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Laure\Desktop\NEW class activities\15-Project-2\02-Homework\shop-a-lot\Misc\"/>
    </mc:Choice>
  </mc:AlternateContent>
  <xr:revisionPtr revIDLastSave="0" documentId="13_ncr:1_{68162006-9001-4FDF-9FCE-DE77A4951751}" xr6:coauthVersionLast="47" xr6:coauthVersionMax="47" xr10:uidLastSave="{00000000-0000-0000-0000-000000000000}"/>
  <bookViews>
    <workbookView xWindow="-17295" yWindow="405" windowWidth="16410" windowHeight="9390" activeTab="5" xr2:uid="{0CFF21B9-70AC-41C5-9115-9B31F849BE8D}"/>
  </bookViews>
  <sheets>
    <sheet name="!eq" sheetId="3" r:id="rId1"/>
    <sheet name="!ar" sheetId="2" r:id="rId2"/>
    <sheet name="!we" sheetId="1" r:id="rId3"/>
    <sheet name="Weapon Seed" sheetId="4" r:id="rId4"/>
    <sheet name="Armor" sheetId="6" r:id="rId5"/>
    <sheet name="Gear" sheetId="7" r:id="rId6"/>
    <sheet name="Models" sheetId="5" r:id="rId7"/>
    <sheet name="Sheet2" sheetId="9" r:id="rId8"/>
  </sheets>
  <externalReferences>
    <externalReference r:id="rId9"/>
  </externalReferences>
  <definedNames>
    <definedName name="_xlnm._FilterDatabase" localSheetId="0" hidden="1">'!eq'!#REF!</definedName>
    <definedName name="_xlnm._FilterDatabase" localSheetId="5" hidden="1">Gear!#REF!</definedName>
    <definedName name="Abilities">'[1]!misc'!$N$3:$N$8</definedName>
    <definedName name="AbilityBonuses">'[1]!misc'!#REF!</definedName>
    <definedName name="ActiveSheet">[1]Validation!$A$3</definedName>
    <definedName name="AgeCategory">'[1]!misc'!$AD$3:$AD$7</definedName>
    <definedName name="Alignment">'[1]!misc'!$K$3:$K$11</definedName>
    <definedName name="AmmunitionList" localSheetId="3">'Weapon Seed'!$A$199:$C$223</definedName>
    <definedName name="AmmunitionList">'!we'!$A$250:$C$274</definedName>
    <definedName name="AmmunitionList_Validation" localSheetId="3">'Weapon Seed'!$A$199:$A$223</definedName>
    <definedName name="AmmunitionList_Validation">'!we'!$A$250:$A$274</definedName>
    <definedName name="Armor_ArmorListsByType">Armor!$A$51:$A$58</definedName>
    <definedName name="ArmorClassList">'[1]!misc'!$C$37:$I$43</definedName>
    <definedName name="ArmorEnhancementList_Validation" localSheetId="4">Armor!#REF!</definedName>
    <definedName name="ArmorEnhancementList_Validation">'!ar'!$A$74:$A$111</definedName>
    <definedName name="ArmorEnhancements" localSheetId="4">Armor!#REF!</definedName>
    <definedName name="ArmorEnhancements">'!ar'!$A$74:$D$111</definedName>
    <definedName name="ArmorEnhancementsList" localSheetId="4">Armor!#REF!</definedName>
    <definedName name="ArmorEnhancementsList">'!ar'!$A$119:$L$130</definedName>
    <definedName name="ArmorEnhancementsList_Validation" localSheetId="4">Armor!#REF!</definedName>
    <definedName name="ArmorEnhancementsList_Validation">'!ar'!$A$119:$A$130</definedName>
    <definedName name="ArmorList" localSheetId="0">'[1]!ar'!$A$5:$P$36</definedName>
    <definedName name="ArmorList" localSheetId="4">Armor!$A$5:$K$36</definedName>
    <definedName name="ArmorList" localSheetId="5">'[1]!ar'!$A$5:$P$36</definedName>
    <definedName name="ArmorList">'!ar'!$A$5:$Q$36</definedName>
    <definedName name="ArmorList_Validation" localSheetId="0">'[1]!ar'!$A$5:$A$36</definedName>
    <definedName name="ArmorList_Validation" localSheetId="4">Armor!$A$5:$A$36</definedName>
    <definedName name="ArmorList_Validation" localSheetId="5">'[1]!ar'!$A$5:$A$36</definedName>
    <definedName name="ArmorList_Validation">'!ar'!$A$5:$A$36</definedName>
    <definedName name="ArmorListsByType" localSheetId="0">'[1]!ar'!$A$59:$A$66</definedName>
    <definedName name="ArmorListsByType" localSheetId="4">Armor!#REF!</definedName>
    <definedName name="ArmorListsByType" localSheetId="5">'[1]!ar'!$A$59:$A$66</definedName>
    <definedName name="ArmorListsByType">'!ar'!$A$59:$A$66</definedName>
    <definedName name="ArmorMasterworkList" localSheetId="4">Armor!#REF!</definedName>
    <definedName name="ArmorMasterworkList">'!ar'!$A$138:$L$150</definedName>
    <definedName name="ArmorMasterworkList_Validation" localSheetId="4">Armor!#REF!</definedName>
    <definedName name="ArmorMasterworkList_Validation">'!ar'!$A$138:$A$150</definedName>
    <definedName name="ArmorMaterialsList" localSheetId="4">Armor!#REF!</definedName>
    <definedName name="ArmorMaterialsList">'!ar'!$A$159:$L$178</definedName>
    <definedName name="ArmorMaterialsList_Validation" localSheetId="4">Armor!#REF!</definedName>
    <definedName name="ArmorMaterialsList_Validation">'!ar'!$A$159:$A$178</definedName>
    <definedName name="ArmorNaturalList" localSheetId="4">Armor!#REF!</definedName>
    <definedName name="ArmorNaturalList">'!ar'!$A$186:$J$191</definedName>
    <definedName name="ArmorNaturalList_Validation" localSheetId="4">Armor!#REF!</definedName>
    <definedName name="ArmorNaturalList_Validation">'!ar'!$A$186:$A$191</definedName>
    <definedName name="BaseClassList">'[1]!cl'!$A$906:$A$970</definedName>
    <definedName name="BonusAge">#REF!</definedName>
    <definedName name="BonusAlignment">#REF!</definedName>
    <definedName name="BonusArcSL">#REF!</definedName>
    <definedName name="BonusBAB">#REF!</definedName>
    <definedName name="BonusCasterLevel">#REF!</definedName>
    <definedName name="BonusCha">[1]Master!$BC$91</definedName>
    <definedName name="BonusChaScore">#REF!</definedName>
    <definedName name="BonusClrDom1">#REF!</definedName>
    <definedName name="BonusClrDom2">#REF!</definedName>
    <definedName name="BonusClrPwr1">#REF!</definedName>
    <definedName name="BonusClrPwr2">#REF!</definedName>
    <definedName name="BonusCon">[1]Master!$BC$88</definedName>
    <definedName name="BonusConScore">#REF!</definedName>
    <definedName name="BonusDex">[1]Master!$BC$87</definedName>
    <definedName name="BonusDexScore">#REF!</definedName>
    <definedName name="BonusDivSL">#REF!</definedName>
    <definedName name="BonusECL">#REF!</definedName>
    <definedName name="BonusFortitudeSave">#REF!</definedName>
    <definedName name="BonusInt">[1]Master!$BC$89</definedName>
    <definedName name="BonusIntScore">#REF!</definedName>
    <definedName name="BonusLevel">#REF!</definedName>
    <definedName name="BonusList">#REF!</definedName>
    <definedName name="BonusMove">#REF!</definedName>
    <definedName name="BonusPsiPL">#REF!</definedName>
    <definedName name="BonusRace">#REF!</definedName>
    <definedName name="BonusReflexSave">#REF!</definedName>
    <definedName name="BonusSex">#REF!</definedName>
    <definedName name="BonusSize">#REF!</definedName>
    <definedName name="BonusStr">[1]Master!$BC$86</definedName>
    <definedName name="BonusStrScore">#REF!</definedName>
    <definedName name="BonusWillSave">#REF!</definedName>
    <definedName name="BonusWis">[1]Master!$BC$90</definedName>
    <definedName name="BonusWisScore">#REF!</definedName>
    <definedName name="ClassFeat">'[1]!cl'!$A$423:$BP$824</definedName>
    <definedName name="ClassList">'[1]!cl'!$A$14:$DZ$415</definedName>
    <definedName name="ClassList_Validation">'[1]!cl'!$A$14:$A$415</definedName>
    <definedName name="ClassListsByBook">'[1]!cl'!$A$832:$A$896</definedName>
    <definedName name="ClassMovement_List">'[1]!cl'!#REF!</definedName>
    <definedName name="ClassRaceFeats1">#REF!</definedName>
    <definedName name="ClassRaceFeats2">#REF!</definedName>
    <definedName name="ClassSpellCaster_Validation">'[1]!sp'!$A$5:$A$68</definedName>
    <definedName name="ClassSpellCasterList">'[1]!sp'!$A$5:$I$68</definedName>
    <definedName name="ClassValidation">'[1]!cl'!#REF!</definedName>
    <definedName name="ClassValidationList">'[1]!cl'!#REF!</definedName>
    <definedName name="Deity_FR_Mul">'[1]!hr'!#REF!</definedName>
    <definedName name="Die_DieToSize">'[1]!misc'!$P$3:$Q$14</definedName>
    <definedName name="Die_SizeToDie">'[1]!misc'!$Q$3:$R$14</definedName>
    <definedName name="DieList">'[1]!misc'!#REF!</definedName>
    <definedName name="DomainList">'[1]!hr'!$A$276:$A$348</definedName>
    <definedName name="DroppableContainers" localSheetId="5">Gear!#REF!</definedName>
    <definedName name="DroppableContainers">'!eq'!$G$4:$G$46</definedName>
    <definedName name="EquipmentList" localSheetId="5">Gear!$A$5:$E$262</definedName>
    <definedName name="EquipmentList">'!eq'!$A$54:$J$311</definedName>
    <definedName name="EquipmentList_Validation" localSheetId="5">Gear!$A$5:$A$262</definedName>
    <definedName name="EquipmentList_Validation">'!eq'!$A$54:$A$311</definedName>
    <definedName name="EquipmentLocationList" localSheetId="5">Gear!#REF!</definedName>
    <definedName name="EquipmentLocationList">'!eq'!$A$5:$C$46</definedName>
    <definedName name="EquipmentLocationList_Validation" localSheetId="5">Gear!#REF!</definedName>
    <definedName name="EquipmentLocationList_Validation">'!eq'!$A$4:$A$46</definedName>
    <definedName name="FavoredClassList">'[1]!cl'!$A$903:$A$970</definedName>
    <definedName name="FeatBonusTypeList">'[1]!fe'!$A$1082:$A$1127</definedName>
    <definedName name="FeatList">'[1]!fe'!$A$5:$I$860</definedName>
    <definedName name="FeatList_Validation">'[1]!fe'!$A$5:$A$860</definedName>
    <definedName name="FeatSource">'[1]!fe'!$A$868:$A$908</definedName>
    <definedName name="FeatsTaken">#REF!</definedName>
    <definedName name="FeatsTaken_Validation">#REF!</definedName>
    <definedName name="GoodPoor">'[1]!misc'!$G$3:$G$4</definedName>
    <definedName name="HeavyWeapons" localSheetId="3">'Weapon Seed'!#REF!</definedName>
    <definedName name="HeavyWeapons">'!we'!$AB$282:$AE$289</definedName>
    <definedName name="KnownKnowledgeSkills">#REF!</definedName>
    <definedName name="MagicItemLimit">'[1]!misc'!#REF!</definedName>
    <definedName name="MissionXP">'[1]DM Sheet'!$E$46</definedName>
    <definedName name="NameClass">'[1]Quick Sheet'!$BE$16:$BE$17</definedName>
    <definedName name="OrderSize">'[1]!misc'!#REF!</definedName>
    <definedName name="PointBuy">'[1]!misc'!$M$19:$N$30</definedName>
    <definedName name="PointBuyRating">'[1]!misc'!$O$19:$P$23</definedName>
    <definedName name="PsioincDisciplines">'[1]!sp'!$AA$5:$AA$10</definedName>
    <definedName name="PsionicAttack">#REF!</definedName>
    <definedName name="PsionicDefense">#REF!</definedName>
    <definedName name="RaceFeat">'[1]!ra'!$A$74:$P$136</definedName>
    <definedName name="RaceList">'[1]!ra'!$A$5:$BI$67</definedName>
    <definedName name="RaceList_Validation">'[1]!ra'!$A$5:$A$67</definedName>
    <definedName name="RaceType">'[1]!ra'!$A$153:$A$183</definedName>
    <definedName name="RacialHD">#REF!</definedName>
    <definedName name="Resistances">'[1]!misc'!$P$34:$P$39</definedName>
    <definedName name="RPMult">'[1]DM Sheet'!$AR$1</definedName>
    <definedName name="Sex">'[1]!misc'!$M$3:$M$5</definedName>
    <definedName name="ShieldEnhancementList_Validation" localSheetId="4">Armor!#REF!</definedName>
    <definedName name="ShieldEnhancementList_Validation">'!ar'!$F$74:$F$109</definedName>
    <definedName name="ShieldEnhancements" localSheetId="4">Armor!#REF!</definedName>
    <definedName name="ShieldEnhancements">'!ar'!$F$74:$J$109</definedName>
    <definedName name="ShieldList" localSheetId="0">'[1]!ar'!$A$44:$P$53</definedName>
    <definedName name="ShieldList" localSheetId="4">Armor!$A$37:$L$45</definedName>
    <definedName name="ShieldList" localSheetId="5">'[1]!ar'!$A$44:$P$53</definedName>
    <definedName name="ShieldList">'!ar'!$A$44:$Q$53</definedName>
    <definedName name="ShieldList_Validation" localSheetId="0">'[1]!ar'!$A$44:$A$53</definedName>
    <definedName name="ShieldList_Validation" localSheetId="4">Armor!$A$37:$A$45</definedName>
    <definedName name="ShieldList_Validation" localSheetId="5">'[1]!ar'!$A$44:$A$53</definedName>
    <definedName name="ShieldList_Validation">'!ar'!$A$44:$A$53</definedName>
    <definedName name="Sight">'[1]!misc'!#REF!</definedName>
    <definedName name="SizeList_Validation">'[1]!misc'!$K$20:$K$28</definedName>
    <definedName name="SizeOrder">'[1]!misc'!$J$20:$K$28</definedName>
    <definedName name="SizeOrder2">'[1]!misc'!$K$20:$L$28</definedName>
    <definedName name="SkillList">'[1]!sk'!$A$5:$N$196</definedName>
    <definedName name="SkillList_Validation">'[1]!sk'!$A$5:$A$196</definedName>
    <definedName name="SkillListCraft_Validation">'[1]!sk'!$A$13:$A$45</definedName>
    <definedName name="SkillListKnowledge_Validation">'[1]!sk'!$A$65:$A$124</definedName>
    <definedName name="SkillListMercantile_Validation">'[1]!sk'!$U$5:$U$78</definedName>
    <definedName name="SkillRanksList">'[1]!sk'!#REF!</definedName>
    <definedName name="SkillsTaken_Validation">#REF!</definedName>
    <definedName name="SkillsTrainedTaken_Validation">#REF!</definedName>
    <definedName name="Spell_ArcaneSchools">'[1]!sp'!#REF!</definedName>
    <definedName name="SpellListOffset">'[1]!sp'!$B$76:$W$675</definedName>
    <definedName name="SpellSelection">'[1]!sp'!$O$5:$O$7</definedName>
    <definedName name="SpellType">'[1]!misc'!$A$34:$A$37</definedName>
    <definedName name="StatBonus">'[1]Quick Sheet'!$BE$14:$BE$15</definedName>
    <definedName name="TempBaseAC">#REF!</definedName>
    <definedName name="TempCha">#REF!</definedName>
    <definedName name="TempCon">#REF!</definedName>
    <definedName name="TempDex">#REF!</definedName>
    <definedName name="TempDmg">#REF!</definedName>
    <definedName name="TempFlatAC">#REF!</definedName>
    <definedName name="TempFort">#REF!</definedName>
    <definedName name="TempHitPoints">#REF!</definedName>
    <definedName name="TempInt">#REF!</definedName>
    <definedName name="TemplateFeat">'[1]!te'!$A$43:$U$74</definedName>
    <definedName name="TemplateList">'[1]!te'!$A$5:$BL$36</definedName>
    <definedName name="TemplateList_Validation">'[1]!te'!$A$5:$A$36</definedName>
    <definedName name="TempMelee">#REF!</definedName>
    <definedName name="TempMiss">#REF!</definedName>
    <definedName name="TempMissile">#REF!</definedName>
    <definedName name="TempRefl">#REF!</definedName>
    <definedName name="TempSkill">#REF!</definedName>
    <definedName name="TempStr">#REF!</definedName>
    <definedName name="TempTouchAC">#REF!</definedName>
    <definedName name="TempWill">#REF!</definedName>
    <definedName name="TempWis">#REF!</definedName>
    <definedName name="TrueFalse">'[1]!misc'!$C$3:$C$4</definedName>
    <definedName name="UnarmedUse" localSheetId="3">'Weapon Seed'!#REF!</definedName>
    <definedName name="UnarmedUse">'!we'!$H$250:$H$252</definedName>
    <definedName name="Vision">'[1]!misc'!$X$19:$X$24</definedName>
    <definedName name="WeaponAlchemical" localSheetId="3">'Weapon Seed'!#REF!</definedName>
    <definedName name="WeaponAlchemical">'!we'!$B$199:$B$202</definedName>
    <definedName name="WeaponAssassin" localSheetId="3">'Weapon Seed'!#REF!</definedName>
    <definedName name="WeaponAssassin">'!we'!$D$199:$D$217</definedName>
    <definedName name="WeaponBard" localSheetId="3">'Weapon Seed'!#REF!</definedName>
    <definedName name="WeaponBard">'!we'!$E$199:$E$215</definedName>
    <definedName name="WeaponDouble" localSheetId="3">'Weapon Seed'!#REF!</definedName>
    <definedName name="WeaponDouble">'!we'!$F$199:$F$224</definedName>
    <definedName name="WeaponEnchantment" localSheetId="3">'Weapon Seed'!#REF!</definedName>
    <definedName name="WeaponEnchantment">'!we'!$A$282:$G$328</definedName>
    <definedName name="WeaponEnchantmentBonus" localSheetId="3">'Weapon Seed'!#REF!</definedName>
    <definedName name="WeaponEnchantmentBonus">'!we'!$T$282:$T$292</definedName>
    <definedName name="WeaponEnchantmentList" localSheetId="3">'Weapon Seed'!#REF!</definedName>
    <definedName name="WeaponEnchantmentList">'!we'!$A$282:$G$328</definedName>
    <definedName name="WeaponEnchantmentList_Validation" localSheetId="1">'[1]!we'!$A$282:$A$328</definedName>
    <definedName name="WeaponEnchantmentList_Validation" localSheetId="0">'[1]!we'!$A$282:$A$328</definedName>
    <definedName name="WeaponEnchantmentList_Validation" localSheetId="4">'[1]!we'!$A$282:$A$328</definedName>
    <definedName name="WeaponEnchantmentList_Validation" localSheetId="5">'[1]!we'!$A$282:$A$328</definedName>
    <definedName name="WeaponEnchantmentList_Validation" localSheetId="3">'Weapon Seed'!#REF!</definedName>
    <definedName name="WeaponEnchantmentList_Validation">'!we'!$A$282:$A$328</definedName>
    <definedName name="WeaponList" localSheetId="1">'[1]!we'!$A$5:$AB$193</definedName>
    <definedName name="WeaponList" localSheetId="0">'[1]!we'!$A$5:$AB$193</definedName>
    <definedName name="WeaponList" localSheetId="4">'[1]!we'!$A$5:$AB$193</definedName>
    <definedName name="WeaponList" localSheetId="5">'[1]!we'!$A$5:$AB$193</definedName>
    <definedName name="WeaponList" localSheetId="3">'Weapon Seed'!$A$5:$N$193</definedName>
    <definedName name="WeaponList">'!we'!$A$5:$AB$193</definedName>
    <definedName name="WeaponList_Validation" localSheetId="1">'[1]!we'!$A$5:$A$193</definedName>
    <definedName name="WeaponList_Validation" localSheetId="0">'[1]!we'!$A$5:$A$193</definedName>
    <definedName name="WeaponList_Validation" localSheetId="4">'[1]!we'!$A$5:$A$193</definedName>
    <definedName name="WeaponList_Validation" localSheetId="5">'[1]!we'!$A$5:$A$193</definedName>
    <definedName name="WeaponList_Validation" localSheetId="3">'Weapon Seed'!$A$5:$A$193</definedName>
    <definedName name="WeaponList_Validation">'!we'!$A$5:$A$193</definedName>
    <definedName name="WeaponListsByType" localSheetId="1">'[1]!we'!$A$199:$A$214</definedName>
    <definedName name="WeaponListsByType" localSheetId="0">'[1]!we'!$A$199:$A$214</definedName>
    <definedName name="WeaponListsByType" localSheetId="4">'[1]!we'!$A$199:$A$214</definedName>
    <definedName name="WeaponListsByType" localSheetId="5">'[1]!we'!$A$199:$A$214</definedName>
    <definedName name="WeaponListsByType" localSheetId="3">'Weapon Seed'!#REF!</definedName>
    <definedName name="WeaponListsByType">'!we'!$A$199:$A$214</definedName>
    <definedName name="WeaponMaterialList" localSheetId="3">'Weapon Seed'!#REF!</definedName>
    <definedName name="WeaponMaterialList">'!we'!$A$336:$S$356</definedName>
    <definedName name="WeaponMaterialList_Validation" localSheetId="1">'[1]!we'!$A$336:$A$356</definedName>
    <definedName name="WeaponMaterialList_Validation" localSheetId="0">'[1]!we'!$A$336:$A$356</definedName>
    <definedName name="WeaponMaterialList_Validation" localSheetId="4">'[1]!we'!$A$336:$A$356</definedName>
    <definedName name="WeaponMaterialList_Validation" localSheetId="5">'[1]!we'!$A$336:$A$356</definedName>
    <definedName name="WeaponMaterialList_Validation" localSheetId="3">'Weapon Seed'!#REF!</definedName>
    <definedName name="WeaponMaterialList_Validation">'!we'!$A$336:$A$356</definedName>
    <definedName name="WeaponMissile" localSheetId="3">'Weapon Seed'!#REF!</definedName>
    <definedName name="WeaponMissile">'!we'!$I$199:$I$232</definedName>
    <definedName name="WeaponMonk" localSheetId="3">'Weapon Seed'!#REF!</definedName>
    <definedName name="WeaponMonk">'!we'!$J$199:$J$223</definedName>
    <definedName name="WeaponNatural" localSheetId="3">'Weapon Seed'!#REF!</definedName>
    <definedName name="WeaponNatural">'!we'!$K$199:$K$211</definedName>
    <definedName name="WeaponReach" localSheetId="3">'Weapon Seed'!#REF!</definedName>
    <definedName name="WeaponReach">'!we'!$M$199:$M$215</definedName>
    <definedName name="WeaponRogue" localSheetId="3">'Weapon Seed'!#REF!</definedName>
    <definedName name="WeaponRogue">'!we'!$N$199:$N$219</definedName>
    <definedName name="WeaponSizeDifference" localSheetId="1">'[1]!we'!$Q$282:$R$292</definedName>
    <definedName name="WeaponSizeDifference" localSheetId="0">'[1]!we'!$Q$282:$R$292</definedName>
    <definedName name="WeaponSizeDifference" localSheetId="4">'[1]!we'!$Q$282:$R$292</definedName>
    <definedName name="WeaponSizeDifference" localSheetId="5">'[1]!we'!$Q$282:$R$292</definedName>
    <definedName name="WeaponSizeDifference" localSheetId="3">'Weapon Seed'!#REF!</definedName>
    <definedName name="WeaponSizeDifference">'!we'!$Q$282:$R$292</definedName>
    <definedName name="WeaponSizeList" localSheetId="1">'[1]!we'!#REF!</definedName>
    <definedName name="WeaponSizeList" localSheetId="0">'[1]!we'!#REF!</definedName>
    <definedName name="WeaponSizeList" localSheetId="4">'[1]!we'!#REF!</definedName>
    <definedName name="WeaponSizeList" localSheetId="5">'[1]!we'!#REF!</definedName>
    <definedName name="WeaponSizeList" localSheetId="3">'Weapon Seed'!#REF!</definedName>
    <definedName name="WeaponSizeList">'!we'!#REF!</definedName>
    <definedName name="WeaponSizeList_Validation" localSheetId="3">'Weapon Seed'!#REF!</definedName>
    <definedName name="WeaponSizeList_Validation">'!we'!$O$282:$O$292</definedName>
    <definedName name="WeaponSizeList2_Validation" localSheetId="1">'[1]!we'!$P$282:$P$292</definedName>
    <definedName name="WeaponSizeList2_Validation" localSheetId="0">'[1]!we'!$P$282:$P$292</definedName>
    <definedName name="WeaponSizeList2_Validation" localSheetId="4">'[1]!we'!$P$282:$P$292</definedName>
    <definedName name="WeaponSizeList2_Validation" localSheetId="5">'[1]!we'!$P$282:$P$292</definedName>
    <definedName name="WeaponSizeList2_Validation" localSheetId="3">'Weapon Seed'!#REF!</definedName>
    <definedName name="WeaponSizeList2_Validation">'!we'!$P$282:$P$292</definedName>
    <definedName name="WeaponSpecialAttack_List" localSheetId="3">'Weapon Seed'!#REF!</definedName>
    <definedName name="WeaponSpecialAttack_List">'!we'!$A$239:$R$244</definedName>
    <definedName name="WeaponThrown" localSheetId="3">'Weapon Seed'!#REF!</definedName>
    <definedName name="WeaponThrown">'!we'!$O$199:$O$233</definedName>
    <definedName name="WeaponUse" localSheetId="1">'[1]!we'!$F$250:$F$254</definedName>
    <definedName name="WeaponUse" localSheetId="0">'[1]!we'!$F$250:$F$254</definedName>
    <definedName name="WeaponUse" localSheetId="4">'[1]!we'!$F$250:$F$254</definedName>
    <definedName name="WeaponUse" localSheetId="5">'[1]!we'!$F$250:$F$254</definedName>
    <definedName name="WeaponUse" localSheetId="3">'Weapon Seed'!#REF!</definedName>
    <definedName name="WeaponUse">'!we'!$F$250:$F$254</definedName>
    <definedName name="WeaponWizard" localSheetId="3">'Weapon Seed'!#REF!</definedName>
    <definedName name="WeaponWizard">'!we'!$P$199:$P$205</definedName>
    <definedName name="XPAdj">'[1]DM Sheet'!$AG$1</definedName>
    <definedName name="XPAwards">'[1]DM Sheet'!$BJ$46:$EO$120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 i="4" l="1"/>
  <c r="P5" i="6"/>
  <c r="R5" i="4"/>
  <c r="O5" i="6"/>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5" i="7"/>
  <c r="I5" i="7"/>
  <c r="I6" i="7"/>
  <c r="J6" i="7"/>
  <c r="K6" i="7"/>
  <c r="L6" i="7"/>
  <c r="M6" i="7"/>
  <c r="N6" i="7"/>
  <c r="O6" i="7"/>
  <c r="I7" i="7"/>
  <c r="J7" i="7"/>
  <c r="K7" i="7"/>
  <c r="L7" i="7"/>
  <c r="M7" i="7"/>
  <c r="N7" i="7"/>
  <c r="O7" i="7"/>
  <c r="I8" i="7"/>
  <c r="J8" i="7"/>
  <c r="K8" i="7"/>
  <c r="L8" i="7"/>
  <c r="M8" i="7"/>
  <c r="N8" i="7"/>
  <c r="O8" i="7"/>
  <c r="I9" i="7"/>
  <c r="J9" i="7"/>
  <c r="K9" i="7"/>
  <c r="L9" i="7"/>
  <c r="M9" i="7"/>
  <c r="N9" i="7"/>
  <c r="O9" i="7"/>
  <c r="I10" i="7"/>
  <c r="J10" i="7"/>
  <c r="K10" i="7"/>
  <c r="L10" i="7"/>
  <c r="M10" i="7"/>
  <c r="N10" i="7"/>
  <c r="O10" i="7"/>
  <c r="I11" i="7"/>
  <c r="J11" i="7"/>
  <c r="K11" i="7"/>
  <c r="L11" i="7"/>
  <c r="M11" i="7"/>
  <c r="N11" i="7"/>
  <c r="O11" i="7"/>
  <c r="I12" i="7"/>
  <c r="J12" i="7"/>
  <c r="K12" i="7"/>
  <c r="L12" i="7"/>
  <c r="M12" i="7"/>
  <c r="N12" i="7"/>
  <c r="O12" i="7"/>
  <c r="I13" i="7"/>
  <c r="J13" i="7"/>
  <c r="K13" i="7"/>
  <c r="L13" i="7"/>
  <c r="M13" i="7"/>
  <c r="N13" i="7"/>
  <c r="O13" i="7"/>
  <c r="I14" i="7"/>
  <c r="J14" i="7"/>
  <c r="K14" i="7"/>
  <c r="L14" i="7"/>
  <c r="M14" i="7"/>
  <c r="N14" i="7"/>
  <c r="O14" i="7"/>
  <c r="I15" i="7"/>
  <c r="J15" i="7"/>
  <c r="K15" i="7"/>
  <c r="L15" i="7"/>
  <c r="M15" i="7"/>
  <c r="N15" i="7"/>
  <c r="O15" i="7"/>
  <c r="I16" i="7"/>
  <c r="J16" i="7"/>
  <c r="K16" i="7"/>
  <c r="L16" i="7"/>
  <c r="M16" i="7"/>
  <c r="N16" i="7"/>
  <c r="O16" i="7"/>
  <c r="I17" i="7"/>
  <c r="J17" i="7"/>
  <c r="K17" i="7"/>
  <c r="L17" i="7"/>
  <c r="M17" i="7"/>
  <c r="N17" i="7"/>
  <c r="O17" i="7"/>
  <c r="I18" i="7"/>
  <c r="J18" i="7"/>
  <c r="K18" i="7"/>
  <c r="L18" i="7"/>
  <c r="M18" i="7"/>
  <c r="N18" i="7"/>
  <c r="O18" i="7"/>
  <c r="I19" i="7"/>
  <c r="J19" i="7"/>
  <c r="K19" i="7"/>
  <c r="L19" i="7"/>
  <c r="M19" i="7"/>
  <c r="N19" i="7"/>
  <c r="O19" i="7"/>
  <c r="I20" i="7"/>
  <c r="J20" i="7"/>
  <c r="K20" i="7"/>
  <c r="L20" i="7"/>
  <c r="M20" i="7"/>
  <c r="N20" i="7"/>
  <c r="O20" i="7"/>
  <c r="I21" i="7"/>
  <c r="J21" i="7"/>
  <c r="K21" i="7"/>
  <c r="L21" i="7"/>
  <c r="M21" i="7"/>
  <c r="N21" i="7"/>
  <c r="O21" i="7"/>
  <c r="I22" i="7"/>
  <c r="J22" i="7"/>
  <c r="K22" i="7"/>
  <c r="L22" i="7"/>
  <c r="M22" i="7"/>
  <c r="N22" i="7"/>
  <c r="O22" i="7"/>
  <c r="I23" i="7"/>
  <c r="J23" i="7"/>
  <c r="K23" i="7"/>
  <c r="L23" i="7"/>
  <c r="M23" i="7"/>
  <c r="N23" i="7"/>
  <c r="O23" i="7"/>
  <c r="I24" i="7"/>
  <c r="J24" i="7"/>
  <c r="K24" i="7"/>
  <c r="L24" i="7"/>
  <c r="M24" i="7"/>
  <c r="N24" i="7"/>
  <c r="O24" i="7"/>
  <c r="I25" i="7"/>
  <c r="J25" i="7"/>
  <c r="K25" i="7"/>
  <c r="L25" i="7"/>
  <c r="M25" i="7"/>
  <c r="N25" i="7"/>
  <c r="O25" i="7"/>
  <c r="I26" i="7"/>
  <c r="J26" i="7"/>
  <c r="K26" i="7"/>
  <c r="L26" i="7"/>
  <c r="M26" i="7"/>
  <c r="N26" i="7"/>
  <c r="O26" i="7"/>
  <c r="I27" i="7"/>
  <c r="J27" i="7"/>
  <c r="K27" i="7"/>
  <c r="L27" i="7"/>
  <c r="M27" i="7"/>
  <c r="N27" i="7"/>
  <c r="O27" i="7"/>
  <c r="I28" i="7"/>
  <c r="J28" i="7"/>
  <c r="K28" i="7"/>
  <c r="L28" i="7"/>
  <c r="M28" i="7"/>
  <c r="N28" i="7"/>
  <c r="O28" i="7"/>
  <c r="I29" i="7"/>
  <c r="J29" i="7"/>
  <c r="K29" i="7"/>
  <c r="L29" i="7"/>
  <c r="M29" i="7"/>
  <c r="N29" i="7"/>
  <c r="O29" i="7"/>
  <c r="I30" i="7"/>
  <c r="J30" i="7"/>
  <c r="K30" i="7"/>
  <c r="L30" i="7"/>
  <c r="M30" i="7"/>
  <c r="N30" i="7"/>
  <c r="O30" i="7"/>
  <c r="I31" i="7"/>
  <c r="J31" i="7"/>
  <c r="K31" i="7"/>
  <c r="L31" i="7"/>
  <c r="M31" i="7"/>
  <c r="N31" i="7"/>
  <c r="O31" i="7"/>
  <c r="I32" i="7"/>
  <c r="J32" i="7"/>
  <c r="K32" i="7"/>
  <c r="L32" i="7"/>
  <c r="M32" i="7"/>
  <c r="N32" i="7"/>
  <c r="O32" i="7"/>
  <c r="I33" i="7"/>
  <c r="J33" i="7"/>
  <c r="K33" i="7"/>
  <c r="L33" i="7"/>
  <c r="M33" i="7"/>
  <c r="N33" i="7"/>
  <c r="O33" i="7"/>
  <c r="I34" i="7"/>
  <c r="J34" i="7"/>
  <c r="K34" i="7"/>
  <c r="L34" i="7"/>
  <c r="M34" i="7"/>
  <c r="N34" i="7"/>
  <c r="O34" i="7"/>
  <c r="I35" i="7"/>
  <c r="J35" i="7"/>
  <c r="K35" i="7"/>
  <c r="L35" i="7"/>
  <c r="M35" i="7"/>
  <c r="N35" i="7"/>
  <c r="O35" i="7"/>
  <c r="I36" i="7"/>
  <c r="J36" i="7"/>
  <c r="K36" i="7"/>
  <c r="L36" i="7"/>
  <c r="M36" i="7"/>
  <c r="N36" i="7"/>
  <c r="O36" i="7"/>
  <c r="I37" i="7"/>
  <c r="J37" i="7"/>
  <c r="K37" i="7"/>
  <c r="L37" i="7"/>
  <c r="M37" i="7"/>
  <c r="N37" i="7"/>
  <c r="O37" i="7"/>
  <c r="I38" i="7"/>
  <c r="J38" i="7"/>
  <c r="K38" i="7"/>
  <c r="L38" i="7"/>
  <c r="M38" i="7"/>
  <c r="N38" i="7"/>
  <c r="O38" i="7"/>
  <c r="I39" i="7"/>
  <c r="J39" i="7"/>
  <c r="K39" i="7"/>
  <c r="L39" i="7"/>
  <c r="M39" i="7"/>
  <c r="N39" i="7"/>
  <c r="O39" i="7"/>
  <c r="I40" i="7"/>
  <c r="J40" i="7"/>
  <c r="K40" i="7"/>
  <c r="L40" i="7"/>
  <c r="M40" i="7"/>
  <c r="N40" i="7"/>
  <c r="O40" i="7"/>
  <c r="I41" i="7"/>
  <c r="J41" i="7"/>
  <c r="K41" i="7"/>
  <c r="L41" i="7"/>
  <c r="M41" i="7"/>
  <c r="N41" i="7"/>
  <c r="O41" i="7"/>
  <c r="I42" i="7"/>
  <c r="J42" i="7"/>
  <c r="K42" i="7"/>
  <c r="L42" i="7"/>
  <c r="M42" i="7"/>
  <c r="N42" i="7"/>
  <c r="O42" i="7"/>
  <c r="I43" i="7"/>
  <c r="J43" i="7"/>
  <c r="K43" i="7"/>
  <c r="L43" i="7"/>
  <c r="M43" i="7"/>
  <c r="N43" i="7"/>
  <c r="O43" i="7"/>
  <c r="I44" i="7"/>
  <c r="J44" i="7"/>
  <c r="K44" i="7"/>
  <c r="L44" i="7"/>
  <c r="M44" i="7"/>
  <c r="N44" i="7"/>
  <c r="O44" i="7"/>
  <c r="I45" i="7"/>
  <c r="J45" i="7"/>
  <c r="K45" i="7"/>
  <c r="L45" i="7"/>
  <c r="M45" i="7"/>
  <c r="N45" i="7"/>
  <c r="O45" i="7"/>
  <c r="I46" i="7"/>
  <c r="J46" i="7"/>
  <c r="K46" i="7"/>
  <c r="L46" i="7"/>
  <c r="M46" i="7"/>
  <c r="N46" i="7"/>
  <c r="O46" i="7"/>
  <c r="I47" i="7"/>
  <c r="J47" i="7"/>
  <c r="K47" i="7"/>
  <c r="L47" i="7"/>
  <c r="M47" i="7"/>
  <c r="N47" i="7"/>
  <c r="O47" i="7"/>
  <c r="I48" i="7"/>
  <c r="J48" i="7"/>
  <c r="K48" i="7"/>
  <c r="L48" i="7"/>
  <c r="M48" i="7"/>
  <c r="N48" i="7"/>
  <c r="O48" i="7"/>
  <c r="I49" i="7"/>
  <c r="J49" i="7"/>
  <c r="K49" i="7"/>
  <c r="L49" i="7"/>
  <c r="M49" i="7"/>
  <c r="N49" i="7"/>
  <c r="O49" i="7"/>
  <c r="I50" i="7"/>
  <c r="J50" i="7"/>
  <c r="K50" i="7"/>
  <c r="L50" i="7"/>
  <c r="M50" i="7"/>
  <c r="N50" i="7"/>
  <c r="O50" i="7"/>
  <c r="I51" i="7"/>
  <c r="J51" i="7"/>
  <c r="K51" i="7"/>
  <c r="L51" i="7"/>
  <c r="M51" i="7"/>
  <c r="N51" i="7"/>
  <c r="O51" i="7"/>
  <c r="I52" i="7"/>
  <c r="J52" i="7"/>
  <c r="K52" i="7"/>
  <c r="L52" i="7"/>
  <c r="M52" i="7"/>
  <c r="N52" i="7"/>
  <c r="O52" i="7"/>
  <c r="I53" i="7"/>
  <c r="J53" i="7"/>
  <c r="K53" i="7"/>
  <c r="L53" i="7"/>
  <c r="M53" i="7"/>
  <c r="N53" i="7"/>
  <c r="O53" i="7"/>
  <c r="I54" i="7"/>
  <c r="J54" i="7"/>
  <c r="K54" i="7"/>
  <c r="L54" i="7"/>
  <c r="M54" i="7"/>
  <c r="N54" i="7"/>
  <c r="O54" i="7"/>
  <c r="I55" i="7"/>
  <c r="J55" i="7"/>
  <c r="K55" i="7"/>
  <c r="L55" i="7"/>
  <c r="M55" i="7"/>
  <c r="N55" i="7"/>
  <c r="O55" i="7"/>
  <c r="I56" i="7"/>
  <c r="J56" i="7"/>
  <c r="K56" i="7"/>
  <c r="L56" i="7"/>
  <c r="M56" i="7"/>
  <c r="N56" i="7"/>
  <c r="O56" i="7"/>
  <c r="I57" i="7"/>
  <c r="J57" i="7"/>
  <c r="K57" i="7"/>
  <c r="L57" i="7"/>
  <c r="M57" i="7"/>
  <c r="N57" i="7"/>
  <c r="O57" i="7"/>
  <c r="I58" i="7"/>
  <c r="J58" i="7"/>
  <c r="K58" i="7"/>
  <c r="L58" i="7"/>
  <c r="M58" i="7"/>
  <c r="N58" i="7"/>
  <c r="O58" i="7"/>
  <c r="I59" i="7"/>
  <c r="J59" i="7"/>
  <c r="K59" i="7"/>
  <c r="L59" i="7"/>
  <c r="M59" i="7"/>
  <c r="N59" i="7"/>
  <c r="O59" i="7"/>
  <c r="I60" i="7"/>
  <c r="J60" i="7"/>
  <c r="K60" i="7"/>
  <c r="L60" i="7"/>
  <c r="M60" i="7"/>
  <c r="N60" i="7"/>
  <c r="O60" i="7"/>
  <c r="I61" i="7"/>
  <c r="J61" i="7"/>
  <c r="K61" i="7"/>
  <c r="L61" i="7"/>
  <c r="M61" i="7"/>
  <c r="N61" i="7"/>
  <c r="O61" i="7"/>
  <c r="I62" i="7"/>
  <c r="J62" i="7"/>
  <c r="K62" i="7"/>
  <c r="P62" i="7" s="1"/>
  <c r="L62" i="7"/>
  <c r="M62" i="7"/>
  <c r="N62" i="7"/>
  <c r="O62" i="7"/>
  <c r="I63" i="7"/>
  <c r="J63" i="7"/>
  <c r="K63" i="7"/>
  <c r="L63" i="7"/>
  <c r="M63" i="7"/>
  <c r="N63" i="7"/>
  <c r="O63" i="7"/>
  <c r="I64" i="7"/>
  <c r="J64" i="7"/>
  <c r="K64" i="7"/>
  <c r="L64" i="7"/>
  <c r="M64" i="7"/>
  <c r="N64" i="7"/>
  <c r="O64" i="7"/>
  <c r="I65" i="7"/>
  <c r="J65" i="7"/>
  <c r="K65" i="7"/>
  <c r="L65" i="7"/>
  <c r="M65" i="7"/>
  <c r="N65" i="7"/>
  <c r="O65" i="7"/>
  <c r="I66" i="7"/>
  <c r="J66" i="7"/>
  <c r="K66" i="7"/>
  <c r="L66" i="7"/>
  <c r="M66" i="7"/>
  <c r="N66" i="7"/>
  <c r="O66" i="7"/>
  <c r="I67" i="7"/>
  <c r="J67" i="7"/>
  <c r="K67" i="7"/>
  <c r="L67" i="7"/>
  <c r="M67" i="7"/>
  <c r="N67" i="7"/>
  <c r="O67" i="7"/>
  <c r="I68" i="7"/>
  <c r="J68" i="7"/>
  <c r="K68" i="7"/>
  <c r="L68" i="7"/>
  <c r="M68" i="7"/>
  <c r="N68" i="7"/>
  <c r="O68" i="7"/>
  <c r="I69" i="7"/>
  <c r="J69" i="7"/>
  <c r="K69" i="7"/>
  <c r="L69" i="7"/>
  <c r="M69" i="7"/>
  <c r="N69" i="7"/>
  <c r="O69" i="7"/>
  <c r="I70" i="7"/>
  <c r="J70" i="7"/>
  <c r="K70" i="7"/>
  <c r="P70" i="7" s="1"/>
  <c r="L70" i="7"/>
  <c r="M70" i="7"/>
  <c r="N70" i="7"/>
  <c r="O70" i="7"/>
  <c r="I71" i="7"/>
  <c r="J71" i="7"/>
  <c r="K71" i="7"/>
  <c r="L71" i="7"/>
  <c r="M71" i="7"/>
  <c r="N71" i="7"/>
  <c r="O71" i="7"/>
  <c r="I72" i="7"/>
  <c r="J72" i="7"/>
  <c r="K72" i="7"/>
  <c r="L72" i="7"/>
  <c r="M72" i="7"/>
  <c r="N72" i="7"/>
  <c r="O72" i="7"/>
  <c r="I73" i="7"/>
  <c r="J73" i="7"/>
  <c r="K73" i="7"/>
  <c r="L73" i="7"/>
  <c r="M73" i="7"/>
  <c r="N73" i="7"/>
  <c r="O73" i="7"/>
  <c r="I74" i="7"/>
  <c r="J74" i="7"/>
  <c r="K74" i="7"/>
  <c r="L74" i="7"/>
  <c r="M74" i="7"/>
  <c r="N74" i="7"/>
  <c r="O74" i="7"/>
  <c r="I75" i="7"/>
  <c r="J75" i="7"/>
  <c r="K75" i="7"/>
  <c r="L75" i="7"/>
  <c r="M75" i="7"/>
  <c r="N75" i="7"/>
  <c r="O75" i="7"/>
  <c r="I76" i="7"/>
  <c r="J76" i="7"/>
  <c r="K76" i="7"/>
  <c r="L76" i="7"/>
  <c r="M76" i="7"/>
  <c r="N76" i="7"/>
  <c r="O76" i="7"/>
  <c r="I77" i="7"/>
  <c r="J77" i="7"/>
  <c r="K77" i="7"/>
  <c r="L77" i="7"/>
  <c r="M77" i="7"/>
  <c r="N77" i="7"/>
  <c r="O77" i="7"/>
  <c r="I78" i="7"/>
  <c r="J78" i="7"/>
  <c r="K78" i="7"/>
  <c r="P78" i="7" s="1"/>
  <c r="L78" i="7"/>
  <c r="M78" i="7"/>
  <c r="N78" i="7"/>
  <c r="O78" i="7"/>
  <c r="I79" i="7"/>
  <c r="J79" i="7"/>
  <c r="K79" i="7"/>
  <c r="L79" i="7"/>
  <c r="M79" i="7"/>
  <c r="N79" i="7"/>
  <c r="O79" i="7"/>
  <c r="I80" i="7"/>
  <c r="J80" i="7"/>
  <c r="K80" i="7"/>
  <c r="L80" i="7"/>
  <c r="M80" i="7"/>
  <c r="N80" i="7"/>
  <c r="O80" i="7"/>
  <c r="I81" i="7"/>
  <c r="J81" i="7"/>
  <c r="K81" i="7"/>
  <c r="L81" i="7"/>
  <c r="M81" i="7"/>
  <c r="N81" i="7"/>
  <c r="O81" i="7"/>
  <c r="I82" i="7"/>
  <c r="J82" i="7"/>
  <c r="K82" i="7"/>
  <c r="M82" i="7"/>
  <c r="N82" i="7"/>
  <c r="O82" i="7"/>
  <c r="I83" i="7"/>
  <c r="J83" i="7"/>
  <c r="K83" i="7"/>
  <c r="M83" i="7"/>
  <c r="N83" i="7"/>
  <c r="O83" i="7"/>
  <c r="I84" i="7"/>
  <c r="J84" i="7"/>
  <c r="K84" i="7"/>
  <c r="M84" i="7"/>
  <c r="N84" i="7"/>
  <c r="O84" i="7"/>
  <c r="I85" i="7"/>
  <c r="J85" i="7"/>
  <c r="K85" i="7"/>
  <c r="M85" i="7"/>
  <c r="N85" i="7"/>
  <c r="O85" i="7"/>
  <c r="I86" i="7"/>
  <c r="J86" i="7"/>
  <c r="K86" i="7"/>
  <c r="P86" i="7" s="1"/>
  <c r="L86" i="7"/>
  <c r="M86" i="7"/>
  <c r="N86" i="7"/>
  <c r="O86" i="7"/>
  <c r="I87" i="7"/>
  <c r="J87" i="7"/>
  <c r="K87" i="7"/>
  <c r="L87" i="7"/>
  <c r="M87" i="7"/>
  <c r="N87" i="7"/>
  <c r="O87" i="7"/>
  <c r="I88" i="7"/>
  <c r="J88" i="7"/>
  <c r="K88" i="7"/>
  <c r="L88" i="7"/>
  <c r="M88" i="7"/>
  <c r="N88" i="7"/>
  <c r="O88" i="7"/>
  <c r="I89" i="7"/>
  <c r="J89" i="7"/>
  <c r="K89" i="7"/>
  <c r="L89" i="7"/>
  <c r="M89" i="7"/>
  <c r="N89" i="7"/>
  <c r="O89" i="7"/>
  <c r="I90" i="7"/>
  <c r="J90" i="7"/>
  <c r="K90" i="7"/>
  <c r="L90" i="7"/>
  <c r="M90" i="7"/>
  <c r="N90" i="7"/>
  <c r="O90" i="7"/>
  <c r="I91" i="7"/>
  <c r="J91" i="7"/>
  <c r="K91" i="7"/>
  <c r="L91" i="7"/>
  <c r="M91" i="7"/>
  <c r="N91" i="7"/>
  <c r="O91" i="7"/>
  <c r="I92" i="7"/>
  <c r="J92" i="7"/>
  <c r="K92" i="7"/>
  <c r="L92" i="7"/>
  <c r="M92" i="7"/>
  <c r="N92" i="7"/>
  <c r="O92" i="7"/>
  <c r="I93" i="7"/>
  <c r="J93" i="7"/>
  <c r="K93" i="7"/>
  <c r="L93" i="7"/>
  <c r="M93" i="7"/>
  <c r="N93" i="7"/>
  <c r="O93" i="7"/>
  <c r="I94" i="7"/>
  <c r="J94" i="7"/>
  <c r="K94" i="7"/>
  <c r="P94" i="7" s="1"/>
  <c r="L94" i="7"/>
  <c r="M94" i="7"/>
  <c r="N94" i="7"/>
  <c r="O94" i="7"/>
  <c r="I95" i="7"/>
  <c r="J95" i="7"/>
  <c r="K95" i="7"/>
  <c r="L95" i="7"/>
  <c r="M95" i="7"/>
  <c r="N95" i="7"/>
  <c r="O95" i="7"/>
  <c r="I96" i="7"/>
  <c r="J96" i="7"/>
  <c r="K96" i="7"/>
  <c r="L96" i="7"/>
  <c r="M96" i="7"/>
  <c r="N96" i="7"/>
  <c r="O96" i="7"/>
  <c r="I97" i="7"/>
  <c r="J97" i="7"/>
  <c r="K97" i="7"/>
  <c r="L97" i="7"/>
  <c r="M97" i="7"/>
  <c r="N97" i="7"/>
  <c r="O97" i="7"/>
  <c r="I98" i="7"/>
  <c r="J98" i="7"/>
  <c r="K98" i="7"/>
  <c r="L98" i="7"/>
  <c r="M98" i="7"/>
  <c r="N98" i="7"/>
  <c r="O98" i="7"/>
  <c r="I99" i="7"/>
  <c r="J99" i="7"/>
  <c r="K99" i="7"/>
  <c r="L99" i="7"/>
  <c r="M99" i="7"/>
  <c r="N99" i="7"/>
  <c r="O99" i="7"/>
  <c r="I100" i="7"/>
  <c r="J100" i="7"/>
  <c r="K100" i="7"/>
  <c r="L100" i="7"/>
  <c r="M100" i="7"/>
  <c r="N100" i="7"/>
  <c r="O100" i="7"/>
  <c r="I101" i="7"/>
  <c r="J101" i="7"/>
  <c r="K101" i="7"/>
  <c r="L101" i="7"/>
  <c r="M101" i="7"/>
  <c r="N101" i="7"/>
  <c r="O101" i="7"/>
  <c r="I102" i="7"/>
  <c r="J102" i="7"/>
  <c r="K102" i="7"/>
  <c r="P102" i="7" s="1"/>
  <c r="L102" i="7"/>
  <c r="M102" i="7"/>
  <c r="N102" i="7"/>
  <c r="O102" i="7"/>
  <c r="I103" i="7"/>
  <c r="J103" i="7"/>
  <c r="K103" i="7"/>
  <c r="L103" i="7"/>
  <c r="M103" i="7"/>
  <c r="N103" i="7"/>
  <c r="O103" i="7"/>
  <c r="I104" i="7"/>
  <c r="J104" i="7"/>
  <c r="K104" i="7"/>
  <c r="L104" i="7"/>
  <c r="M104" i="7"/>
  <c r="N104" i="7"/>
  <c r="O104" i="7"/>
  <c r="I105" i="7"/>
  <c r="J105" i="7"/>
  <c r="K105" i="7"/>
  <c r="L105" i="7"/>
  <c r="M105" i="7"/>
  <c r="N105" i="7"/>
  <c r="O105" i="7"/>
  <c r="I106" i="7"/>
  <c r="J106" i="7"/>
  <c r="K106" i="7"/>
  <c r="L106" i="7"/>
  <c r="M106" i="7"/>
  <c r="N106" i="7"/>
  <c r="O106" i="7"/>
  <c r="I107" i="7"/>
  <c r="J107" i="7"/>
  <c r="K107" i="7"/>
  <c r="L107" i="7"/>
  <c r="M107" i="7"/>
  <c r="N107" i="7"/>
  <c r="O107" i="7"/>
  <c r="I108" i="7"/>
  <c r="J108" i="7"/>
  <c r="K108" i="7"/>
  <c r="L108" i="7"/>
  <c r="M108" i="7"/>
  <c r="N108" i="7"/>
  <c r="O108" i="7"/>
  <c r="I109" i="7"/>
  <c r="J109" i="7"/>
  <c r="K109" i="7"/>
  <c r="L109" i="7"/>
  <c r="M109" i="7"/>
  <c r="N109" i="7"/>
  <c r="O109" i="7"/>
  <c r="I110" i="7"/>
  <c r="J110" i="7"/>
  <c r="K110" i="7"/>
  <c r="P110" i="7" s="1"/>
  <c r="L110" i="7"/>
  <c r="M110" i="7"/>
  <c r="N110" i="7"/>
  <c r="O110" i="7"/>
  <c r="I111" i="7"/>
  <c r="J111" i="7"/>
  <c r="K111" i="7"/>
  <c r="L111" i="7"/>
  <c r="M111" i="7"/>
  <c r="N111" i="7"/>
  <c r="O111" i="7"/>
  <c r="I112" i="7"/>
  <c r="J112" i="7"/>
  <c r="K112" i="7"/>
  <c r="L112" i="7"/>
  <c r="M112" i="7"/>
  <c r="N112" i="7"/>
  <c r="O112" i="7"/>
  <c r="I113" i="7"/>
  <c r="J113" i="7"/>
  <c r="K113" i="7"/>
  <c r="L113" i="7"/>
  <c r="M113" i="7"/>
  <c r="N113" i="7"/>
  <c r="O113" i="7"/>
  <c r="I114" i="7"/>
  <c r="J114" i="7"/>
  <c r="K114" i="7"/>
  <c r="L114" i="7"/>
  <c r="M114" i="7"/>
  <c r="N114" i="7"/>
  <c r="O114" i="7"/>
  <c r="I115" i="7"/>
  <c r="J115" i="7"/>
  <c r="K115" i="7"/>
  <c r="L115" i="7"/>
  <c r="M115" i="7"/>
  <c r="N115" i="7"/>
  <c r="O115" i="7"/>
  <c r="I116" i="7"/>
  <c r="J116" i="7"/>
  <c r="K116" i="7"/>
  <c r="L116" i="7"/>
  <c r="M116" i="7"/>
  <c r="N116" i="7"/>
  <c r="O116" i="7"/>
  <c r="I117" i="7"/>
  <c r="J117" i="7"/>
  <c r="K117" i="7"/>
  <c r="L117" i="7"/>
  <c r="M117" i="7"/>
  <c r="N117" i="7"/>
  <c r="O117" i="7"/>
  <c r="I118" i="7"/>
  <c r="J118" i="7"/>
  <c r="K118" i="7"/>
  <c r="P118" i="7" s="1"/>
  <c r="L118" i="7"/>
  <c r="M118" i="7"/>
  <c r="N118" i="7"/>
  <c r="O118" i="7"/>
  <c r="I119" i="7"/>
  <c r="J119" i="7"/>
  <c r="K119" i="7"/>
  <c r="L119" i="7"/>
  <c r="M119" i="7"/>
  <c r="N119" i="7"/>
  <c r="O119" i="7"/>
  <c r="I120" i="7"/>
  <c r="J120" i="7"/>
  <c r="K120" i="7"/>
  <c r="L120" i="7"/>
  <c r="M120" i="7"/>
  <c r="N120" i="7"/>
  <c r="O120" i="7"/>
  <c r="I121" i="7"/>
  <c r="J121" i="7"/>
  <c r="K121" i="7"/>
  <c r="L121" i="7"/>
  <c r="M121" i="7"/>
  <c r="N121" i="7"/>
  <c r="O121" i="7"/>
  <c r="I122" i="7"/>
  <c r="J122" i="7"/>
  <c r="K122" i="7"/>
  <c r="L122" i="7"/>
  <c r="M122" i="7"/>
  <c r="N122" i="7"/>
  <c r="O122" i="7"/>
  <c r="I123" i="7"/>
  <c r="J123" i="7"/>
  <c r="K123" i="7"/>
  <c r="L123" i="7"/>
  <c r="M123" i="7"/>
  <c r="N123" i="7"/>
  <c r="O123" i="7"/>
  <c r="I124" i="7"/>
  <c r="J124" i="7"/>
  <c r="K124" i="7"/>
  <c r="L124" i="7"/>
  <c r="M124" i="7"/>
  <c r="N124" i="7"/>
  <c r="O124" i="7"/>
  <c r="I125" i="7"/>
  <c r="J125" i="7"/>
  <c r="K125" i="7"/>
  <c r="L125" i="7"/>
  <c r="M125" i="7"/>
  <c r="N125" i="7"/>
  <c r="O125" i="7"/>
  <c r="I126" i="7"/>
  <c r="J126" i="7"/>
  <c r="K126" i="7"/>
  <c r="P126" i="7" s="1"/>
  <c r="L126" i="7"/>
  <c r="M126" i="7"/>
  <c r="N126" i="7"/>
  <c r="O126" i="7"/>
  <c r="I127" i="7"/>
  <c r="J127" i="7"/>
  <c r="K127" i="7"/>
  <c r="L127" i="7"/>
  <c r="M127" i="7"/>
  <c r="N127" i="7"/>
  <c r="O127" i="7"/>
  <c r="I128" i="7"/>
  <c r="J128" i="7"/>
  <c r="K128" i="7"/>
  <c r="L128" i="7"/>
  <c r="M128" i="7"/>
  <c r="N128" i="7"/>
  <c r="O128" i="7"/>
  <c r="I129" i="7"/>
  <c r="J129" i="7"/>
  <c r="K129" i="7"/>
  <c r="L129" i="7"/>
  <c r="M129" i="7"/>
  <c r="N129" i="7"/>
  <c r="O129" i="7"/>
  <c r="I130" i="7"/>
  <c r="J130" i="7"/>
  <c r="K130" i="7"/>
  <c r="L130" i="7"/>
  <c r="M130" i="7"/>
  <c r="N130" i="7"/>
  <c r="O130" i="7"/>
  <c r="I131" i="7"/>
  <c r="J131" i="7"/>
  <c r="K131" i="7"/>
  <c r="L131" i="7"/>
  <c r="M131" i="7"/>
  <c r="N131" i="7"/>
  <c r="O131" i="7"/>
  <c r="I132" i="7"/>
  <c r="J132" i="7"/>
  <c r="K132" i="7"/>
  <c r="L132" i="7"/>
  <c r="M132" i="7"/>
  <c r="N132" i="7"/>
  <c r="O132" i="7"/>
  <c r="I133" i="7"/>
  <c r="J133" i="7"/>
  <c r="K133" i="7"/>
  <c r="L133" i="7"/>
  <c r="M133" i="7"/>
  <c r="N133" i="7"/>
  <c r="O133" i="7"/>
  <c r="I134" i="7"/>
  <c r="J134" i="7"/>
  <c r="K134" i="7"/>
  <c r="P134" i="7" s="1"/>
  <c r="L134" i="7"/>
  <c r="M134" i="7"/>
  <c r="N134" i="7"/>
  <c r="O134" i="7"/>
  <c r="I135" i="7"/>
  <c r="J135" i="7"/>
  <c r="K135" i="7"/>
  <c r="L135" i="7"/>
  <c r="M135" i="7"/>
  <c r="N135" i="7"/>
  <c r="O135" i="7"/>
  <c r="I136" i="7"/>
  <c r="J136" i="7"/>
  <c r="K136" i="7"/>
  <c r="L136" i="7"/>
  <c r="M136" i="7"/>
  <c r="N136" i="7"/>
  <c r="O136" i="7"/>
  <c r="I137" i="7"/>
  <c r="J137" i="7"/>
  <c r="K137" i="7"/>
  <c r="L137" i="7"/>
  <c r="M137" i="7"/>
  <c r="N137" i="7"/>
  <c r="O137" i="7"/>
  <c r="I138" i="7"/>
  <c r="J138" i="7"/>
  <c r="K138" i="7"/>
  <c r="L138" i="7"/>
  <c r="M138" i="7"/>
  <c r="N138" i="7"/>
  <c r="O138" i="7"/>
  <c r="I139" i="7"/>
  <c r="J139" i="7"/>
  <c r="K139" i="7"/>
  <c r="L139" i="7"/>
  <c r="M139" i="7"/>
  <c r="N139" i="7"/>
  <c r="O139" i="7"/>
  <c r="I140" i="7"/>
  <c r="J140" i="7"/>
  <c r="K140" i="7"/>
  <c r="L140" i="7"/>
  <c r="M140" i="7"/>
  <c r="N140" i="7"/>
  <c r="O140" i="7"/>
  <c r="I141" i="7"/>
  <c r="J141" i="7"/>
  <c r="K141" i="7"/>
  <c r="L141" i="7"/>
  <c r="M141" i="7"/>
  <c r="N141" i="7"/>
  <c r="O141" i="7"/>
  <c r="I142" i="7"/>
  <c r="J142" i="7"/>
  <c r="K142" i="7"/>
  <c r="P142" i="7" s="1"/>
  <c r="L142" i="7"/>
  <c r="M142" i="7"/>
  <c r="N142" i="7"/>
  <c r="O142" i="7"/>
  <c r="I143" i="7"/>
  <c r="J143" i="7"/>
  <c r="K143" i="7"/>
  <c r="L143" i="7"/>
  <c r="M143" i="7"/>
  <c r="N143" i="7"/>
  <c r="O143" i="7"/>
  <c r="I144" i="7"/>
  <c r="J144" i="7"/>
  <c r="K144" i="7"/>
  <c r="L144" i="7"/>
  <c r="M144" i="7"/>
  <c r="N144" i="7"/>
  <c r="O144" i="7"/>
  <c r="I145" i="7"/>
  <c r="J145" i="7"/>
  <c r="K145" i="7"/>
  <c r="L145" i="7"/>
  <c r="M145" i="7"/>
  <c r="N145" i="7"/>
  <c r="O145" i="7"/>
  <c r="I146" i="7"/>
  <c r="J146" i="7"/>
  <c r="K146" i="7"/>
  <c r="L146" i="7"/>
  <c r="M146" i="7"/>
  <c r="N146" i="7"/>
  <c r="O146" i="7"/>
  <c r="I147" i="7"/>
  <c r="J147" i="7"/>
  <c r="K147" i="7"/>
  <c r="L147" i="7"/>
  <c r="M147" i="7"/>
  <c r="N147" i="7"/>
  <c r="O147" i="7"/>
  <c r="I148" i="7"/>
  <c r="J148" i="7"/>
  <c r="K148" i="7"/>
  <c r="L148" i="7"/>
  <c r="M148" i="7"/>
  <c r="N148" i="7"/>
  <c r="O148" i="7"/>
  <c r="I149" i="7"/>
  <c r="J149" i="7"/>
  <c r="K149" i="7"/>
  <c r="L149" i="7"/>
  <c r="M149" i="7"/>
  <c r="N149" i="7"/>
  <c r="O149" i="7"/>
  <c r="I150" i="7"/>
  <c r="J150" i="7"/>
  <c r="K150" i="7"/>
  <c r="P150" i="7" s="1"/>
  <c r="L150" i="7"/>
  <c r="M150" i="7"/>
  <c r="N150" i="7"/>
  <c r="O150" i="7"/>
  <c r="I151" i="7"/>
  <c r="J151" i="7"/>
  <c r="K151" i="7"/>
  <c r="L151" i="7"/>
  <c r="M151" i="7"/>
  <c r="N151" i="7"/>
  <c r="O151" i="7"/>
  <c r="I152" i="7"/>
  <c r="J152" i="7"/>
  <c r="K152" i="7"/>
  <c r="L152" i="7"/>
  <c r="M152" i="7"/>
  <c r="N152" i="7"/>
  <c r="O152" i="7"/>
  <c r="I153" i="7"/>
  <c r="J153" i="7"/>
  <c r="K153" i="7"/>
  <c r="L153" i="7"/>
  <c r="M153" i="7"/>
  <c r="N153" i="7"/>
  <c r="O153" i="7"/>
  <c r="I154" i="7"/>
  <c r="J154" i="7"/>
  <c r="K154" i="7"/>
  <c r="L154" i="7"/>
  <c r="M154" i="7"/>
  <c r="N154" i="7"/>
  <c r="O154" i="7"/>
  <c r="I155" i="7"/>
  <c r="J155" i="7"/>
  <c r="K155" i="7"/>
  <c r="L155" i="7"/>
  <c r="M155" i="7"/>
  <c r="N155" i="7"/>
  <c r="O155" i="7"/>
  <c r="I156" i="7"/>
  <c r="J156" i="7"/>
  <c r="K156" i="7"/>
  <c r="L156" i="7"/>
  <c r="M156" i="7"/>
  <c r="N156" i="7"/>
  <c r="O156" i="7"/>
  <c r="I157" i="7"/>
  <c r="J157" i="7"/>
  <c r="K157" i="7"/>
  <c r="L157" i="7"/>
  <c r="M157" i="7"/>
  <c r="N157" i="7"/>
  <c r="O157" i="7"/>
  <c r="I158" i="7"/>
  <c r="J158" i="7"/>
  <c r="K158" i="7"/>
  <c r="P158" i="7" s="1"/>
  <c r="L158" i="7"/>
  <c r="M158" i="7"/>
  <c r="N158" i="7"/>
  <c r="O158" i="7"/>
  <c r="I159" i="7"/>
  <c r="J159" i="7"/>
  <c r="K159" i="7"/>
  <c r="L159" i="7"/>
  <c r="M159" i="7"/>
  <c r="N159" i="7"/>
  <c r="O159" i="7"/>
  <c r="I160" i="7"/>
  <c r="J160" i="7"/>
  <c r="K160" i="7"/>
  <c r="L160" i="7"/>
  <c r="M160" i="7"/>
  <c r="N160" i="7"/>
  <c r="O160" i="7"/>
  <c r="I161" i="7"/>
  <c r="J161" i="7"/>
  <c r="K161" i="7"/>
  <c r="L161" i="7"/>
  <c r="M161" i="7"/>
  <c r="N161" i="7"/>
  <c r="O161" i="7"/>
  <c r="I162" i="7"/>
  <c r="J162" i="7"/>
  <c r="K162" i="7"/>
  <c r="P162" i="7" s="1"/>
  <c r="L162" i="7"/>
  <c r="M162" i="7"/>
  <c r="N162" i="7"/>
  <c r="O162" i="7"/>
  <c r="I163" i="7"/>
  <c r="J163" i="7"/>
  <c r="K163" i="7"/>
  <c r="L163" i="7"/>
  <c r="M163" i="7"/>
  <c r="N163" i="7"/>
  <c r="O163" i="7"/>
  <c r="I164" i="7"/>
  <c r="J164" i="7"/>
  <c r="K164" i="7"/>
  <c r="L164" i="7"/>
  <c r="M164" i="7"/>
  <c r="N164" i="7"/>
  <c r="O164" i="7"/>
  <c r="I165" i="7"/>
  <c r="J165" i="7"/>
  <c r="K165" i="7"/>
  <c r="L165" i="7"/>
  <c r="M165" i="7"/>
  <c r="N165" i="7"/>
  <c r="O165" i="7"/>
  <c r="I166" i="7"/>
  <c r="J166" i="7"/>
  <c r="K166" i="7"/>
  <c r="P166" i="7" s="1"/>
  <c r="L166" i="7"/>
  <c r="M166" i="7"/>
  <c r="N166" i="7"/>
  <c r="O166" i="7"/>
  <c r="I167" i="7"/>
  <c r="J167" i="7"/>
  <c r="K167" i="7"/>
  <c r="L167" i="7"/>
  <c r="M167" i="7"/>
  <c r="N167" i="7"/>
  <c r="O167" i="7"/>
  <c r="I168" i="7"/>
  <c r="J168" i="7"/>
  <c r="K168" i="7"/>
  <c r="L168" i="7"/>
  <c r="M168" i="7"/>
  <c r="N168" i="7"/>
  <c r="O168" i="7"/>
  <c r="I169" i="7"/>
  <c r="J169" i="7"/>
  <c r="K169" i="7"/>
  <c r="L169" i="7"/>
  <c r="M169" i="7"/>
  <c r="N169" i="7"/>
  <c r="O169" i="7"/>
  <c r="I170" i="7"/>
  <c r="J170" i="7"/>
  <c r="K170" i="7"/>
  <c r="P170" i="7" s="1"/>
  <c r="L170" i="7"/>
  <c r="M170" i="7"/>
  <c r="N170" i="7"/>
  <c r="O170" i="7"/>
  <c r="I171" i="7"/>
  <c r="J171" i="7"/>
  <c r="K171" i="7"/>
  <c r="L171" i="7"/>
  <c r="M171" i="7"/>
  <c r="N171" i="7"/>
  <c r="O171" i="7"/>
  <c r="I172" i="7"/>
  <c r="J172" i="7"/>
  <c r="K172" i="7"/>
  <c r="L172" i="7"/>
  <c r="M172" i="7"/>
  <c r="N172" i="7"/>
  <c r="O172" i="7"/>
  <c r="I173" i="7"/>
  <c r="J173" i="7"/>
  <c r="K173" i="7"/>
  <c r="L173" i="7"/>
  <c r="M173" i="7"/>
  <c r="N173" i="7"/>
  <c r="O173" i="7"/>
  <c r="I174" i="7"/>
  <c r="J174" i="7"/>
  <c r="K174" i="7"/>
  <c r="P174" i="7" s="1"/>
  <c r="L174" i="7"/>
  <c r="M174" i="7"/>
  <c r="N174" i="7"/>
  <c r="O174" i="7"/>
  <c r="I175" i="7"/>
  <c r="J175" i="7"/>
  <c r="K175" i="7"/>
  <c r="L175" i="7"/>
  <c r="M175" i="7"/>
  <c r="N175" i="7"/>
  <c r="O175" i="7"/>
  <c r="I176" i="7"/>
  <c r="J176" i="7"/>
  <c r="K176" i="7"/>
  <c r="L176" i="7"/>
  <c r="M176" i="7"/>
  <c r="N176" i="7"/>
  <c r="O176" i="7"/>
  <c r="I177" i="7"/>
  <c r="J177" i="7"/>
  <c r="K177" i="7"/>
  <c r="L177" i="7"/>
  <c r="M177" i="7"/>
  <c r="N177" i="7"/>
  <c r="O177" i="7"/>
  <c r="I178" i="7"/>
  <c r="J178" i="7"/>
  <c r="K178" i="7"/>
  <c r="P178" i="7" s="1"/>
  <c r="L178" i="7"/>
  <c r="M178" i="7"/>
  <c r="N178" i="7"/>
  <c r="O178" i="7"/>
  <c r="I179" i="7"/>
  <c r="J179" i="7"/>
  <c r="K179" i="7"/>
  <c r="L179" i="7"/>
  <c r="M179" i="7"/>
  <c r="N179" i="7"/>
  <c r="O179" i="7"/>
  <c r="I180" i="7"/>
  <c r="J180" i="7"/>
  <c r="K180" i="7"/>
  <c r="L180" i="7"/>
  <c r="M180" i="7"/>
  <c r="N180" i="7"/>
  <c r="O180" i="7"/>
  <c r="I181" i="7"/>
  <c r="J181" i="7"/>
  <c r="K181" i="7"/>
  <c r="L181" i="7"/>
  <c r="M181" i="7"/>
  <c r="N181" i="7"/>
  <c r="O181" i="7"/>
  <c r="I182" i="7"/>
  <c r="J182" i="7"/>
  <c r="K182" i="7"/>
  <c r="P182" i="7" s="1"/>
  <c r="L182" i="7"/>
  <c r="M182" i="7"/>
  <c r="N182" i="7"/>
  <c r="O182" i="7"/>
  <c r="I183" i="7"/>
  <c r="J183" i="7"/>
  <c r="K183" i="7"/>
  <c r="L183" i="7"/>
  <c r="M183" i="7"/>
  <c r="N183" i="7"/>
  <c r="O183" i="7"/>
  <c r="I184" i="7"/>
  <c r="J184" i="7"/>
  <c r="K184" i="7"/>
  <c r="L184" i="7"/>
  <c r="M184" i="7"/>
  <c r="N184" i="7"/>
  <c r="O184" i="7"/>
  <c r="I185" i="7"/>
  <c r="J185" i="7"/>
  <c r="K185" i="7"/>
  <c r="L185" i="7"/>
  <c r="M185" i="7"/>
  <c r="N185" i="7"/>
  <c r="O185" i="7"/>
  <c r="I186" i="7"/>
  <c r="J186" i="7"/>
  <c r="K186" i="7"/>
  <c r="P186" i="7" s="1"/>
  <c r="L186" i="7"/>
  <c r="M186" i="7"/>
  <c r="N186" i="7"/>
  <c r="O186" i="7"/>
  <c r="I187" i="7"/>
  <c r="J187" i="7"/>
  <c r="K187" i="7"/>
  <c r="L187" i="7"/>
  <c r="M187" i="7"/>
  <c r="N187" i="7"/>
  <c r="O187" i="7"/>
  <c r="I188" i="7"/>
  <c r="J188" i="7"/>
  <c r="K188" i="7"/>
  <c r="L188" i="7"/>
  <c r="M188" i="7"/>
  <c r="N188" i="7"/>
  <c r="O188" i="7"/>
  <c r="I189" i="7"/>
  <c r="J189" i="7"/>
  <c r="K189" i="7"/>
  <c r="L189" i="7"/>
  <c r="M189" i="7"/>
  <c r="N189" i="7"/>
  <c r="O189" i="7"/>
  <c r="I190" i="7"/>
  <c r="J190" i="7"/>
  <c r="K190" i="7"/>
  <c r="P190" i="7" s="1"/>
  <c r="L190" i="7"/>
  <c r="M190" i="7"/>
  <c r="N190" i="7"/>
  <c r="O190" i="7"/>
  <c r="I191" i="7"/>
  <c r="J191" i="7"/>
  <c r="K191" i="7"/>
  <c r="L191" i="7"/>
  <c r="M191" i="7"/>
  <c r="N191" i="7"/>
  <c r="O191" i="7"/>
  <c r="I192" i="7"/>
  <c r="J192" i="7"/>
  <c r="K192" i="7"/>
  <c r="L192" i="7"/>
  <c r="M192" i="7"/>
  <c r="N192" i="7"/>
  <c r="O192" i="7"/>
  <c r="I193" i="7"/>
  <c r="J193" i="7"/>
  <c r="K193" i="7"/>
  <c r="L193" i="7"/>
  <c r="M193" i="7"/>
  <c r="N193" i="7"/>
  <c r="O193" i="7"/>
  <c r="I194" i="7"/>
  <c r="J194" i="7"/>
  <c r="K194" i="7"/>
  <c r="P194" i="7" s="1"/>
  <c r="L194" i="7"/>
  <c r="M194" i="7"/>
  <c r="N194" i="7"/>
  <c r="O194" i="7"/>
  <c r="I195" i="7"/>
  <c r="J195" i="7"/>
  <c r="K195" i="7"/>
  <c r="L195" i="7"/>
  <c r="M195" i="7"/>
  <c r="N195" i="7"/>
  <c r="O195" i="7"/>
  <c r="I196" i="7"/>
  <c r="J196" i="7"/>
  <c r="K196" i="7"/>
  <c r="L196" i="7"/>
  <c r="M196" i="7"/>
  <c r="N196" i="7"/>
  <c r="O196" i="7"/>
  <c r="I197" i="7"/>
  <c r="J197" i="7"/>
  <c r="K197" i="7"/>
  <c r="L197" i="7"/>
  <c r="M197" i="7"/>
  <c r="N197" i="7"/>
  <c r="O197" i="7"/>
  <c r="I198" i="7"/>
  <c r="J198" i="7"/>
  <c r="K198" i="7"/>
  <c r="P198" i="7" s="1"/>
  <c r="L198" i="7"/>
  <c r="M198" i="7"/>
  <c r="N198" i="7"/>
  <c r="O198" i="7"/>
  <c r="I199" i="7"/>
  <c r="J199" i="7"/>
  <c r="K199" i="7"/>
  <c r="L199" i="7"/>
  <c r="M199" i="7"/>
  <c r="N199" i="7"/>
  <c r="O199" i="7"/>
  <c r="I200" i="7"/>
  <c r="J200" i="7"/>
  <c r="K200" i="7"/>
  <c r="L200" i="7"/>
  <c r="M200" i="7"/>
  <c r="N200" i="7"/>
  <c r="O200" i="7"/>
  <c r="I201" i="7"/>
  <c r="J201" i="7"/>
  <c r="K201" i="7"/>
  <c r="L201" i="7"/>
  <c r="M201" i="7"/>
  <c r="N201" i="7"/>
  <c r="O201" i="7"/>
  <c r="I202" i="7"/>
  <c r="J202" i="7"/>
  <c r="K202" i="7"/>
  <c r="L202" i="7"/>
  <c r="M202" i="7"/>
  <c r="N202" i="7"/>
  <c r="O202" i="7"/>
  <c r="I203" i="7"/>
  <c r="J203" i="7"/>
  <c r="K203" i="7"/>
  <c r="L203" i="7"/>
  <c r="M203" i="7"/>
  <c r="N203" i="7"/>
  <c r="O203" i="7"/>
  <c r="I204" i="7"/>
  <c r="J204" i="7"/>
  <c r="K204" i="7"/>
  <c r="L204" i="7"/>
  <c r="M204" i="7"/>
  <c r="N204" i="7"/>
  <c r="O204" i="7"/>
  <c r="I205" i="7"/>
  <c r="J205" i="7"/>
  <c r="K205" i="7"/>
  <c r="L205" i="7"/>
  <c r="M205" i="7"/>
  <c r="N205" i="7"/>
  <c r="O205" i="7"/>
  <c r="I206" i="7"/>
  <c r="J206" i="7"/>
  <c r="K206" i="7"/>
  <c r="P206" i="7" s="1"/>
  <c r="L206" i="7"/>
  <c r="M206" i="7"/>
  <c r="N206" i="7"/>
  <c r="O206" i="7"/>
  <c r="I207" i="7"/>
  <c r="J207" i="7"/>
  <c r="K207" i="7"/>
  <c r="L207" i="7"/>
  <c r="M207" i="7"/>
  <c r="N207" i="7"/>
  <c r="O207" i="7"/>
  <c r="I208" i="7"/>
  <c r="J208" i="7"/>
  <c r="K208" i="7"/>
  <c r="L208" i="7"/>
  <c r="M208" i="7"/>
  <c r="N208" i="7"/>
  <c r="O208" i="7"/>
  <c r="I209" i="7"/>
  <c r="J209" i="7"/>
  <c r="K209" i="7"/>
  <c r="L209" i="7"/>
  <c r="M209" i="7"/>
  <c r="N209" i="7"/>
  <c r="O209" i="7"/>
  <c r="I210" i="7"/>
  <c r="J210" i="7"/>
  <c r="K210" i="7"/>
  <c r="P210" i="7" s="1"/>
  <c r="L210" i="7"/>
  <c r="M210" i="7"/>
  <c r="N210" i="7"/>
  <c r="O210" i="7"/>
  <c r="I211" i="7"/>
  <c r="J211" i="7"/>
  <c r="K211" i="7"/>
  <c r="L211" i="7"/>
  <c r="M211" i="7"/>
  <c r="N211" i="7"/>
  <c r="O211" i="7"/>
  <c r="I212" i="7"/>
  <c r="J212" i="7"/>
  <c r="K212" i="7"/>
  <c r="L212" i="7"/>
  <c r="M212" i="7"/>
  <c r="N212" i="7"/>
  <c r="O212" i="7"/>
  <c r="I213" i="7"/>
  <c r="J213" i="7"/>
  <c r="K213" i="7"/>
  <c r="L213" i="7"/>
  <c r="M213" i="7"/>
  <c r="N213" i="7"/>
  <c r="O213" i="7"/>
  <c r="I214" i="7"/>
  <c r="J214" i="7"/>
  <c r="K214" i="7"/>
  <c r="P214" i="7" s="1"/>
  <c r="L214" i="7"/>
  <c r="M214" i="7"/>
  <c r="N214" i="7"/>
  <c r="O214" i="7"/>
  <c r="I215" i="7"/>
  <c r="J215" i="7"/>
  <c r="K215" i="7"/>
  <c r="L215" i="7"/>
  <c r="M215" i="7"/>
  <c r="N215" i="7"/>
  <c r="O215" i="7"/>
  <c r="I216" i="7"/>
  <c r="J216" i="7"/>
  <c r="K216" i="7"/>
  <c r="L216" i="7"/>
  <c r="M216" i="7"/>
  <c r="N216" i="7"/>
  <c r="O216" i="7"/>
  <c r="I217" i="7"/>
  <c r="J217" i="7"/>
  <c r="K217" i="7"/>
  <c r="L217" i="7"/>
  <c r="M217" i="7"/>
  <c r="N217" i="7"/>
  <c r="O217" i="7"/>
  <c r="I218" i="7"/>
  <c r="J218" i="7"/>
  <c r="K218" i="7"/>
  <c r="P218" i="7" s="1"/>
  <c r="L218" i="7"/>
  <c r="M218" i="7"/>
  <c r="N218" i="7"/>
  <c r="O218" i="7"/>
  <c r="I219" i="7"/>
  <c r="J219" i="7"/>
  <c r="K219" i="7"/>
  <c r="L219" i="7"/>
  <c r="M219" i="7"/>
  <c r="N219" i="7"/>
  <c r="O219" i="7"/>
  <c r="I220" i="7"/>
  <c r="J220" i="7"/>
  <c r="K220" i="7"/>
  <c r="L220" i="7"/>
  <c r="M220" i="7"/>
  <c r="N220" i="7"/>
  <c r="O220" i="7"/>
  <c r="I221" i="7"/>
  <c r="J221" i="7"/>
  <c r="K221" i="7"/>
  <c r="L221" i="7"/>
  <c r="M221" i="7"/>
  <c r="N221" i="7"/>
  <c r="O221" i="7"/>
  <c r="I222" i="7"/>
  <c r="J222" i="7"/>
  <c r="K222" i="7"/>
  <c r="P222" i="7" s="1"/>
  <c r="L222" i="7"/>
  <c r="M222" i="7"/>
  <c r="N222" i="7"/>
  <c r="O222" i="7"/>
  <c r="I223" i="7"/>
  <c r="J223" i="7"/>
  <c r="K223" i="7"/>
  <c r="L223" i="7"/>
  <c r="M223" i="7"/>
  <c r="N223" i="7"/>
  <c r="O223" i="7"/>
  <c r="I224" i="7"/>
  <c r="J224" i="7"/>
  <c r="K224" i="7"/>
  <c r="L224" i="7"/>
  <c r="M224" i="7"/>
  <c r="N224" i="7"/>
  <c r="O224" i="7"/>
  <c r="I225" i="7"/>
  <c r="J225" i="7"/>
  <c r="K225" i="7"/>
  <c r="L225" i="7"/>
  <c r="M225" i="7"/>
  <c r="N225" i="7"/>
  <c r="O225" i="7"/>
  <c r="I226" i="7"/>
  <c r="J226" i="7"/>
  <c r="K226" i="7"/>
  <c r="P226" i="7" s="1"/>
  <c r="L226" i="7"/>
  <c r="M226" i="7"/>
  <c r="N226" i="7"/>
  <c r="O226" i="7"/>
  <c r="I227" i="7"/>
  <c r="J227" i="7"/>
  <c r="K227" i="7"/>
  <c r="L227" i="7"/>
  <c r="M227" i="7"/>
  <c r="N227" i="7"/>
  <c r="O227" i="7"/>
  <c r="I228" i="7"/>
  <c r="J228" i="7"/>
  <c r="K228" i="7"/>
  <c r="L228" i="7"/>
  <c r="M228" i="7"/>
  <c r="N228" i="7"/>
  <c r="O228" i="7"/>
  <c r="I229" i="7"/>
  <c r="J229" i="7"/>
  <c r="K229" i="7"/>
  <c r="L229" i="7"/>
  <c r="M229" i="7"/>
  <c r="N229" i="7"/>
  <c r="O229" i="7"/>
  <c r="I230" i="7"/>
  <c r="J230" i="7"/>
  <c r="K230" i="7"/>
  <c r="L230" i="7"/>
  <c r="M230" i="7"/>
  <c r="N230" i="7"/>
  <c r="O230" i="7"/>
  <c r="I231" i="7"/>
  <c r="J231" i="7"/>
  <c r="K231" i="7"/>
  <c r="L231" i="7"/>
  <c r="M231" i="7"/>
  <c r="N231" i="7"/>
  <c r="O231" i="7"/>
  <c r="I232" i="7"/>
  <c r="J232" i="7"/>
  <c r="K232" i="7"/>
  <c r="L232" i="7"/>
  <c r="M232" i="7"/>
  <c r="N232" i="7"/>
  <c r="O232" i="7"/>
  <c r="I233" i="7"/>
  <c r="J233" i="7"/>
  <c r="K233" i="7"/>
  <c r="L233" i="7"/>
  <c r="M233" i="7"/>
  <c r="N233" i="7"/>
  <c r="O233" i="7"/>
  <c r="I234" i="7"/>
  <c r="J234" i="7"/>
  <c r="K234" i="7"/>
  <c r="P234" i="7" s="1"/>
  <c r="L234" i="7"/>
  <c r="M234" i="7"/>
  <c r="N234" i="7"/>
  <c r="O234" i="7"/>
  <c r="I235" i="7"/>
  <c r="J235" i="7"/>
  <c r="K235" i="7"/>
  <c r="L235" i="7"/>
  <c r="M235" i="7"/>
  <c r="N235" i="7"/>
  <c r="O235" i="7"/>
  <c r="I236" i="7"/>
  <c r="J236" i="7"/>
  <c r="K236" i="7"/>
  <c r="L236" i="7"/>
  <c r="M236" i="7"/>
  <c r="N236" i="7"/>
  <c r="O236" i="7"/>
  <c r="I237" i="7"/>
  <c r="J237" i="7"/>
  <c r="K237" i="7"/>
  <c r="L237" i="7"/>
  <c r="M237" i="7"/>
  <c r="N237" i="7"/>
  <c r="O237" i="7"/>
  <c r="I238" i="7"/>
  <c r="J238" i="7"/>
  <c r="K238" i="7"/>
  <c r="L238" i="7"/>
  <c r="M238" i="7"/>
  <c r="N238" i="7"/>
  <c r="O238" i="7"/>
  <c r="I239" i="7"/>
  <c r="J239" i="7"/>
  <c r="K239" i="7"/>
  <c r="L239" i="7"/>
  <c r="M239" i="7"/>
  <c r="N239" i="7"/>
  <c r="O239" i="7"/>
  <c r="I240" i="7"/>
  <c r="J240" i="7"/>
  <c r="K240" i="7"/>
  <c r="L240" i="7"/>
  <c r="M240" i="7"/>
  <c r="N240" i="7"/>
  <c r="O240" i="7"/>
  <c r="I241" i="7"/>
  <c r="J241" i="7"/>
  <c r="K241" i="7"/>
  <c r="L241" i="7"/>
  <c r="M241" i="7"/>
  <c r="N241" i="7"/>
  <c r="O241" i="7"/>
  <c r="I242" i="7"/>
  <c r="J242" i="7"/>
  <c r="K242" i="7"/>
  <c r="P242" i="7" s="1"/>
  <c r="L242" i="7"/>
  <c r="M242" i="7"/>
  <c r="N242" i="7"/>
  <c r="O242" i="7"/>
  <c r="I243" i="7"/>
  <c r="J243" i="7"/>
  <c r="K243" i="7"/>
  <c r="L243" i="7"/>
  <c r="M243" i="7"/>
  <c r="N243" i="7"/>
  <c r="O243" i="7"/>
  <c r="I244" i="7"/>
  <c r="J244" i="7"/>
  <c r="K244" i="7"/>
  <c r="L244" i="7"/>
  <c r="M244" i="7"/>
  <c r="N244" i="7"/>
  <c r="O244" i="7"/>
  <c r="I245" i="7"/>
  <c r="J245" i="7"/>
  <c r="K245" i="7"/>
  <c r="L245" i="7"/>
  <c r="M245" i="7"/>
  <c r="N245" i="7"/>
  <c r="O245" i="7"/>
  <c r="I246" i="7"/>
  <c r="J246" i="7"/>
  <c r="K246" i="7"/>
  <c r="L246" i="7"/>
  <c r="M246" i="7"/>
  <c r="N246" i="7"/>
  <c r="O246" i="7"/>
  <c r="I247" i="7"/>
  <c r="J247" i="7"/>
  <c r="K247" i="7"/>
  <c r="L247" i="7"/>
  <c r="M247" i="7"/>
  <c r="N247" i="7"/>
  <c r="O247" i="7"/>
  <c r="I248" i="7"/>
  <c r="J248" i="7"/>
  <c r="K248" i="7"/>
  <c r="L248" i="7"/>
  <c r="M248" i="7"/>
  <c r="N248" i="7"/>
  <c r="O248" i="7"/>
  <c r="I249" i="7"/>
  <c r="J249" i="7"/>
  <c r="K249" i="7"/>
  <c r="L249" i="7"/>
  <c r="M249" i="7"/>
  <c r="N249" i="7"/>
  <c r="O249" i="7"/>
  <c r="I250" i="7"/>
  <c r="J250" i="7"/>
  <c r="K250" i="7"/>
  <c r="L250" i="7"/>
  <c r="M250" i="7"/>
  <c r="N250" i="7"/>
  <c r="O250" i="7"/>
  <c r="I251" i="7"/>
  <c r="J251" i="7"/>
  <c r="K251" i="7"/>
  <c r="L251" i="7"/>
  <c r="M251" i="7"/>
  <c r="N251" i="7"/>
  <c r="O251" i="7"/>
  <c r="I252" i="7"/>
  <c r="J252" i="7"/>
  <c r="K252" i="7"/>
  <c r="L252" i="7"/>
  <c r="M252" i="7"/>
  <c r="N252" i="7"/>
  <c r="O252" i="7"/>
  <c r="I253" i="7"/>
  <c r="J253" i="7"/>
  <c r="K253" i="7"/>
  <c r="L253" i="7"/>
  <c r="M253" i="7"/>
  <c r="N253" i="7"/>
  <c r="O253" i="7"/>
  <c r="I254" i="7"/>
  <c r="J254" i="7"/>
  <c r="K254" i="7"/>
  <c r="L254" i="7"/>
  <c r="M254" i="7"/>
  <c r="N254" i="7"/>
  <c r="O254" i="7"/>
  <c r="I255" i="7"/>
  <c r="J255" i="7"/>
  <c r="K255" i="7"/>
  <c r="L255" i="7"/>
  <c r="M255" i="7"/>
  <c r="N255" i="7"/>
  <c r="O255" i="7"/>
  <c r="I256" i="7"/>
  <c r="J256" i="7"/>
  <c r="K256" i="7"/>
  <c r="L256" i="7"/>
  <c r="M256" i="7"/>
  <c r="N256" i="7"/>
  <c r="O256" i="7"/>
  <c r="I257" i="7"/>
  <c r="J257" i="7"/>
  <c r="K257" i="7"/>
  <c r="L257" i="7"/>
  <c r="M257" i="7"/>
  <c r="N257" i="7"/>
  <c r="O257" i="7"/>
  <c r="I258" i="7"/>
  <c r="J258" i="7"/>
  <c r="K258" i="7"/>
  <c r="L258" i="7"/>
  <c r="M258" i="7"/>
  <c r="N258" i="7"/>
  <c r="O258" i="7"/>
  <c r="I259" i="7"/>
  <c r="J259" i="7"/>
  <c r="K259" i="7"/>
  <c r="L259" i="7"/>
  <c r="M259" i="7"/>
  <c r="N259" i="7"/>
  <c r="O259" i="7"/>
  <c r="I260" i="7"/>
  <c r="J260" i="7"/>
  <c r="K260" i="7"/>
  <c r="L260" i="7"/>
  <c r="M260" i="7"/>
  <c r="N260" i="7"/>
  <c r="O260" i="7"/>
  <c r="I261" i="7"/>
  <c r="J261" i="7"/>
  <c r="K261" i="7"/>
  <c r="L261" i="7"/>
  <c r="M261" i="7"/>
  <c r="N261" i="7"/>
  <c r="O261" i="7"/>
  <c r="I262" i="7"/>
  <c r="J262" i="7"/>
  <c r="K262" i="7"/>
  <c r="L262" i="7"/>
  <c r="M262" i="7"/>
  <c r="N262" i="7"/>
  <c r="O262" i="7"/>
  <c r="N5" i="7"/>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5" i="6"/>
  <c r="L5" i="7"/>
  <c r="J5" i="7"/>
  <c r="O5" i="7"/>
  <c r="M5" i="7"/>
  <c r="K5" i="7"/>
  <c r="O6" i="6"/>
  <c r="P6" i="6"/>
  <c r="Q6" i="6"/>
  <c r="R6" i="6"/>
  <c r="S6" i="6"/>
  <c r="U6" i="6"/>
  <c r="V6" i="6"/>
  <c r="W6" i="6"/>
  <c r="X6" i="6"/>
  <c r="Y6" i="6"/>
  <c r="Z6" i="6"/>
  <c r="AA6" i="6"/>
  <c r="AB6" i="6"/>
  <c r="O7" i="6"/>
  <c r="P7" i="6"/>
  <c r="Q7" i="6"/>
  <c r="R7" i="6"/>
  <c r="S7" i="6"/>
  <c r="U7" i="6"/>
  <c r="V7" i="6"/>
  <c r="W7" i="6"/>
  <c r="X7" i="6"/>
  <c r="Y7" i="6"/>
  <c r="Z7" i="6"/>
  <c r="AA7" i="6"/>
  <c r="AB7" i="6"/>
  <c r="O8" i="6"/>
  <c r="P8" i="6"/>
  <c r="Q8" i="6"/>
  <c r="R8" i="6"/>
  <c r="S8" i="6"/>
  <c r="U8" i="6"/>
  <c r="V8" i="6"/>
  <c r="W8" i="6"/>
  <c r="X8" i="6"/>
  <c r="Y8" i="6"/>
  <c r="Z8" i="6"/>
  <c r="AA8" i="6"/>
  <c r="AB8" i="6"/>
  <c r="O9" i="6"/>
  <c r="P9" i="6"/>
  <c r="Q9" i="6"/>
  <c r="R9" i="6"/>
  <c r="S9" i="6"/>
  <c r="U9" i="6"/>
  <c r="V9" i="6"/>
  <c r="W9" i="6"/>
  <c r="X9" i="6"/>
  <c r="Y9" i="6"/>
  <c r="Z9" i="6"/>
  <c r="AA9" i="6"/>
  <c r="AB9" i="6"/>
  <c r="O10" i="6"/>
  <c r="P10" i="6"/>
  <c r="Q10" i="6"/>
  <c r="R10" i="6"/>
  <c r="S10" i="6"/>
  <c r="U10" i="6"/>
  <c r="V10" i="6"/>
  <c r="W10" i="6"/>
  <c r="X10" i="6"/>
  <c r="Y10" i="6"/>
  <c r="Z10" i="6"/>
  <c r="AA10" i="6"/>
  <c r="AB10" i="6"/>
  <c r="O11" i="6"/>
  <c r="P11" i="6"/>
  <c r="Q11" i="6"/>
  <c r="R11" i="6"/>
  <c r="S11" i="6"/>
  <c r="U11" i="6"/>
  <c r="V11" i="6"/>
  <c r="W11" i="6"/>
  <c r="X11" i="6"/>
  <c r="Y11" i="6"/>
  <c r="Z11" i="6"/>
  <c r="AA11" i="6"/>
  <c r="AB11" i="6"/>
  <c r="O12" i="6"/>
  <c r="P12" i="6"/>
  <c r="Q12" i="6"/>
  <c r="R12" i="6"/>
  <c r="S12" i="6"/>
  <c r="U12" i="6"/>
  <c r="V12" i="6"/>
  <c r="W12" i="6"/>
  <c r="X12" i="6"/>
  <c r="Y12" i="6"/>
  <c r="Z12" i="6"/>
  <c r="AA12" i="6"/>
  <c r="AB12" i="6"/>
  <c r="O13" i="6"/>
  <c r="P13" i="6"/>
  <c r="Q13" i="6"/>
  <c r="R13" i="6"/>
  <c r="S13" i="6"/>
  <c r="U13" i="6"/>
  <c r="V13" i="6"/>
  <c r="W13" i="6"/>
  <c r="X13" i="6"/>
  <c r="Y13" i="6"/>
  <c r="Z13" i="6"/>
  <c r="AA13" i="6"/>
  <c r="AB13" i="6"/>
  <c r="O14" i="6"/>
  <c r="P14" i="6"/>
  <c r="Q14" i="6"/>
  <c r="R14" i="6"/>
  <c r="S14" i="6"/>
  <c r="U14" i="6"/>
  <c r="V14" i="6"/>
  <c r="W14" i="6"/>
  <c r="X14" i="6"/>
  <c r="Y14" i="6"/>
  <c r="Z14" i="6"/>
  <c r="AA14" i="6"/>
  <c r="AB14" i="6"/>
  <c r="O15" i="6"/>
  <c r="P15" i="6"/>
  <c r="Q15" i="6"/>
  <c r="R15" i="6"/>
  <c r="S15" i="6"/>
  <c r="U15" i="6"/>
  <c r="V15" i="6"/>
  <c r="W15" i="6"/>
  <c r="X15" i="6"/>
  <c r="Y15" i="6"/>
  <c r="Z15" i="6"/>
  <c r="AA15" i="6"/>
  <c r="AB15" i="6"/>
  <c r="O16" i="6"/>
  <c r="P16" i="6"/>
  <c r="Q16" i="6"/>
  <c r="R16" i="6"/>
  <c r="S16" i="6"/>
  <c r="U16" i="6"/>
  <c r="V16" i="6"/>
  <c r="W16" i="6"/>
  <c r="X16" i="6"/>
  <c r="Y16" i="6"/>
  <c r="Z16" i="6"/>
  <c r="AA16" i="6"/>
  <c r="AB16" i="6"/>
  <c r="O17" i="6"/>
  <c r="P17" i="6"/>
  <c r="Q17" i="6"/>
  <c r="R17" i="6"/>
  <c r="S17" i="6"/>
  <c r="U17" i="6"/>
  <c r="V17" i="6"/>
  <c r="W17" i="6"/>
  <c r="X17" i="6"/>
  <c r="Y17" i="6"/>
  <c r="Z17" i="6"/>
  <c r="AA17" i="6"/>
  <c r="AB17" i="6"/>
  <c r="O18" i="6"/>
  <c r="P18" i="6"/>
  <c r="Q18" i="6"/>
  <c r="R18" i="6"/>
  <c r="S18" i="6"/>
  <c r="U18" i="6"/>
  <c r="V18" i="6"/>
  <c r="W18" i="6"/>
  <c r="X18" i="6"/>
  <c r="Y18" i="6"/>
  <c r="Z18" i="6"/>
  <c r="AA18" i="6"/>
  <c r="AB18" i="6"/>
  <c r="O19" i="6"/>
  <c r="P19" i="6"/>
  <c r="Q19" i="6"/>
  <c r="R19" i="6"/>
  <c r="S19" i="6"/>
  <c r="U19" i="6"/>
  <c r="V19" i="6"/>
  <c r="W19" i="6"/>
  <c r="X19" i="6"/>
  <c r="Y19" i="6"/>
  <c r="Z19" i="6"/>
  <c r="AA19" i="6"/>
  <c r="AB19" i="6"/>
  <c r="O20" i="6"/>
  <c r="P20" i="6"/>
  <c r="Q20" i="6"/>
  <c r="R20" i="6"/>
  <c r="S20" i="6"/>
  <c r="U20" i="6"/>
  <c r="V20" i="6"/>
  <c r="W20" i="6"/>
  <c r="X20" i="6"/>
  <c r="Y20" i="6"/>
  <c r="Z20" i="6"/>
  <c r="AA20" i="6"/>
  <c r="AB20" i="6"/>
  <c r="O21" i="6"/>
  <c r="P21" i="6"/>
  <c r="Q21" i="6"/>
  <c r="R21" i="6"/>
  <c r="S21" i="6"/>
  <c r="U21" i="6"/>
  <c r="V21" i="6"/>
  <c r="W21" i="6"/>
  <c r="X21" i="6"/>
  <c r="Y21" i="6"/>
  <c r="Z21" i="6"/>
  <c r="AA21" i="6"/>
  <c r="AB21" i="6"/>
  <c r="O22" i="6"/>
  <c r="P22" i="6"/>
  <c r="Q22" i="6"/>
  <c r="R22" i="6"/>
  <c r="S22" i="6"/>
  <c r="U22" i="6"/>
  <c r="V22" i="6"/>
  <c r="W22" i="6"/>
  <c r="X22" i="6"/>
  <c r="Y22" i="6"/>
  <c r="Z22" i="6"/>
  <c r="AA22" i="6"/>
  <c r="AB22" i="6"/>
  <c r="O23" i="6"/>
  <c r="P23" i="6"/>
  <c r="Q23" i="6"/>
  <c r="R23" i="6"/>
  <c r="S23" i="6"/>
  <c r="U23" i="6"/>
  <c r="V23" i="6"/>
  <c r="W23" i="6"/>
  <c r="X23" i="6"/>
  <c r="Y23" i="6"/>
  <c r="Z23" i="6"/>
  <c r="AA23" i="6"/>
  <c r="AB23" i="6"/>
  <c r="O24" i="6"/>
  <c r="P24" i="6"/>
  <c r="Q24" i="6"/>
  <c r="R24" i="6"/>
  <c r="S24" i="6"/>
  <c r="U24" i="6"/>
  <c r="V24" i="6"/>
  <c r="W24" i="6"/>
  <c r="X24" i="6"/>
  <c r="Y24" i="6"/>
  <c r="Z24" i="6"/>
  <c r="AA24" i="6"/>
  <c r="AB24" i="6"/>
  <c r="O25" i="6"/>
  <c r="P25" i="6"/>
  <c r="Q25" i="6"/>
  <c r="R25" i="6"/>
  <c r="S25" i="6"/>
  <c r="U25" i="6"/>
  <c r="V25" i="6"/>
  <c r="W25" i="6"/>
  <c r="X25" i="6"/>
  <c r="Y25" i="6"/>
  <c r="Z25" i="6"/>
  <c r="AA25" i="6"/>
  <c r="AB25" i="6"/>
  <c r="O26" i="6"/>
  <c r="P26" i="6"/>
  <c r="Q26" i="6"/>
  <c r="R26" i="6"/>
  <c r="S26" i="6"/>
  <c r="U26" i="6"/>
  <c r="V26" i="6"/>
  <c r="W26" i="6"/>
  <c r="X26" i="6"/>
  <c r="Y26" i="6"/>
  <c r="Z26" i="6"/>
  <c r="AA26" i="6"/>
  <c r="AB26" i="6"/>
  <c r="O27" i="6"/>
  <c r="P27" i="6"/>
  <c r="Q27" i="6"/>
  <c r="R27" i="6"/>
  <c r="S27" i="6"/>
  <c r="U27" i="6"/>
  <c r="V27" i="6"/>
  <c r="W27" i="6"/>
  <c r="X27" i="6"/>
  <c r="Y27" i="6"/>
  <c r="Z27" i="6"/>
  <c r="AA27" i="6"/>
  <c r="AB27" i="6"/>
  <c r="O28" i="6"/>
  <c r="P28" i="6"/>
  <c r="Q28" i="6"/>
  <c r="R28" i="6"/>
  <c r="S28" i="6"/>
  <c r="U28" i="6"/>
  <c r="V28" i="6"/>
  <c r="W28" i="6"/>
  <c r="X28" i="6"/>
  <c r="Y28" i="6"/>
  <c r="Z28" i="6"/>
  <c r="AA28" i="6"/>
  <c r="AB28" i="6"/>
  <c r="O29" i="6"/>
  <c r="P29" i="6"/>
  <c r="Q29" i="6"/>
  <c r="R29" i="6"/>
  <c r="S29" i="6"/>
  <c r="U29" i="6"/>
  <c r="V29" i="6"/>
  <c r="W29" i="6"/>
  <c r="X29" i="6"/>
  <c r="Y29" i="6"/>
  <c r="Z29" i="6"/>
  <c r="AA29" i="6"/>
  <c r="AB29" i="6"/>
  <c r="O30" i="6"/>
  <c r="P30" i="6"/>
  <c r="Q30" i="6"/>
  <c r="R30" i="6"/>
  <c r="S30" i="6"/>
  <c r="U30" i="6"/>
  <c r="V30" i="6"/>
  <c r="W30" i="6"/>
  <c r="X30" i="6"/>
  <c r="Y30" i="6"/>
  <c r="Z30" i="6"/>
  <c r="AA30" i="6"/>
  <c r="AB30" i="6"/>
  <c r="O31" i="6"/>
  <c r="P31" i="6"/>
  <c r="Q31" i="6"/>
  <c r="R31" i="6"/>
  <c r="S31" i="6"/>
  <c r="U31" i="6"/>
  <c r="V31" i="6"/>
  <c r="W31" i="6"/>
  <c r="X31" i="6"/>
  <c r="Y31" i="6"/>
  <c r="Z31" i="6"/>
  <c r="AA31" i="6"/>
  <c r="AB31" i="6"/>
  <c r="O32" i="6"/>
  <c r="P32" i="6"/>
  <c r="Q32" i="6"/>
  <c r="R32" i="6"/>
  <c r="S32" i="6"/>
  <c r="U32" i="6"/>
  <c r="V32" i="6"/>
  <c r="W32" i="6"/>
  <c r="X32" i="6"/>
  <c r="Y32" i="6"/>
  <c r="Z32" i="6"/>
  <c r="AA32" i="6"/>
  <c r="AB32" i="6"/>
  <c r="O33" i="6"/>
  <c r="P33" i="6"/>
  <c r="Q33" i="6"/>
  <c r="R33" i="6"/>
  <c r="S33" i="6"/>
  <c r="U33" i="6"/>
  <c r="V33" i="6"/>
  <c r="W33" i="6"/>
  <c r="X33" i="6"/>
  <c r="Y33" i="6"/>
  <c r="Z33" i="6"/>
  <c r="AA33" i="6"/>
  <c r="AB33" i="6"/>
  <c r="O34" i="6"/>
  <c r="P34" i="6"/>
  <c r="Q34" i="6"/>
  <c r="R34" i="6"/>
  <c r="S34" i="6"/>
  <c r="U34" i="6"/>
  <c r="V34" i="6"/>
  <c r="W34" i="6"/>
  <c r="X34" i="6"/>
  <c r="Y34" i="6"/>
  <c r="Z34" i="6"/>
  <c r="AA34" i="6"/>
  <c r="AB34" i="6"/>
  <c r="O35" i="6"/>
  <c r="P35" i="6"/>
  <c r="Q35" i="6"/>
  <c r="R35" i="6"/>
  <c r="S35" i="6"/>
  <c r="U35" i="6"/>
  <c r="V35" i="6"/>
  <c r="W35" i="6"/>
  <c r="X35" i="6"/>
  <c r="Y35" i="6"/>
  <c r="Z35" i="6"/>
  <c r="AA35" i="6"/>
  <c r="AB35" i="6"/>
  <c r="O36" i="6"/>
  <c r="P36" i="6"/>
  <c r="Q36" i="6"/>
  <c r="R36" i="6"/>
  <c r="S36" i="6"/>
  <c r="U36" i="6"/>
  <c r="V36" i="6"/>
  <c r="W36" i="6"/>
  <c r="X36" i="6"/>
  <c r="Y36" i="6"/>
  <c r="Z36" i="6"/>
  <c r="AA36" i="6"/>
  <c r="AB36" i="6"/>
  <c r="O37" i="6"/>
  <c r="P37" i="6"/>
  <c r="Q37" i="6"/>
  <c r="R37" i="6"/>
  <c r="S37" i="6"/>
  <c r="U37" i="6"/>
  <c r="V37" i="6"/>
  <c r="W37" i="6"/>
  <c r="X37" i="6"/>
  <c r="Y37" i="6"/>
  <c r="Z37" i="6"/>
  <c r="AA37" i="6"/>
  <c r="AB37" i="6"/>
  <c r="O38" i="6"/>
  <c r="P38" i="6"/>
  <c r="Q38" i="6"/>
  <c r="R38" i="6"/>
  <c r="S38" i="6"/>
  <c r="U38" i="6"/>
  <c r="V38" i="6"/>
  <c r="W38" i="6"/>
  <c r="X38" i="6"/>
  <c r="Y38" i="6"/>
  <c r="Z38" i="6"/>
  <c r="AA38" i="6"/>
  <c r="AB38" i="6"/>
  <c r="O39" i="6"/>
  <c r="P39" i="6"/>
  <c r="Q39" i="6"/>
  <c r="R39" i="6"/>
  <c r="S39" i="6"/>
  <c r="U39" i="6"/>
  <c r="V39" i="6"/>
  <c r="W39" i="6"/>
  <c r="X39" i="6"/>
  <c r="Y39" i="6"/>
  <c r="Z39" i="6"/>
  <c r="AA39" i="6"/>
  <c r="AB39" i="6"/>
  <c r="O40" i="6"/>
  <c r="P40" i="6"/>
  <c r="Q40" i="6"/>
  <c r="R40" i="6"/>
  <c r="S40" i="6"/>
  <c r="U40" i="6"/>
  <c r="V40" i="6"/>
  <c r="W40" i="6"/>
  <c r="X40" i="6"/>
  <c r="Y40" i="6"/>
  <c r="Z40" i="6"/>
  <c r="AA40" i="6"/>
  <c r="AB40" i="6"/>
  <c r="O41" i="6"/>
  <c r="P41" i="6"/>
  <c r="Q41" i="6"/>
  <c r="R41" i="6"/>
  <c r="S41" i="6"/>
  <c r="U41" i="6"/>
  <c r="V41" i="6"/>
  <c r="W41" i="6"/>
  <c r="X41" i="6"/>
  <c r="Y41" i="6"/>
  <c r="Z41" i="6"/>
  <c r="AA41" i="6"/>
  <c r="AB41" i="6"/>
  <c r="O42" i="6"/>
  <c r="P42" i="6"/>
  <c r="Q42" i="6"/>
  <c r="R42" i="6"/>
  <c r="S42" i="6"/>
  <c r="U42" i="6"/>
  <c r="V42" i="6"/>
  <c r="W42" i="6"/>
  <c r="X42" i="6"/>
  <c r="Y42" i="6"/>
  <c r="Z42" i="6"/>
  <c r="AA42" i="6"/>
  <c r="AB42" i="6"/>
  <c r="O43" i="6"/>
  <c r="P43" i="6"/>
  <c r="Q43" i="6"/>
  <c r="R43" i="6"/>
  <c r="S43" i="6"/>
  <c r="U43" i="6"/>
  <c r="V43" i="6"/>
  <c r="W43" i="6"/>
  <c r="X43" i="6"/>
  <c r="Y43" i="6"/>
  <c r="Z43" i="6"/>
  <c r="AA43" i="6"/>
  <c r="AB43" i="6"/>
  <c r="O44" i="6"/>
  <c r="P44" i="6"/>
  <c r="Q44" i="6"/>
  <c r="R44" i="6"/>
  <c r="S44" i="6"/>
  <c r="U44" i="6"/>
  <c r="V44" i="6"/>
  <c r="W44" i="6"/>
  <c r="X44" i="6"/>
  <c r="Y44" i="6"/>
  <c r="Z44" i="6"/>
  <c r="AA44" i="6"/>
  <c r="AB44" i="6"/>
  <c r="O45" i="6"/>
  <c r="P45" i="6"/>
  <c r="Q45" i="6"/>
  <c r="R45" i="6"/>
  <c r="S45" i="6"/>
  <c r="U45" i="6"/>
  <c r="V45" i="6"/>
  <c r="W45" i="6"/>
  <c r="X45" i="6"/>
  <c r="Y45" i="6"/>
  <c r="Z45" i="6"/>
  <c r="AA45" i="6"/>
  <c r="AB45" i="6"/>
  <c r="AB5" i="6"/>
  <c r="AA5" i="6"/>
  <c r="Y5" i="6"/>
  <c r="Z5" i="6"/>
  <c r="X5" i="6"/>
  <c r="W5" i="6"/>
  <c r="V5" i="6"/>
  <c r="U5" i="6"/>
  <c r="S5" i="6"/>
  <c r="Q5" i="6"/>
  <c r="R5" i="6"/>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5" i="4"/>
  <c r="R6" i="4"/>
  <c r="T6" i="4"/>
  <c r="U6" i="4"/>
  <c r="V6" i="4"/>
  <c r="X6" i="4"/>
  <c r="Y6" i="4"/>
  <c r="Z6" i="4"/>
  <c r="AA6" i="4"/>
  <c r="AB6" i="4"/>
  <c r="AC6" i="4"/>
  <c r="AD6" i="4"/>
  <c r="AE6" i="4"/>
  <c r="AF6" i="4"/>
  <c r="AG6" i="4"/>
  <c r="AH6" i="4"/>
  <c r="AI6" i="4"/>
  <c r="R7" i="4"/>
  <c r="T7" i="4"/>
  <c r="U7" i="4"/>
  <c r="V7" i="4"/>
  <c r="X7" i="4"/>
  <c r="Y7" i="4"/>
  <c r="Z7" i="4"/>
  <c r="AA7" i="4"/>
  <c r="AB7" i="4"/>
  <c r="AC7" i="4"/>
  <c r="AD7" i="4"/>
  <c r="AE7" i="4"/>
  <c r="AF7" i="4"/>
  <c r="AG7" i="4"/>
  <c r="AH7" i="4"/>
  <c r="AI7" i="4"/>
  <c r="R8" i="4"/>
  <c r="T8" i="4"/>
  <c r="U8" i="4"/>
  <c r="V8" i="4"/>
  <c r="X8" i="4"/>
  <c r="Y8" i="4"/>
  <c r="Z8" i="4"/>
  <c r="AA8" i="4"/>
  <c r="AB8" i="4"/>
  <c r="AC8" i="4"/>
  <c r="AD8" i="4"/>
  <c r="AE8" i="4"/>
  <c r="AF8" i="4"/>
  <c r="AG8" i="4"/>
  <c r="AH8" i="4"/>
  <c r="AI8" i="4"/>
  <c r="R9" i="4"/>
  <c r="T9" i="4"/>
  <c r="U9" i="4"/>
  <c r="V9" i="4"/>
  <c r="X9" i="4"/>
  <c r="Y9" i="4"/>
  <c r="Z9" i="4"/>
  <c r="AA9" i="4"/>
  <c r="AB9" i="4"/>
  <c r="AC9" i="4"/>
  <c r="AD9" i="4"/>
  <c r="AE9" i="4"/>
  <c r="AF9" i="4"/>
  <c r="AG9" i="4"/>
  <c r="AH9" i="4"/>
  <c r="AI9" i="4"/>
  <c r="R10" i="4"/>
  <c r="T10" i="4"/>
  <c r="U10" i="4"/>
  <c r="V10" i="4"/>
  <c r="X10" i="4"/>
  <c r="Y10" i="4"/>
  <c r="Z10" i="4"/>
  <c r="AA10" i="4"/>
  <c r="AB10" i="4"/>
  <c r="AC10" i="4"/>
  <c r="AD10" i="4"/>
  <c r="AE10" i="4"/>
  <c r="AF10" i="4"/>
  <c r="AG10" i="4"/>
  <c r="AH10" i="4"/>
  <c r="AI10" i="4"/>
  <c r="R11" i="4"/>
  <c r="T11" i="4"/>
  <c r="U11" i="4"/>
  <c r="V11" i="4"/>
  <c r="X11" i="4"/>
  <c r="Y11" i="4"/>
  <c r="Z11" i="4"/>
  <c r="AA11" i="4"/>
  <c r="AB11" i="4"/>
  <c r="AC11" i="4"/>
  <c r="AD11" i="4"/>
  <c r="AE11" i="4"/>
  <c r="AF11" i="4"/>
  <c r="AG11" i="4"/>
  <c r="AH11" i="4"/>
  <c r="AI11" i="4"/>
  <c r="R12" i="4"/>
  <c r="T12" i="4"/>
  <c r="U12" i="4"/>
  <c r="V12" i="4"/>
  <c r="X12" i="4"/>
  <c r="Y12" i="4"/>
  <c r="Z12" i="4"/>
  <c r="AA12" i="4"/>
  <c r="AB12" i="4"/>
  <c r="AC12" i="4"/>
  <c r="AD12" i="4"/>
  <c r="AE12" i="4"/>
  <c r="AF12" i="4"/>
  <c r="AG12" i="4"/>
  <c r="AH12" i="4"/>
  <c r="AI12" i="4"/>
  <c r="R13" i="4"/>
  <c r="T13" i="4"/>
  <c r="U13" i="4"/>
  <c r="V13" i="4"/>
  <c r="X13" i="4"/>
  <c r="Y13" i="4"/>
  <c r="Z13" i="4"/>
  <c r="AA13" i="4"/>
  <c r="AB13" i="4"/>
  <c r="AC13" i="4"/>
  <c r="AD13" i="4"/>
  <c r="AE13" i="4"/>
  <c r="AF13" i="4"/>
  <c r="AG13" i="4"/>
  <c r="AH13" i="4"/>
  <c r="AI13" i="4"/>
  <c r="R14" i="4"/>
  <c r="T14" i="4"/>
  <c r="U14" i="4"/>
  <c r="V14" i="4"/>
  <c r="X14" i="4"/>
  <c r="Y14" i="4"/>
  <c r="Z14" i="4"/>
  <c r="AA14" i="4"/>
  <c r="AB14" i="4"/>
  <c r="AC14" i="4"/>
  <c r="AD14" i="4"/>
  <c r="AE14" i="4"/>
  <c r="AF14" i="4"/>
  <c r="AG14" i="4"/>
  <c r="AH14" i="4"/>
  <c r="AI14" i="4"/>
  <c r="R15" i="4"/>
  <c r="T15" i="4"/>
  <c r="U15" i="4"/>
  <c r="V15" i="4"/>
  <c r="X15" i="4"/>
  <c r="Y15" i="4"/>
  <c r="Z15" i="4"/>
  <c r="AA15" i="4"/>
  <c r="AB15" i="4"/>
  <c r="AC15" i="4"/>
  <c r="AD15" i="4"/>
  <c r="AE15" i="4"/>
  <c r="AF15" i="4"/>
  <c r="AG15" i="4"/>
  <c r="AH15" i="4"/>
  <c r="AI15" i="4"/>
  <c r="R16" i="4"/>
  <c r="T16" i="4"/>
  <c r="U16" i="4"/>
  <c r="V16" i="4"/>
  <c r="X16" i="4"/>
  <c r="Y16" i="4"/>
  <c r="Z16" i="4"/>
  <c r="AA16" i="4"/>
  <c r="AB16" i="4"/>
  <c r="AC16" i="4"/>
  <c r="AD16" i="4"/>
  <c r="AE16" i="4"/>
  <c r="AF16" i="4"/>
  <c r="AG16" i="4"/>
  <c r="AH16" i="4"/>
  <c r="AI16" i="4"/>
  <c r="R17" i="4"/>
  <c r="T17" i="4"/>
  <c r="U17" i="4"/>
  <c r="V17" i="4"/>
  <c r="X17" i="4"/>
  <c r="Y17" i="4"/>
  <c r="Z17" i="4"/>
  <c r="AA17" i="4"/>
  <c r="AB17" i="4"/>
  <c r="AC17" i="4"/>
  <c r="AD17" i="4"/>
  <c r="AE17" i="4"/>
  <c r="AF17" i="4"/>
  <c r="AG17" i="4"/>
  <c r="AH17" i="4"/>
  <c r="AI17" i="4"/>
  <c r="R18" i="4"/>
  <c r="T18" i="4"/>
  <c r="U18" i="4"/>
  <c r="V18" i="4"/>
  <c r="X18" i="4"/>
  <c r="Y18" i="4"/>
  <c r="Z18" i="4"/>
  <c r="AA18" i="4"/>
  <c r="AB18" i="4"/>
  <c r="AC18" i="4"/>
  <c r="AD18" i="4"/>
  <c r="AE18" i="4"/>
  <c r="AF18" i="4"/>
  <c r="AG18" i="4"/>
  <c r="AH18" i="4"/>
  <c r="AI18" i="4"/>
  <c r="R19" i="4"/>
  <c r="T19" i="4"/>
  <c r="U19" i="4"/>
  <c r="V19" i="4"/>
  <c r="X19" i="4"/>
  <c r="Y19" i="4"/>
  <c r="Z19" i="4"/>
  <c r="AA19" i="4"/>
  <c r="AB19" i="4"/>
  <c r="AC19" i="4"/>
  <c r="AD19" i="4"/>
  <c r="AE19" i="4"/>
  <c r="AF19" i="4"/>
  <c r="AG19" i="4"/>
  <c r="AH19" i="4"/>
  <c r="AI19" i="4"/>
  <c r="R20" i="4"/>
  <c r="T20" i="4"/>
  <c r="U20" i="4"/>
  <c r="V20" i="4"/>
  <c r="X20" i="4"/>
  <c r="Y20" i="4"/>
  <c r="Z20" i="4"/>
  <c r="AA20" i="4"/>
  <c r="AB20" i="4"/>
  <c r="AC20" i="4"/>
  <c r="AD20" i="4"/>
  <c r="AE20" i="4"/>
  <c r="AF20" i="4"/>
  <c r="AG20" i="4"/>
  <c r="AH20" i="4"/>
  <c r="AI20" i="4"/>
  <c r="R21" i="4"/>
  <c r="T21" i="4"/>
  <c r="U21" i="4"/>
  <c r="V21" i="4"/>
  <c r="X21" i="4"/>
  <c r="Y21" i="4"/>
  <c r="Z21" i="4"/>
  <c r="AA21" i="4"/>
  <c r="AB21" i="4"/>
  <c r="AC21" i="4"/>
  <c r="AD21" i="4"/>
  <c r="AE21" i="4"/>
  <c r="AF21" i="4"/>
  <c r="AG21" i="4"/>
  <c r="AH21" i="4"/>
  <c r="AI21" i="4"/>
  <c r="R22" i="4"/>
  <c r="T22" i="4"/>
  <c r="U22" i="4"/>
  <c r="V22" i="4"/>
  <c r="X22" i="4"/>
  <c r="Y22" i="4"/>
  <c r="Z22" i="4"/>
  <c r="AA22" i="4"/>
  <c r="AB22" i="4"/>
  <c r="AC22" i="4"/>
  <c r="AD22" i="4"/>
  <c r="AE22" i="4"/>
  <c r="AF22" i="4"/>
  <c r="AG22" i="4"/>
  <c r="AH22" i="4"/>
  <c r="AI22" i="4"/>
  <c r="R23" i="4"/>
  <c r="T23" i="4"/>
  <c r="U23" i="4"/>
  <c r="V23" i="4"/>
  <c r="X23" i="4"/>
  <c r="Y23" i="4"/>
  <c r="Z23" i="4"/>
  <c r="AA23" i="4"/>
  <c r="AB23" i="4"/>
  <c r="AC23" i="4"/>
  <c r="AD23" i="4"/>
  <c r="AE23" i="4"/>
  <c r="AF23" i="4"/>
  <c r="AG23" i="4"/>
  <c r="AH23" i="4"/>
  <c r="AI23" i="4"/>
  <c r="R24" i="4"/>
  <c r="T24" i="4"/>
  <c r="U24" i="4"/>
  <c r="V24" i="4"/>
  <c r="X24" i="4"/>
  <c r="Y24" i="4"/>
  <c r="Z24" i="4"/>
  <c r="AA24" i="4"/>
  <c r="AB24" i="4"/>
  <c r="AC24" i="4"/>
  <c r="AD24" i="4"/>
  <c r="AE24" i="4"/>
  <c r="AF24" i="4"/>
  <c r="AG24" i="4"/>
  <c r="AH24" i="4"/>
  <c r="AI24" i="4"/>
  <c r="R25" i="4"/>
  <c r="T25" i="4"/>
  <c r="U25" i="4"/>
  <c r="V25" i="4"/>
  <c r="X25" i="4"/>
  <c r="Y25" i="4"/>
  <c r="Z25" i="4"/>
  <c r="AA25" i="4"/>
  <c r="AB25" i="4"/>
  <c r="AC25" i="4"/>
  <c r="AD25" i="4"/>
  <c r="AE25" i="4"/>
  <c r="AF25" i="4"/>
  <c r="AG25" i="4"/>
  <c r="AH25" i="4"/>
  <c r="AI25" i="4"/>
  <c r="R26" i="4"/>
  <c r="T26" i="4"/>
  <c r="U26" i="4"/>
  <c r="V26" i="4"/>
  <c r="X26" i="4"/>
  <c r="Y26" i="4"/>
  <c r="Z26" i="4"/>
  <c r="AA26" i="4"/>
  <c r="AB26" i="4"/>
  <c r="AC26" i="4"/>
  <c r="AD26" i="4"/>
  <c r="AE26" i="4"/>
  <c r="AF26" i="4"/>
  <c r="AG26" i="4"/>
  <c r="AH26" i="4"/>
  <c r="AI26" i="4"/>
  <c r="R27" i="4"/>
  <c r="T27" i="4"/>
  <c r="U27" i="4"/>
  <c r="V27" i="4"/>
  <c r="X27" i="4"/>
  <c r="Y27" i="4"/>
  <c r="Z27" i="4"/>
  <c r="AA27" i="4"/>
  <c r="AB27" i="4"/>
  <c r="AC27" i="4"/>
  <c r="AD27" i="4"/>
  <c r="AE27" i="4"/>
  <c r="AF27" i="4"/>
  <c r="AG27" i="4"/>
  <c r="AH27" i="4"/>
  <c r="AI27" i="4"/>
  <c r="R28" i="4"/>
  <c r="T28" i="4"/>
  <c r="U28" i="4"/>
  <c r="V28" i="4"/>
  <c r="X28" i="4"/>
  <c r="Y28" i="4"/>
  <c r="Z28" i="4"/>
  <c r="AA28" i="4"/>
  <c r="AB28" i="4"/>
  <c r="AC28" i="4"/>
  <c r="AD28" i="4"/>
  <c r="AE28" i="4"/>
  <c r="AF28" i="4"/>
  <c r="AG28" i="4"/>
  <c r="AH28" i="4"/>
  <c r="AI28" i="4"/>
  <c r="R29" i="4"/>
  <c r="T29" i="4"/>
  <c r="U29" i="4"/>
  <c r="V29" i="4"/>
  <c r="X29" i="4"/>
  <c r="Y29" i="4"/>
  <c r="Z29" i="4"/>
  <c r="AA29" i="4"/>
  <c r="AB29" i="4"/>
  <c r="AC29" i="4"/>
  <c r="AD29" i="4"/>
  <c r="AE29" i="4"/>
  <c r="AF29" i="4"/>
  <c r="AG29" i="4"/>
  <c r="AH29" i="4"/>
  <c r="AI29" i="4"/>
  <c r="R30" i="4"/>
  <c r="T30" i="4"/>
  <c r="U30" i="4"/>
  <c r="V30" i="4"/>
  <c r="X30" i="4"/>
  <c r="Y30" i="4"/>
  <c r="Z30" i="4"/>
  <c r="AA30" i="4"/>
  <c r="AB30" i="4"/>
  <c r="AC30" i="4"/>
  <c r="AD30" i="4"/>
  <c r="AE30" i="4"/>
  <c r="AF30" i="4"/>
  <c r="AG30" i="4"/>
  <c r="AH30" i="4"/>
  <c r="AI30" i="4"/>
  <c r="R31" i="4"/>
  <c r="T31" i="4"/>
  <c r="U31" i="4"/>
  <c r="V31" i="4"/>
  <c r="X31" i="4"/>
  <c r="Y31" i="4"/>
  <c r="Z31" i="4"/>
  <c r="AA31" i="4"/>
  <c r="AB31" i="4"/>
  <c r="AC31" i="4"/>
  <c r="AD31" i="4"/>
  <c r="AE31" i="4"/>
  <c r="AF31" i="4"/>
  <c r="AG31" i="4"/>
  <c r="AH31" i="4"/>
  <c r="AI31" i="4"/>
  <c r="R32" i="4"/>
  <c r="T32" i="4"/>
  <c r="U32" i="4"/>
  <c r="V32" i="4"/>
  <c r="X32" i="4"/>
  <c r="Y32" i="4"/>
  <c r="Z32" i="4"/>
  <c r="AA32" i="4"/>
  <c r="AB32" i="4"/>
  <c r="AC32" i="4"/>
  <c r="AD32" i="4"/>
  <c r="AE32" i="4"/>
  <c r="AF32" i="4"/>
  <c r="AG32" i="4"/>
  <c r="AH32" i="4"/>
  <c r="AI32" i="4"/>
  <c r="R33" i="4"/>
  <c r="T33" i="4"/>
  <c r="U33" i="4"/>
  <c r="V33" i="4"/>
  <c r="X33" i="4"/>
  <c r="Y33" i="4"/>
  <c r="Z33" i="4"/>
  <c r="AA33" i="4"/>
  <c r="AB33" i="4"/>
  <c r="AC33" i="4"/>
  <c r="AD33" i="4"/>
  <c r="AE33" i="4"/>
  <c r="AF33" i="4"/>
  <c r="AG33" i="4"/>
  <c r="AH33" i="4"/>
  <c r="AI33" i="4"/>
  <c r="R34" i="4"/>
  <c r="T34" i="4"/>
  <c r="U34" i="4"/>
  <c r="V34" i="4"/>
  <c r="X34" i="4"/>
  <c r="Y34" i="4"/>
  <c r="Z34" i="4"/>
  <c r="AA34" i="4"/>
  <c r="AB34" i="4"/>
  <c r="AC34" i="4"/>
  <c r="AD34" i="4"/>
  <c r="AE34" i="4"/>
  <c r="AF34" i="4"/>
  <c r="AG34" i="4"/>
  <c r="AH34" i="4"/>
  <c r="AI34" i="4"/>
  <c r="R35" i="4"/>
  <c r="T35" i="4"/>
  <c r="U35" i="4"/>
  <c r="V35" i="4"/>
  <c r="X35" i="4"/>
  <c r="Y35" i="4"/>
  <c r="Z35" i="4"/>
  <c r="AA35" i="4"/>
  <c r="AB35" i="4"/>
  <c r="AC35" i="4"/>
  <c r="AD35" i="4"/>
  <c r="AE35" i="4"/>
  <c r="AF35" i="4"/>
  <c r="AG35" i="4"/>
  <c r="AH35" i="4"/>
  <c r="AI35" i="4"/>
  <c r="R36" i="4"/>
  <c r="T36" i="4"/>
  <c r="U36" i="4"/>
  <c r="V36" i="4"/>
  <c r="X36" i="4"/>
  <c r="Y36" i="4"/>
  <c r="Z36" i="4"/>
  <c r="AA36" i="4"/>
  <c r="AB36" i="4"/>
  <c r="AC36" i="4"/>
  <c r="AD36" i="4"/>
  <c r="AE36" i="4"/>
  <c r="AF36" i="4"/>
  <c r="AG36" i="4"/>
  <c r="AH36" i="4"/>
  <c r="AI36" i="4"/>
  <c r="R37" i="4"/>
  <c r="T37" i="4"/>
  <c r="U37" i="4"/>
  <c r="V37" i="4"/>
  <c r="X37" i="4"/>
  <c r="Y37" i="4"/>
  <c r="Z37" i="4"/>
  <c r="AA37" i="4"/>
  <c r="AB37" i="4"/>
  <c r="AC37" i="4"/>
  <c r="AD37" i="4"/>
  <c r="AE37" i="4"/>
  <c r="AF37" i="4"/>
  <c r="AG37" i="4"/>
  <c r="AH37" i="4"/>
  <c r="AI37" i="4"/>
  <c r="R38" i="4"/>
  <c r="T38" i="4"/>
  <c r="U38" i="4"/>
  <c r="V38" i="4"/>
  <c r="X38" i="4"/>
  <c r="Y38" i="4"/>
  <c r="Z38" i="4"/>
  <c r="AA38" i="4"/>
  <c r="AB38" i="4"/>
  <c r="AC38" i="4"/>
  <c r="AD38" i="4"/>
  <c r="AE38" i="4"/>
  <c r="AF38" i="4"/>
  <c r="AG38" i="4"/>
  <c r="AH38" i="4"/>
  <c r="AI38" i="4"/>
  <c r="R39" i="4"/>
  <c r="T39" i="4"/>
  <c r="U39" i="4"/>
  <c r="V39" i="4"/>
  <c r="X39" i="4"/>
  <c r="Y39" i="4"/>
  <c r="Z39" i="4"/>
  <c r="AA39" i="4"/>
  <c r="AB39" i="4"/>
  <c r="AC39" i="4"/>
  <c r="AD39" i="4"/>
  <c r="AE39" i="4"/>
  <c r="AF39" i="4"/>
  <c r="AG39" i="4"/>
  <c r="AH39" i="4"/>
  <c r="AI39" i="4"/>
  <c r="R40" i="4"/>
  <c r="T40" i="4"/>
  <c r="U40" i="4"/>
  <c r="V40" i="4"/>
  <c r="X40" i="4"/>
  <c r="Y40" i="4"/>
  <c r="Z40" i="4"/>
  <c r="AA40" i="4"/>
  <c r="AB40" i="4"/>
  <c r="AC40" i="4"/>
  <c r="AD40" i="4"/>
  <c r="AE40" i="4"/>
  <c r="AF40" i="4"/>
  <c r="AG40" i="4"/>
  <c r="AH40" i="4"/>
  <c r="AI40" i="4"/>
  <c r="R41" i="4"/>
  <c r="T41" i="4"/>
  <c r="U41" i="4"/>
  <c r="V41" i="4"/>
  <c r="X41" i="4"/>
  <c r="Y41" i="4"/>
  <c r="Z41" i="4"/>
  <c r="AA41" i="4"/>
  <c r="AB41" i="4"/>
  <c r="AC41" i="4"/>
  <c r="AD41" i="4"/>
  <c r="AE41" i="4"/>
  <c r="AF41" i="4"/>
  <c r="AG41" i="4"/>
  <c r="AH41" i="4"/>
  <c r="AI41" i="4"/>
  <c r="R42" i="4"/>
  <c r="T42" i="4"/>
  <c r="U42" i="4"/>
  <c r="V42" i="4"/>
  <c r="X42" i="4"/>
  <c r="Y42" i="4"/>
  <c r="Z42" i="4"/>
  <c r="AA42" i="4"/>
  <c r="AB42" i="4"/>
  <c r="AC42" i="4"/>
  <c r="AD42" i="4"/>
  <c r="AE42" i="4"/>
  <c r="AF42" i="4"/>
  <c r="AG42" i="4"/>
  <c r="AH42" i="4"/>
  <c r="AI42" i="4"/>
  <c r="R43" i="4"/>
  <c r="T43" i="4"/>
  <c r="U43" i="4"/>
  <c r="V43" i="4"/>
  <c r="X43" i="4"/>
  <c r="Y43" i="4"/>
  <c r="Z43" i="4"/>
  <c r="AA43" i="4"/>
  <c r="AB43" i="4"/>
  <c r="AC43" i="4"/>
  <c r="AD43" i="4"/>
  <c r="AE43" i="4"/>
  <c r="AF43" i="4"/>
  <c r="AG43" i="4"/>
  <c r="AH43" i="4"/>
  <c r="AI43" i="4"/>
  <c r="R44" i="4"/>
  <c r="T44" i="4"/>
  <c r="U44" i="4"/>
  <c r="V44" i="4"/>
  <c r="X44" i="4"/>
  <c r="Y44" i="4"/>
  <c r="Z44" i="4"/>
  <c r="AA44" i="4"/>
  <c r="AB44" i="4"/>
  <c r="AC44" i="4"/>
  <c r="AD44" i="4"/>
  <c r="AE44" i="4"/>
  <c r="AF44" i="4"/>
  <c r="AG44" i="4"/>
  <c r="AH44" i="4"/>
  <c r="AI44" i="4"/>
  <c r="R45" i="4"/>
  <c r="T45" i="4"/>
  <c r="U45" i="4"/>
  <c r="V45" i="4"/>
  <c r="X45" i="4"/>
  <c r="Y45" i="4"/>
  <c r="Z45" i="4"/>
  <c r="AA45" i="4"/>
  <c r="AB45" i="4"/>
  <c r="AC45" i="4"/>
  <c r="AD45" i="4"/>
  <c r="AE45" i="4"/>
  <c r="AF45" i="4"/>
  <c r="AG45" i="4"/>
  <c r="AH45" i="4"/>
  <c r="AI45" i="4"/>
  <c r="R46" i="4"/>
  <c r="T46" i="4"/>
  <c r="U46" i="4"/>
  <c r="V46" i="4"/>
  <c r="X46" i="4"/>
  <c r="Y46" i="4"/>
  <c r="Z46" i="4"/>
  <c r="AA46" i="4"/>
  <c r="AB46" i="4"/>
  <c r="AC46" i="4"/>
  <c r="AD46" i="4"/>
  <c r="AE46" i="4"/>
  <c r="AF46" i="4"/>
  <c r="AG46" i="4"/>
  <c r="AH46" i="4"/>
  <c r="AI46" i="4"/>
  <c r="R47" i="4"/>
  <c r="T47" i="4"/>
  <c r="U47" i="4"/>
  <c r="V47" i="4"/>
  <c r="X47" i="4"/>
  <c r="Y47" i="4"/>
  <c r="Z47" i="4"/>
  <c r="AA47" i="4"/>
  <c r="AB47" i="4"/>
  <c r="AC47" i="4"/>
  <c r="AD47" i="4"/>
  <c r="AE47" i="4"/>
  <c r="AF47" i="4"/>
  <c r="AG47" i="4"/>
  <c r="AH47" i="4"/>
  <c r="AI47" i="4"/>
  <c r="R48" i="4"/>
  <c r="T48" i="4"/>
  <c r="U48" i="4"/>
  <c r="V48" i="4"/>
  <c r="X48" i="4"/>
  <c r="Y48" i="4"/>
  <c r="Z48" i="4"/>
  <c r="AA48" i="4"/>
  <c r="AB48" i="4"/>
  <c r="AC48" i="4"/>
  <c r="AD48" i="4"/>
  <c r="AE48" i="4"/>
  <c r="AF48" i="4"/>
  <c r="AG48" i="4"/>
  <c r="AH48" i="4"/>
  <c r="AI48" i="4"/>
  <c r="R49" i="4"/>
  <c r="T49" i="4"/>
  <c r="U49" i="4"/>
  <c r="V49" i="4"/>
  <c r="X49" i="4"/>
  <c r="Y49" i="4"/>
  <c r="Z49" i="4"/>
  <c r="AA49" i="4"/>
  <c r="AB49" i="4"/>
  <c r="AC49" i="4"/>
  <c r="AD49" i="4"/>
  <c r="AE49" i="4"/>
  <c r="AF49" i="4"/>
  <c r="AG49" i="4"/>
  <c r="AH49" i="4"/>
  <c r="AI49" i="4"/>
  <c r="R50" i="4"/>
  <c r="T50" i="4"/>
  <c r="U50" i="4"/>
  <c r="V50" i="4"/>
  <c r="X50" i="4"/>
  <c r="Y50" i="4"/>
  <c r="Z50" i="4"/>
  <c r="AA50" i="4"/>
  <c r="AB50" i="4"/>
  <c r="AC50" i="4"/>
  <c r="AD50" i="4"/>
  <c r="AE50" i="4"/>
  <c r="AF50" i="4"/>
  <c r="AG50" i="4"/>
  <c r="AH50" i="4"/>
  <c r="AI50" i="4"/>
  <c r="R51" i="4"/>
  <c r="T51" i="4"/>
  <c r="U51" i="4"/>
  <c r="V51" i="4"/>
  <c r="X51" i="4"/>
  <c r="Y51" i="4"/>
  <c r="Z51" i="4"/>
  <c r="AA51" i="4"/>
  <c r="AB51" i="4"/>
  <c r="AC51" i="4"/>
  <c r="AD51" i="4"/>
  <c r="AE51" i="4"/>
  <c r="AF51" i="4"/>
  <c r="AG51" i="4"/>
  <c r="AH51" i="4"/>
  <c r="AI51" i="4"/>
  <c r="R52" i="4"/>
  <c r="T52" i="4"/>
  <c r="U52" i="4"/>
  <c r="V52" i="4"/>
  <c r="X52" i="4"/>
  <c r="Y52" i="4"/>
  <c r="Z52" i="4"/>
  <c r="AA52" i="4"/>
  <c r="AB52" i="4"/>
  <c r="AC52" i="4"/>
  <c r="AD52" i="4"/>
  <c r="AE52" i="4"/>
  <c r="AF52" i="4"/>
  <c r="AG52" i="4"/>
  <c r="AH52" i="4"/>
  <c r="AI52" i="4"/>
  <c r="R53" i="4"/>
  <c r="T53" i="4"/>
  <c r="U53" i="4"/>
  <c r="V53" i="4"/>
  <c r="X53" i="4"/>
  <c r="Y53" i="4"/>
  <c r="Z53" i="4"/>
  <c r="AA53" i="4"/>
  <c r="AB53" i="4"/>
  <c r="AC53" i="4"/>
  <c r="AD53" i="4"/>
  <c r="AE53" i="4"/>
  <c r="AF53" i="4"/>
  <c r="AG53" i="4"/>
  <c r="AH53" i="4"/>
  <c r="AI53" i="4"/>
  <c r="R54" i="4"/>
  <c r="T54" i="4"/>
  <c r="U54" i="4"/>
  <c r="V54" i="4"/>
  <c r="X54" i="4"/>
  <c r="Y54" i="4"/>
  <c r="Z54" i="4"/>
  <c r="AA54" i="4"/>
  <c r="AB54" i="4"/>
  <c r="AC54" i="4"/>
  <c r="AD54" i="4"/>
  <c r="AE54" i="4"/>
  <c r="AF54" i="4"/>
  <c r="AG54" i="4"/>
  <c r="AH54" i="4"/>
  <c r="AI54" i="4"/>
  <c r="R55" i="4"/>
  <c r="T55" i="4"/>
  <c r="U55" i="4"/>
  <c r="V55" i="4"/>
  <c r="X55" i="4"/>
  <c r="Y55" i="4"/>
  <c r="Z55" i="4"/>
  <c r="AA55" i="4"/>
  <c r="AB55" i="4"/>
  <c r="AC55" i="4"/>
  <c r="AD55" i="4"/>
  <c r="AE55" i="4"/>
  <c r="AF55" i="4"/>
  <c r="AG55" i="4"/>
  <c r="AH55" i="4"/>
  <c r="AI55" i="4"/>
  <c r="R56" i="4"/>
  <c r="T56" i="4"/>
  <c r="U56" i="4"/>
  <c r="V56" i="4"/>
  <c r="X56" i="4"/>
  <c r="Y56" i="4"/>
  <c r="Z56" i="4"/>
  <c r="AA56" i="4"/>
  <c r="AB56" i="4"/>
  <c r="AC56" i="4"/>
  <c r="AD56" i="4"/>
  <c r="AE56" i="4"/>
  <c r="AF56" i="4"/>
  <c r="AG56" i="4"/>
  <c r="AH56" i="4"/>
  <c r="AI56" i="4"/>
  <c r="R57" i="4"/>
  <c r="T57" i="4"/>
  <c r="U57" i="4"/>
  <c r="V57" i="4"/>
  <c r="X57" i="4"/>
  <c r="Y57" i="4"/>
  <c r="Z57" i="4"/>
  <c r="AA57" i="4"/>
  <c r="AB57" i="4"/>
  <c r="AC57" i="4"/>
  <c r="AD57" i="4"/>
  <c r="AE57" i="4"/>
  <c r="AF57" i="4"/>
  <c r="AG57" i="4"/>
  <c r="AH57" i="4"/>
  <c r="AI57" i="4"/>
  <c r="R58" i="4"/>
  <c r="T58" i="4"/>
  <c r="U58" i="4"/>
  <c r="V58" i="4"/>
  <c r="X58" i="4"/>
  <c r="Y58" i="4"/>
  <c r="Z58" i="4"/>
  <c r="AA58" i="4"/>
  <c r="AB58" i="4"/>
  <c r="AC58" i="4"/>
  <c r="AD58" i="4"/>
  <c r="AE58" i="4"/>
  <c r="AF58" i="4"/>
  <c r="AG58" i="4"/>
  <c r="AH58" i="4"/>
  <c r="AI58" i="4"/>
  <c r="R59" i="4"/>
  <c r="T59" i="4"/>
  <c r="U59" i="4"/>
  <c r="V59" i="4"/>
  <c r="X59" i="4"/>
  <c r="Y59" i="4"/>
  <c r="Z59" i="4"/>
  <c r="AA59" i="4"/>
  <c r="AB59" i="4"/>
  <c r="AC59" i="4"/>
  <c r="AD59" i="4"/>
  <c r="AE59" i="4"/>
  <c r="AF59" i="4"/>
  <c r="AG59" i="4"/>
  <c r="AH59" i="4"/>
  <c r="AI59" i="4"/>
  <c r="R60" i="4"/>
  <c r="T60" i="4"/>
  <c r="U60" i="4"/>
  <c r="V60" i="4"/>
  <c r="X60" i="4"/>
  <c r="Y60" i="4"/>
  <c r="Z60" i="4"/>
  <c r="AA60" i="4"/>
  <c r="AB60" i="4"/>
  <c r="AC60" i="4"/>
  <c r="AD60" i="4"/>
  <c r="AE60" i="4"/>
  <c r="AF60" i="4"/>
  <c r="AG60" i="4"/>
  <c r="AH60" i="4"/>
  <c r="AI60" i="4"/>
  <c r="R61" i="4"/>
  <c r="T61" i="4"/>
  <c r="U61" i="4"/>
  <c r="V61" i="4"/>
  <c r="X61" i="4"/>
  <c r="Y61" i="4"/>
  <c r="Z61" i="4"/>
  <c r="AA61" i="4"/>
  <c r="AB61" i="4"/>
  <c r="AC61" i="4"/>
  <c r="AD61" i="4"/>
  <c r="AE61" i="4"/>
  <c r="AF61" i="4"/>
  <c r="AG61" i="4"/>
  <c r="AH61" i="4"/>
  <c r="AI61" i="4"/>
  <c r="R62" i="4"/>
  <c r="T62" i="4"/>
  <c r="U62" i="4"/>
  <c r="V62" i="4"/>
  <c r="X62" i="4"/>
  <c r="Y62" i="4"/>
  <c r="Z62" i="4"/>
  <c r="AA62" i="4"/>
  <c r="AB62" i="4"/>
  <c r="AC62" i="4"/>
  <c r="AD62" i="4"/>
  <c r="AE62" i="4"/>
  <c r="AF62" i="4"/>
  <c r="AG62" i="4"/>
  <c r="AH62" i="4"/>
  <c r="AI62" i="4"/>
  <c r="R63" i="4"/>
  <c r="T63" i="4"/>
  <c r="U63" i="4"/>
  <c r="V63" i="4"/>
  <c r="X63" i="4"/>
  <c r="Y63" i="4"/>
  <c r="Z63" i="4"/>
  <c r="AA63" i="4"/>
  <c r="AB63" i="4"/>
  <c r="AC63" i="4"/>
  <c r="AD63" i="4"/>
  <c r="AE63" i="4"/>
  <c r="AF63" i="4"/>
  <c r="AG63" i="4"/>
  <c r="AH63" i="4"/>
  <c r="AI63" i="4"/>
  <c r="R64" i="4"/>
  <c r="T64" i="4"/>
  <c r="U64" i="4"/>
  <c r="V64" i="4"/>
  <c r="X64" i="4"/>
  <c r="Y64" i="4"/>
  <c r="Z64" i="4"/>
  <c r="AA64" i="4"/>
  <c r="AB64" i="4"/>
  <c r="AC64" i="4"/>
  <c r="AD64" i="4"/>
  <c r="AE64" i="4"/>
  <c r="AF64" i="4"/>
  <c r="AG64" i="4"/>
  <c r="AH64" i="4"/>
  <c r="AI64" i="4"/>
  <c r="R65" i="4"/>
  <c r="T65" i="4"/>
  <c r="U65" i="4"/>
  <c r="V65" i="4"/>
  <c r="X65" i="4"/>
  <c r="Y65" i="4"/>
  <c r="Z65" i="4"/>
  <c r="AA65" i="4"/>
  <c r="AB65" i="4"/>
  <c r="AC65" i="4"/>
  <c r="AD65" i="4"/>
  <c r="AE65" i="4"/>
  <c r="AF65" i="4"/>
  <c r="AG65" i="4"/>
  <c r="AH65" i="4"/>
  <c r="AI65" i="4"/>
  <c r="R66" i="4"/>
  <c r="T66" i="4"/>
  <c r="U66" i="4"/>
  <c r="V66" i="4"/>
  <c r="X66" i="4"/>
  <c r="Y66" i="4"/>
  <c r="Z66" i="4"/>
  <c r="AA66" i="4"/>
  <c r="AB66" i="4"/>
  <c r="AC66" i="4"/>
  <c r="AD66" i="4"/>
  <c r="AE66" i="4"/>
  <c r="AF66" i="4"/>
  <c r="AG66" i="4"/>
  <c r="AH66" i="4"/>
  <c r="AI66" i="4"/>
  <c r="R67" i="4"/>
  <c r="T67" i="4"/>
  <c r="U67" i="4"/>
  <c r="V67" i="4"/>
  <c r="X67" i="4"/>
  <c r="Y67" i="4"/>
  <c r="Z67" i="4"/>
  <c r="AA67" i="4"/>
  <c r="AB67" i="4"/>
  <c r="AC67" i="4"/>
  <c r="AD67" i="4"/>
  <c r="AE67" i="4"/>
  <c r="AF67" i="4"/>
  <c r="AG67" i="4"/>
  <c r="AH67" i="4"/>
  <c r="AI67" i="4"/>
  <c r="R68" i="4"/>
  <c r="T68" i="4"/>
  <c r="U68" i="4"/>
  <c r="V68" i="4"/>
  <c r="X68" i="4"/>
  <c r="Y68" i="4"/>
  <c r="Z68" i="4"/>
  <c r="AA68" i="4"/>
  <c r="AB68" i="4"/>
  <c r="AC68" i="4"/>
  <c r="AD68" i="4"/>
  <c r="AE68" i="4"/>
  <c r="AF68" i="4"/>
  <c r="AG68" i="4"/>
  <c r="AH68" i="4"/>
  <c r="AI68" i="4"/>
  <c r="R69" i="4"/>
  <c r="T69" i="4"/>
  <c r="U69" i="4"/>
  <c r="V69" i="4"/>
  <c r="X69" i="4"/>
  <c r="Y69" i="4"/>
  <c r="Z69" i="4"/>
  <c r="AA69" i="4"/>
  <c r="AB69" i="4"/>
  <c r="AC69" i="4"/>
  <c r="AD69" i="4"/>
  <c r="AE69" i="4"/>
  <c r="AF69" i="4"/>
  <c r="AG69" i="4"/>
  <c r="AH69" i="4"/>
  <c r="AI69" i="4"/>
  <c r="R70" i="4"/>
  <c r="T70" i="4"/>
  <c r="U70" i="4"/>
  <c r="V70" i="4"/>
  <c r="X70" i="4"/>
  <c r="Y70" i="4"/>
  <c r="Z70" i="4"/>
  <c r="AA70" i="4"/>
  <c r="AB70" i="4"/>
  <c r="AC70" i="4"/>
  <c r="AD70" i="4"/>
  <c r="AE70" i="4"/>
  <c r="AF70" i="4"/>
  <c r="AG70" i="4"/>
  <c r="AH70" i="4"/>
  <c r="AI70" i="4"/>
  <c r="R71" i="4"/>
  <c r="T71" i="4"/>
  <c r="U71" i="4"/>
  <c r="V71" i="4"/>
  <c r="X71" i="4"/>
  <c r="Y71" i="4"/>
  <c r="Z71" i="4"/>
  <c r="AA71" i="4"/>
  <c r="AB71" i="4"/>
  <c r="AC71" i="4"/>
  <c r="AD71" i="4"/>
  <c r="AE71" i="4"/>
  <c r="AF71" i="4"/>
  <c r="AG71" i="4"/>
  <c r="AH71" i="4"/>
  <c r="AI71" i="4"/>
  <c r="R72" i="4"/>
  <c r="T72" i="4"/>
  <c r="U72" i="4"/>
  <c r="V72" i="4"/>
  <c r="X72" i="4"/>
  <c r="Y72" i="4"/>
  <c r="Z72" i="4"/>
  <c r="AA72" i="4"/>
  <c r="AB72" i="4"/>
  <c r="AC72" i="4"/>
  <c r="AD72" i="4"/>
  <c r="AE72" i="4"/>
  <c r="AF72" i="4"/>
  <c r="AG72" i="4"/>
  <c r="AH72" i="4"/>
  <c r="AI72" i="4"/>
  <c r="R73" i="4"/>
  <c r="T73" i="4"/>
  <c r="U73" i="4"/>
  <c r="V73" i="4"/>
  <c r="X73" i="4"/>
  <c r="Y73" i="4"/>
  <c r="Z73" i="4"/>
  <c r="AA73" i="4"/>
  <c r="AB73" i="4"/>
  <c r="AC73" i="4"/>
  <c r="AD73" i="4"/>
  <c r="AE73" i="4"/>
  <c r="AF73" i="4"/>
  <c r="AG73" i="4"/>
  <c r="AH73" i="4"/>
  <c r="AI73" i="4"/>
  <c r="R74" i="4"/>
  <c r="T74" i="4"/>
  <c r="U74" i="4"/>
  <c r="V74" i="4"/>
  <c r="X74" i="4"/>
  <c r="Y74" i="4"/>
  <c r="Z74" i="4"/>
  <c r="AA74" i="4"/>
  <c r="AB74" i="4"/>
  <c r="AC74" i="4"/>
  <c r="AD74" i="4"/>
  <c r="AE74" i="4"/>
  <c r="AF74" i="4"/>
  <c r="AG74" i="4"/>
  <c r="AH74" i="4"/>
  <c r="AI74" i="4"/>
  <c r="R75" i="4"/>
  <c r="T75" i="4"/>
  <c r="U75" i="4"/>
  <c r="V75" i="4"/>
  <c r="X75" i="4"/>
  <c r="Y75" i="4"/>
  <c r="Z75" i="4"/>
  <c r="AA75" i="4"/>
  <c r="AB75" i="4"/>
  <c r="AC75" i="4"/>
  <c r="AD75" i="4"/>
  <c r="AE75" i="4"/>
  <c r="AF75" i="4"/>
  <c r="AG75" i="4"/>
  <c r="AH75" i="4"/>
  <c r="AI75" i="4"/>
  <c r="R76" i="4"/>
  <c r="T76" i="4"/>
  <c r="U76" i="4"/>
  <c r="V76" i="4"/>
  <c r="X76" i="4"/>
  <c r="Y76" i="4"/>
  <c r="Z76" i="4"/>
  <c r="AA76" i="4"/>
  <c r="AB76" i="4"/>
  <c r="AC76" i="4"/>
  <c r="AD76" i="4"/>
  <c r="AE76" i="4"/>
  <c r="AF76" i="4"/>
  <c r="AG76" i="4"/>
  <c r="AH76" i="4"/>
  <c r="AI76" i="4"/>
  <c r="R77" i="4"/>
  <c r="T77" i="4"/>
  <c r="U77" i="4"/>
  <c r="V77" i="4"/>
  <c r="X77" i="4"/>
  <c r="Y77" i="4"/>
  <c r="Z77" i="4"/>
  <c r="AA77" i="4"/>
  <c r="AB77" i="4"/>
  <c r="AC77" i="4"/>
  <c r="AD77" i="4"/>
  <c r="AE77" i="4"/>
  <c r="AF77" i="4"/>
  <c r="AG77" i="4"/>
  <c r="AH77" i="4"/>
  <c r="AI77" i="4"/>
  <c r="R78" i="4"/>
  <c r="T78" i="4"/>
  <c r="U78" i="4"/>
  <c r="V78" i="4"/>
  <c r="X78" i="4"/>
  <c r="Y78" i="4"/>
  <c r="Z78" i="4"/>
  <c r="AA78" i="4"/>
  <c r="AB78" i="4"/>
  <c r="AC78" i="4"/>
  <c r="AD78" i="4"/>
  <c r="AE78" i="4"/>
  <c r="AF78" i="4"/>
  <c r="AG78" i="4"/>
  <c r="AH78" i="4"/>
  <c r="AI78" i="4"/>
  <c r="R79" i="4"/>
  <c r="T79" i="4"/>
  <c r="U79" i="4"/>
  <c r="V79" i="4"/>
  <c r="X79" i="4"/>
  <c r="Y79" i="4"/>
  <c r="Z79" i="4"/>
  <c r="AA79" i="4"/>
  <c r="AB79" i="4"/>
  <c r="AC79" i="4"/>
  <c r="AD79" i="4"/>
  <c r="AE79" i="4"/>
  <c r="AF79" i="4"/>
  <c r="AG79" i="4"/>
  <c r="AH79" i="4"/>
  <c r="AI79" i="4"/>
  <c r="R80" i="4"/>
  <c r="T80" i="4"/>
  <c r="U80" i="4"/>
  <c r="V80" i="4"/>
  <c r="X80" i="4"/>
  <c r="Y80" i="4"/>
  <c r="Z80" i="4"/>
  <c r="AA80" i="4"/>
  <c r="AB80" i="4"/>
  <c r="AC80" i="4"/>
  <c r="AD80" i="4"/>
  <c r="AE80" i="4"/>
  <c r="AF80" i="4"/>
  <c r="AG80" i="4"/>
  <c r="AH80" i="4"/>
  <c r="AI80" i="4"/>
  <c r="R81" i="4"/>
  <c r="T81" i="4"/>
  <c r="U81" i="4"/>
  <c r="V81" i="4"/>
  <c r="X81" i="4"/>
  <c r="Y81" i="4"/>
  <c r="Z81" i="4"/>
  <c r="AA81" i="4"/>
  <c r="AB81" i="4"/>
  <c r="AC81" i="4"/>
  <c r="AD81" i="4"/>
  <c r="AE81" i="4"/>
  <c r="AF81" i="4"/>
  <c r="AG81" i="4"/>
  <c r="AH81" i="4"/>
  <c r="AI81" i="4"/>
  <c r="R82" i="4"/>
  <c r="T82" i="4"/>
  <c r="U82" i="4"/>
  <c r="V82" i="4"/>
  <c r="X82" i="4"/>
  <c r="Y82" i="4"/>
  <c r="Z82" i="4"/>
  <c r="AA82" i="4"/>
  <c r="AB82" i="4"/>
  <c r="AC82" i="4"/>
  <c r="AD82" i="4"/>
  <c r="AE82" i="4"/>
  <c r="AF82" i="4"/>
  <c r="AG82" i="4"/>
  <c r="AH82" i="4"/>
  <c r="AI82" i="4"/>
  <c r="R83" i="4"/>
  <c r="T83" i="4"/>
  <c r="U83" i="4"/>
  <c r="V83" i="4"/>
  <c r="X83" i="4"/>
  <c r="Y83" i="4"/>
  <c r="Z83" i="4"/>
  <c r="AA83" i="4"/>
  <c r="AB83" i="4"/>
  <c r="AC83" i="4"/>
  <c r="AD83" i="4"/>
  <c r="AE83" i="4"/>
  <c r="AF83" i="4"/>
  <c r="AG83" i="4"/>
  <c r="AH83" i="4"/>
  <c r="AI83" i="4"/>
  <c r="R84" i="4"/>
  <c r="T84" i="4"/>
  <c r="U84" i="4"/>
  <c r="V84" i="4"/>
  <c r="X84" i="4"/>
  <c r="Y84" i="4"/>
  <c r="Z84" i="4"/>
  <c r="AA84" i="4"/>
  <c r="AB84" i="4"/>
  <c r="AC84" i="4"/>
  <c r="AD84" i="4"/>
  <c r="AE84" i="4"/>
  <c r="AF84" i="4"/>
  <c r="AG84" i="4"/>
  <c r="AH84" i="4"/>
  <c r="AI84" i="4"/>
  <c r="R85" i="4"/>
  <c r="T85" i="4"/>
  <c r="U85" i="4"/>
  <c r="V85" i="4"/>
  <c r="X85" i="4"/>
  <c r="Y85" i="4"/>
  <c r="Z85" i="4"/>
  <c r="AA85" i="4"/>
  <c r="AB85" i="4"/>
  <c r="AC85" i="4"/>
  <c r="AD85" i="4"/>
  <c r="AE85" i="4"/>
  <c r="AF85" i="4"/>
  <c r="AG85" i="4"/>
  <c r="AH85" i="4"/>
  <c r="AI85" i="4"/>
  <c r="R86" i="4"/>
  <c r="T86" i="4"/>
  <c r="U86" i="4"/>
  <c r="V86" i="4"/>
  <c r="X86" i="4"/>
  <c r="Y86" i="4"/>
  <c r="Z86" i="4"/>
  <c r="AA86" i="4"/>
  <c r="AB86" i="4"/>
  <c r="AC86" i="4"/>
  <c r="AD86" i="4"/>
  <c r="AE86" i="4"/>
  <c r="AF86" i="4"/>
  <c r="AG86" i="4"/>
  <c r="AH86" i="4"/>
  <c r="AI86" i="4"/>
  <c r="R87" i="4"/>
  <c r="T87" i="4"/>
  <c r="U87" i="4"/>
  <c r="V87" i="4"/>
  <c r="X87" i="4"/>
  <c r="Y87" i="4"/>
  <c r="Z87" i="4"/>
  <c r="AA87" i="4"/>
  <c r="AB87" i="4"/>
  <c r="AC87" i="4"/>
  <c r="AD87" i="4"/>
  <c r="AE87" i="4"/>
  <c r="AF87" i="4"/>
  <c r="AG87" i="4"/>
  <c r="AH87" i="4"/>
  <c r="AI87" i="4"/>
  <c r="R88" i="4"/>
  <c r="T88" i="4"/>
  <c r="U88" i="4"/>
  <c r="V88" i="4"/>
  <c r="X88" i="4"/>
  <c r="Y88" i="4"/>
  <c r="Z88" i="4"/>
  <c r="AA88" i="4"/>
  <c r="AB88" i="4"/>
  <c r="AC88" i="4"/>
  <c r="AD88" i="4"/>
  <c r="AE88" i="4"/>
  <c r="AF88" i="4"/>
  <c r="AG88" i="4"/>
  <c r="AH88" i="4"/>
  <c r="AI88" i="4"/>
  <c r="R89" i="4"/>
  <c r="T89" i="4"/>
  <c r="U89" i="4"/>
  <c r="V89" i="4"/>
  <c r="X89" i="4"/>
  <c r="Y89" i="4"/>
  <c r="Z89" i="4"/>
  <c r="AA89" i="4"/>
  <c r="AB89" i="4"/>
  <c r="AC89" i="4"/>
  <c r="AD89" i="4"/>
  <c r="AE89" i="4"/>
  <c r="AF89" i="4"/>
  <c r="AG89" i="4"/>
  <c r="AH89" i="4"/>
  <c r="AI89" i="4"/>
  <c r="R90" i="4"/>
  <c r="T90" i="4"/>
  <c r="U90" i="4"/>
  <c r="V90" i="4"/>
  <c r="X90" i="4"/>
  <c r="Y90" i="4"/>
  <c r="Z90" i="4"/>
  <c r="AA90" i="4"/>
  <c r="AB90" i="4"/>
  <c r="AC90" i="4"/>
  <c r="AD90" i="4"/>
  <c r="AE90" i="4"/>
  <c r="AF90" i="4"/>
  <c r="AG90" i="4"/>
  <c r="AH90" i="4"/>
  <c r="AI90" i="4"/>
  <c r="R91" i="4"/>
  <c r="T91" i="4"/>
  <c r="U91" i="4"/>
  <c r="V91" i="4"/>
  <c r="X91" i="4"/>
  <c r="Y91" i="4"/>
  <c r="Z91" i="4"/>
  <c r="AA91" i="4"/>
  <c r="AB91" i="4"/>
  <c r="AC91" i="4"/>
  <c r="AD91" i="4"/>
  <c r="AE91" i="4"/>
  <c r="AF91" i="4"/>
  <c r="AG91" i="4"/>
  <c r="AH91" i="4"/>
  <c r="AI91" i="4"/>
  <c r="R92" i="4"/>
  <c r="T92" i="4"/>
  <c r="U92" i="4"/>
  <c r="V92" i="4"/>
  <c r="X92" i="4"/>
  <c r="Y92" i="4"/>
  <c r="Z92" i="4"/>
  <c r="AA92" i="4"/>
  <c r="AB92" i="4"/>
  <c r="AC92" i="4"/>
  <c r="AD92" i="4"/>
  <c r="AE92" i="4"/>
  <c r="AF92" i="4"/>
  <c r="AG92" i="4"/>
  <c r="AH92" i="4"/>
  <c r="AI92" i="4"/>
  <c r="R93" i="4"/>
  <c r="T93" i="4"/>
  <c r="U93" i="4"/>
  <c r="V93" i="4"/>
  <c r="X93" i="4"/>
  <c r="Y93" i="4"/>
  <c r="Z93" i="4"/>
  <c r="AA93" i="4"/>
  <c r="AB93" i="4"/>
  <c r="AC93" i="4"/>
  <c r="AD93" i="4"/>
  <c r="AE93" i="4"/>
  <c r="AF93" i="4"/>
  <c r="AG93" i="4"/>
  <c r="AH93" i="4"/>
  <c r="AI93" i="4"/>
  <c r="R94" i="4"/>
  <c r="T94" i="4"/>
  <c r="U94" i="4"/>
  <c r="V94" i="4"/>
  <c r="X94" i="4"/>
  <c r="Y94" i="4"/>
  <c r="Z94" i="4"/>
  <c r="AA94" i="4"/>
  <c r="AB94" i="4"/>
  <c r="AC94" i="4"/>
  <c r="AD94" i="4"/>
  <c r="AE94" i="4"/>
  <c r="AF94" i="4"/>
  <c r="AG94" i="4"/>
  <c r="AH94" i="4"/>
  <c r="AI94" i="4"/>
  <c r="R95" i="4"/>
  <c r="T95" i="4"/>
  <c r="U95" i="4"/>
  <c r="V95" i="4"/>
  <c r="X95" i="4"/>
  <c r="Y95" i="4"/>
  <c r="Z95" i="4"/>
  <c r="AA95" i="4"/>
  <c r="AB95" i="4"/>
  <c r="AC95" i="4"/>
  <c r="AD95" i="4"/>
  <c r="AE95" i="4"/>
  <c r="AF95" i="4"/>
  <c r="AG95" i="4"/>
  <c r="AH95" i="4"/>
  <c r="AI95" i="4"/>
  <c r="R96" i="4"/>
  <c r="T96" i="4"/>
  <c r="U96" i="4"/>
  <c r="V96" i="4"/>
  <c r="X96" i="4"/>
  <c r="Y96" i="4"/>
  <c r="Z96" i="4"/>
  <c r="AA96" i="4"/>
  <c r="AB96" i="4"/>
  <c r="AC96" i="4"/>
  <c r="AD96" i="4"/>
  <c r="AE96" i="4"/>
  <c r="AF96" i="4"/>
  <c r="AG96" i="4"/>
  <c r="AH96" i="4"/>
  <c r="AI96" i="4"/>
  <c r="R97" i="4"/>
  <c r="T97" i="4"/>
  <c r="U97" i="4"/>
  <c r="V97" i="4"/>
  <c r="X97" i="4"/>
  <c r="Y97" i="4"/>
  <c r="Z97" i="4"/>
  <c r="AA97" i="4"/>
  <c r="AB97" i="4"/>
  <c r="AC97" i="4"/>
  <c r="AD97" i="4"/>
  <c r="AE97" i="4"/>
  <c r="AF97" i="4"/>
  <c r="AG97" i="4"/>
  <c r="AH97" i="4"/>
  <c r="AI97" i="4"/>
  <c r="R98" i="4"/>
  <c r="T98" i="4"/>
  <c r="U98" i="4"/>
  <c r="V98" i="4"/>
  <c r="X98" i="4"/>
  <c r="Y98" i="4"/>
  <c r="Z98" i="4"/>
  <c r="AA98" i="4"/>
  <c r="AB98" i="4"/>
  <c r="AC98" i="4"/>
  <c r="AD98" i="4"/>
  <c r="AE98" i="4"/>
  <c r="AF98" i="4"/>
  <c r="AG98" i="4"/>
  <c r="AH98" i="4"/>
  <c r="AI98" i="4"/>
  <c r="R99" i="4"/>
  <c r="T99" i="4"/>
  <c r="U99" i="4"/>
  <c r="V99" i="4"/>
  <c r="X99" i="4"/>
  <c r="Y99" i="4"/>
  <c r="Z99" i="4"/>
  <c r="AA99" i="4"/>
  <c r="AB99" i="4"/>
  <c r="AC99" i="4"/>
  <c r="AD99" i="4"/>
  <c r="AE99" i="4"/>
  <c r="AF99" i="4"/>
  <c r="AG99" i="4"/>
  <c r="AH99" i="4"/>
  <c r="AI99" i="4"/>
  <c r="R100" i="4"/>
  <c r="T100" i="4"/>
  <c r="U100" i="4"/>
  <c r="V100" i="4"/>
  <c r="X100" i="4"/>
  <c r="Y100" i="4"/>
  <c r="Z100" i="4"/>
  <c r="AA100" i="4"/>
  <c r="AB100" i="4"/>
  <c r="AC100" i="4"/>
  <c r="AD100" i="4"/>
  <c r="AE100" i="4"/>
  <c r="AF100" i="4"/>
  <c r="AG100" i="4"/>
  <c r="AH100" i="4"/>
  <c r="AI100" i="4"/>
  <c r="R101" i="4"/>
  <c r="T101" i="4"/>
  <c r="U101" i="4"/>
  <c r="V101" i="4"/>
  <c r="X101" i="4"/>
  <c r="Y101" i="4"/>
  <c r="Z101" i="4"/>
  <c r="AA101" i="4"/>
  <c r="AB101" i="4"/>
  <c r="AC101" i="4"/>
  <c r="AD101" i="4"/>
  <c r="AE101" i="4"/>
  <c r="AF101" i="4"/>
  <c r="AG101" i="4"/>
  <c r="AH101" i="4"/>
  <c r="AI101" i="4"/>
  <c r="R102" i="4"/>
  <c r="T102" i="4"/>
  <c r="U102" i="4"/>
  <c r="V102" i="4"/>
  <c r="X102" i="4"/>
  <c r="Y102" i="4"/>
  <c r="Z102" i="4"/>
  <c r="AA102" i="4"/>
  <c r="AB102" i="4"/>
  <c r="AC102" i="4"/>
  <c r="AD102" i="4"/>
  <c r="AE102" i="4"/>
  <c r="AF102" i="4"/>
  <c r="AG102" i="4"/>
  <c r="AH102" i="4"/>
  <c r="AI102" i="4"/>
  <c r="R103" i="4"/>
  <c r="T103" i="4"/>
  <c r="U103" i="4"/>
  <c r="V103" i="4"/>
  <c r="X103" i="4"/>
  <c r="Y103" i="4"/>
  <c r="Z103" i="4"/>
  <c r="AA103" i="4"/>
  <c r="AB103" i="4"/>
  <c r="AC103" i="4"/>
  <c r="AD103" i="4"/>
  <c r="AE103" i="4"/>
  <c r="AF103" i="4"/>
  <c r="AG103" i="4"/>
  <c r="AH103" i="4"/>
  <c r="AI103" i="4"/>
  <c r="R104" i="4"/>
  <c r="T104" i="4"/>
  <c r="U104" i="4"/>
  <c r="V104" i="4"/>
  <c r="X104" i="4"/>
  <c r="Y104" i="4"/>
  <c r="Z104" i="4"/>
  <c r="AA104" i="4"/>
  <c r="AB104" i="4"/>
  <c r="AC104" i="4"/>
  <c r="AD104" i="4"/>
  <c r="AE104" i="4"/>
  <c r="AF104" i="4"/>
  <c r="AG104" i="4"/>
  <c r="AH104" i="4"/>
  <c r="AI104" i="4"/>
  <c r="R105" i="4"/>
  <c r="T105" i="4"/>
  <c r="U105" i="4"/>
  <c r="V105" i="4"/>
  <c r="X105" i="4"/>
  <c r="Y105" i="4"/>
  <c r="Z105" i="4"/>
  <c r="AA105" i="4"/>
  <c r="AB105" i="4"/>
  <c r="AC105" i="4"/>
  <c r="AD105" i="4"/>
  <c r="AE105" i="4"/>
  <c r="AF105" i="4"/>
  <c r="AG105" i="4"/>
  <c r="AH105" i="4"/>
  <c r="AI105" i="4"/>
  <c r="R106" i="4"/>
  <c r="T106" i="4"/>
  <c r="U106" i="4"/>
  <c r="V106" i="4"/>
  <c r="X106" i="4"/>
  <c r="Y106" i="4"/>
  <c r="Z106" i="4"/>
  <c r="AA106" i="4"/>
  <c r="AB106" i="4"/>
  <c r="AC106" i="4"/>
  <c r="AD106" i="4"/>
  <c r="AE106" i="4"/>
  <c r="AF106" i="4"/>
  <c r="AG106" i="4"/>
  <c r="AH106" i="4"/>
  <c r="AI106" i="4"/>
  <c r="R107" i="4"/>
  <c r="T107" i="4"/>
  <c r="U107" i="4"/>
  <c r="V107" i="4"/>
  <c r="X107" i="4"/>
  <c r="Y107" i="4"/>
  <c r="Z107" i="4"/>
  <c r="AA107" i="4"/>
  <c r="AB107" i="4"/>
  <c r="AC107" i="4"/>
  <c r="AD107" i="4"/>
  <c r="AE107" i="4"/>
  <c r="AF107" i="4"/>
  <c r="AG107" i="4"/>
  <c r="AH107" i="4"/>
  <c r="AI107" i="4"/>
  <c r="R108" i="4"/>
  <c r="T108" i="4"/>
  <c r="U108" i="4"/>
  <c r="V108" i="4"/>
  <c r="X108" i="4"/>
  <c r="Y108" i="4"/>
  <c r="Z108" i="4"/>
  <c r="AA108" i="4"/>
  <c r="AB108" i="4"/>
  <c r="AC108" i="4"/>
  <c r="AD108" i="4"/>
  <c r="AE108" i="4"/>
  <c r="AF108" i="4"/>
  <c r="AG108" i="4"/>
  <c r="AH108" i="4"/>
  <c r="AI108" i="4"/>
  <c r="R109" i="4"/>
  <c r="T109" i="4"/>
  <c r="U109" i="4"/>
  <c r="V109" i="4"/>
  <c r="X109" i="4"/>
  <c r="Y109" i="4"/>
  <c r="Z109" i="4"/>
  <c r="AA109" i="4"/>
  <c r="AB109" i="4"/>
  <c r="AC109" i="4"/>
  <c r="AD109" i="4"/>
  <c r="AE109" i="4"/>
  <c r="AF109" i="4"/>
  <c r="AG109" i="4"/>
  <c r="AH109" i="4"/>
  <c r="AI109" i="4"/>
  <c r="R110" i="4"/>
  <c r="T110" i="4"/>
  <c r="U110" i="4"/>
  <c r="V110" i="4"/>
  <c r="X110" i="4"/>
  <c r="Y110" i="4"/>
  <c r="Z110" i="4"/>
  <c r="AA110" i="4"/>
  <c r="AB110" i="4"/>
  <c r="AC110" i="4"/>
  <c r="AD110" i="4"/>
  <c r="AE110" i="4"/>
  <c r="AF110" i="4"/>
  <c r="AG110" i="4"/>
  <c r="AH110" i="4"/>
  <c r="AI110" i="4"/>
  <c r="R111" i="4"/>
  <c r="T111" i="4"/>
  <c r="U111" i="4"/>
  <c r="V111" i="4"/>
  <c r="X111" i="4"/>
  <c r="Y111" i="4"/>
  <c r="Z111" i="4"/>
  <c r="AA111" i="4"/>
  <c r="AB111" i="4"/>
  <c r="AC111" i="4"/>
  <c r="AD111" i="4"/>
  <c r="AE111" i="4"/>
  <c r="AF111" i="4"/>
  <c r="AG111" i="4"/>
  <c r="AH111" i="4"/>
  <c r="AI111" i="4"/>
  <c r="R112" i="4"/>
  <c r="T112" i="4"/>
  <c r="U112" i="4"/>
  <c r="V112" i="4"/>
  <c r="X112" i="4"/>
  <c r="Y112" i="4"/>
  <c r="Z112" i="4"/>
  <c r="AA112" i="4"/>
  <c r="AB112" i="4"/>
  <c r="AC112" i="4"/>
  <c r="AD112" i="4"/>
  <c r="AE112" i="4"/>
  <c r="AF112" i="4"/>
  <c r="AG112" i="4"/>
  <c r="AH112" i="4"/>
  <c r="AI112" i="4"/>
  <c r="R113" i="4"/>
  <c r="T113" i="4"/>
  <c r="U113" i="4"/>
  <c r="V113" i="4"/>
  <c r="X113" i="4"/>
  <c r="Y113" i="4"/>
  <c r="Z113" i="4"/>
  <c r="AA113" i="4"/>
  <c r="AB113" i="4"/>
  <c r="AC113" i="4"/>
  <c r="AD113" i="4"/>
  <c r="AE113" i="4"/>
  <c r="AF113" i="4"/>
  <c r="AG113" i="4"/>
  <c r="AH113" i="4"/>
  <c r="AI113" i="4"/>
  <c r="R114" i="4"/>
  <c r="T114" i="4"/>
  <c r="U114" i="4"/>
  <c r="V114" i="4"/>
  <c r="X114" i="4"/>
  <c r="Y114" i="4"/>
  <c r="Z114" i="4"/>
  <c r="AA114" i="4"/>
  <c r="AB114" i="4"/>
  <c r="AC114" i="4"/>
  <c r="AD114" i="4"/>
  <c r="AE114" i="4"/>
  <c r="AF114" i="4"/>
  <c r="AG114" i="4"/>
  <c r="AH114" i="4"/>
  <c r="AI114" i="4"/>
  <c r="R115" i="4"/>
  <c r="T115" i="4"/>
  <c r="U115" i="4"/>
  <c r="V115" i="4"/>
  <c r="X115" i="4"/>
  <c r="Y115" i="4"/>
  <c r="Z115" i="4"/>
  <c r="AA115" i="4"/>
  <c r="AB115" i="4"/>
  <c r="AC115" i="4"/>
  <c r="AD115" i="4"/>
  <c r="AE115" i="4"/>
  <c r="AF115" i="4"/>
  <c r="AG115" i="4"/>
  <c r="AH115" i="4"/>
  <c r="AI115" i="4"/>
  <c r="R116" i="4"/>
  <c r="T116" i="4"/>
  <c r="U116" i="4"/>
  <c r="V116" i="4"/>
  <c r="X116" i="4"/>
  <c r="Y116" i="4"/>
  <c r="Z116" i="4"/>
  <c r="AA116" i="4"/>
  <c r="AB116" i="4"/>
  <c r="AC116" i="4"/>
  <c r="AD116" i="4"/>
  <c r="AE116" i="4"/>
  <c r="AF116" i="4"/>
  <c r="AG116" i="4"/>
  <c r="AH116" i="4"/>
  <c r="AI116" i="4"/>
  <c r="R117" i="4"/>
  <c r="T117" i="4"/>
  <c r="U117" i="4"/>
  <c r="V117" i="4"/>
  <c r="X117" i="4"/>
  <c r="Y117" i="4"/>
  <c r="Z117" i="4"/>
  <c r="AA117" i="4"/>
  <c r="AB117" i="4"/>
  <c r="AC117" i="4"/>
  <c r="AD117" i="4"/>
  <c r="AE117" i="4"/>
  <c r="AF117" i="4"/>
  <c r="AG117" i="4"/>
  <c r="AH117" i="4"/>
  <c r="AI117" i="4"/>
  <c r="R118" i="4"/>
  <c r="T118" i="4"/>
  <c r="U118" i="4"/>
  <c r="V118" i="4"/>
  <c r="X118" i="4"/>
  <c r="Y118" i="4"/>
  <c r="Z118" i="4"/>
  <c r="AA118" i="4"/>
  <c r="AB118" i="4"/>
  <c r="AC118" i="4"/>
  <c r="AD118" i="4"/>
  <c r="AE118" i="4"/>
  <c r="AF118" i="4"/>
  <c r="AG118" i="4"/>
  <c r="AH118" i="4"/>
  <c r="AI118" i="4"/>
  <c r="R119" i="4"/>
  <c r="T119" i="4"/>
  <c r="U119" i="4"/>
  <c r="V119" i="4"/>
  <c r="X119" i="4"/>
  <c r="Y119" i="4"/>
  <c r="Z119" i="4"/>
  <c r="AA119" i="4"/>
  <c r="AB119" i="4"/>
  <c r="AC119" i="4"/>
  <c r="AD119" i="4"/>
  <c r="AE119" i="4"/>
  <c r="AF119" i="4"/>
  <c r="AG119" i="4"/>
  <c r="AH119" i="4"/>
  <c r="AI119" i="4"/>
  <c r="R120" i="4"/>
  <c r="T120" i="4"/>
  <c r="U120" i="4"/>
  <c r="V120" i="4"/>
  <c r="X120" i="4"/>
  <c r="Y120" i="4"/>
  <c r="Z120" i="4"/>
  <c r="AA120" i="4"/>
  <c r="AB120" i="4"/>
  <c r="AC120" i="4"/>
  <c r="AD120" i="4"/>
  <c r="AE120" i="4"/>
  <c r="AF120" i="4"/>
  <c r="AG120" i="4"/>
  <c r="AH120" i="4"/>
  <c r="AI120" i="4"/>
  <c r="R121" i="4"/>
  <c r="T121" i="4"/>
  <c r="U121" i="4"/>
  <c r="V121" i="4"/>
  <c r="X121" i="4"/>
  <c r="Y121" i="4"/>
  <c r="Z121" i="4"/>
  <c r="AA121" i="4"/>
  <c r="AB121" i="4"/>
  <c r="AC121" i="4"/>
  <c r="AD121" i="4"/>
  <c r="AE121" i="4"/>
  <c r="AF121" i="4"/>
  <c r="AG121" i="4"/>
  <c r="AH121" i="4"/>
  <c r="AI121" i="4"/>
  <c r="R122" i="4"/>
  <c r="T122" i="4"/>
  <c r="U122" i="4"/>
  <c r="V122" i="4"/>
  <c r="X122" i="4"/>
  <c r="Y122" i="4"/>
  <c r="Z122" i="4"/>
  <c r="AA122" i="4"/>
  <c r="AB122" i="4"/>
  <c r="AC122" i="4"/>
  <c r="AD122" i="4"/>
  <c r="AE122" i="4"/>
  <c r="AF122" i="4"/>
  <c r="AG122" i="4"/>
  <c r="AH122" i="4"/>
  <c r="AI122" i="4"/>
  <c r="R123" i="4"/>
  <c r="T123" i="4"/>
  <c r="U123" i="4"/>
  <c r="V123" i="4"/>
  <c r="X123" i="4"/>
  <c r="Y123" i="4"/>
  <c r="Z123" i="4"/>
  <c r="AA123" i="4"/>
  <c r="AB123" i="4"/>
  <c r="AC123" i="4"/>
  <c r="AD123" i="4"/>
  <c r="AE123" i="4"/>
  <c r="AF123" i="4"/>
  <c r="AG123" i="4"/>
  <c r="AH123" i="4"/>
  <c r="AI123" i="4"/>
  <c r="R124" i="4"/>
  <c r="T124" i="4"/>
  <c r="U124" i="4"/>
  <c r="V124" i="4"/>
  <c r="X124" i="4"/>
  <c r="Y124" i="4"/>
  <c r="Z124" i="4"/>
  <c r="AA124" i="4"/>
  <c r="AB124" i="4"/>
  <c r="AC124" i="4"/>
  <c r="AD124" i="4"/>
  <c r="AE124" i="4"/>
  <c r="AF124" i="4"/>
  <c r="AG124" i="4"/>
  <c r="AH124" i="4"/>
  <c r="AI124" i="4"/>
  <c r="R125" i="4"/>
  <c r="T125" i="4"/>
  <c r="U125" i="4"/>
  <c r="V125" i="4"/>
  <c r="X125" i="4"/>
  <c r="Y125" i="4"/>
  <c r="Z125" i="4"/>
  <c r="AA125" i="4"/>
  <c r="AB125" i="4"/>
  <c r="AC125" i="4"/>
  <c r="AD125" i="4"/>
  <c r="AE125" i="4"/>
  <c r="AF125" i="4"/>
  <c r="AG125" i="4"/>
  <c r="AH125" i="4"/>
  <c r="AI125" i="4"/>
  <c r="R126" i="4"/>
  <c r="T126" i="4"/>
  <c r="U126" i="4"/>
  <c r="V126" i="4"/>
  <c r="X126" i="4"/>
  <c r="Y126" i="4"/>
  <c r="Z126" i="4"/>
  <c r="AA126" i="4"/>
  <c r="AB126" i="4"/>
  <c r="AC126" i="4"/>
  <c r="AD126" i="4"/>
  <c r="AE126" i="4"/>
  <c r="AF126" i="4"/>
  <c r="AG126" i="4"/>
  <c r="AH126" i="4"/>
  <c r="AI126" i="4"/>
  <c r="R127" i="4"/>
  <c r="T127" i="4"/>
  <c r="U127" i="4"/>
  <c r="V127" i="4"/>
  <c r="X127" i="4"/>
  <c r="Y127" i="4"/>
  <c r="Z127" i="4"/>
  <c r="AA127" i="4"/>
  <c r="AB127" i="4"/>
  <c r="AC127" i="4"/>
  <c r="AD127" i="4"/>
  <c r="AE127" i="4"/>
  <c r="AF127" i="4"/>
  <c r="AG127" i="4"/>
  <c r="AH127" i="4"/>
  <c r="AI127" i="4"/>
  <c r="R128" i="4"/>
  <c r="T128" i="4"/>
  <c r="U128" i="4"/>
  <c r="V128" i="4"/>
  <c r="X128" i="4"/>
  <c r="Y128" i="4"/>
  <c r="Z128" i="4"/>
  <c r="AA128" i="4"/>
  <c r="AB128" i="4"/>
  <c r="AC128" i="4"/>
  <c r="AD128" i="4"/>
  <c r="AE128" i="4"/>
  <c r="AF128" i="4"/>
  <c r="AG128" i="4"/>
  <c r="AH128" i="4"/>
  <c r="AI128" i="4"/>
  <c r="R129" i="4"/>
  <c r="T129" i="4"/>
  <c r="U129" i="4"/>
  <c r="V129" i="4"/>
  <c r="X129" i="4"/>
  <c r="Y129" i="4"/>
  <c r="Z129" i="4"/>
  <c r="AA129" i="4"/>
  <c r="AB129" i="4"/>
  <c r="AC129" i="4"/>
  <c r="AD129" i="4"/>
  <c r="AE129" i="4"/>
  <c r="AF129" i="4"/>
  <c r="AG129" i="4"/>
  <c r="AH129" i="4"/>
  <c r="AI129" i="4"/>
  <c r="R130" i="4"/>
  <c r="T130" i="4"/>
  <c r="U130" i="4"/>
  <c r="V130" i="4"/>
  <c r="X130" i="4"/>
  <c r="Y130" i="4"/>
  <c r="Z130" i="4"/>
  <c r="AA130" i="4"/>
  <c r="AB130" i="4"/>
  <c r="AC130" i="4"/>
  <c r="AD130" i="4"/>
  <c r="AE130" i="4"/>
  <c r="AF130" i="4"/>
  <c r="AG130" i="4"/>
  <c r="AH130" i="4"/>
  <c r="AI130" i="4"/>
  <c r="R131" i="4"/>
  <c r="T131" i="4"/>
  <c r="U131" i="4"/>
  <c r="V131" i="4"/>
  <c r="X131" i="4"/>
  <c r="Y131" i="4"/>
  <c r="Z131" i="4"/>
  <c r="AA131" i="4"/>
  <c r="AB131" i="4"/>
  <c r="AC131" i="4"/>
  <c r="AD131" i="4"/>
  <c r="AE131" i="4"/>
  <c r="AF131" i="4"/>
  <c r="AG131" i="4"/>
  <c r="AH131" i="4"/>
  <c r="AI131" i="4"/>
  <c r="R132" i="4"/>
  <c r="T132" i="4"/>
  <c r="U132" i="4"/>
  <c r="V132" i="4"/>
  <c r="X132" i="4"/>
  <c r="Y132" i="4"/>
  <c r="Z132" i="4"/>
  <c r="AA132" i="4"/>
  <c r="AB132" i="4"/>
  <c r="AC132" i="4"/>
  <c r="AD132" i="4"/>
  <c r="AE132" i="4"/>
  <c r="AF132" i="4"/>
  <c r="AG132" i="4"/>
  <c r="AH132" i="4"/>
  <c r="AI132" i="4"/>
  <c r="R133" i="4"/>
  <c r="T133" i="4"/>
  <c r="U133" i="4"/>
  <c r="V133" i="4"/>
  <c r="X133" i="4"/>
  <c r="Y133" i="4"/>
  <c r="Z133" i="4"/>
  <c r="AA133" i="4"/>
  <c r="AB133" i="4"/>
  <c r="AC133" i="4"/>
  <c r="AD133" i="4"/>
  <c r="AE133" i="4"/>
  <c r="AF133" i="4"/>
  <c r="AG133" i="4"/>
  <c r="AH133" i="4"/>
  <c r="AI133" i="4"/>
  <c r="R134" i="4"/>
  <c r="T134" i="4"/>
  <c r="U134" i="4"/>
  <c r="V134" i="4"/>
  <c r="X134" i="4"/>
  <c r="Y134" i="4"/>
  <c r="Z134" i="4"/>
  <c r="AA134" i="4"/>
  <c r="AB134" i="4"/>
  <c r="AC134" i="4"/>
  <c r="AD134" i="4"/>
  <c r="AE134" i="4"/>
  <c r="AF134" i="4"/>
  <c r="AG134" i="4"/>
  <c r="AH134" i="4"/>
  <c r="AI134" i="4"/>
  <c r="R135" i="4"/>
  <c r="T135" i="4"/>
  <c r="U135" i="4"/>
  <c r="V135" i="4"/>
  <c r="X135" i="4"/>
  <c r="Y135" i="4"/>
  <c r="Z135" i="4"/>
  <c r="AA135" i="4"/>
  <c r="AB135" i="4"/>
  <c r="AC135" i="4"/>
  <c r="AD135" i="4"/>
  <c r="AE135" i="4"/>
  <c r="AF135" i="4"/>
  <c r="AG135" i="4"/>
  <c r="AH135" i="4"/>
  <c r="AI135" i="4"/>
  <c r="R136" i="4"/>
  <c r="T136" i="4"/>
  <c r="U136" i="4"/>
  <c r="V136" i="4"/>
  <c r="X136" i="4"/>
  <c r="Y136" i="4"/>
  <c r="Z136" i="4"/>
  <c r="AA136" i="4"/>
  <c r="AB136" i="4"/>
  <c r="AC136" i="4"/>
  <c r="AD136" i="4"/>
  <c r="AE136" i="4"/>
  <c r="AF136" i="4"/>
  <c r="AG136" i="4"/>
  <c r="AH136" i="4"/>
  <c r="AI136" i="4"/>
  <c r="R137" i="4"/>
  <c r="T137" i="4"/>
  <c r="U137" i="4"/>
  <c r="V137" i="4"/>
  <c r="X137" i="4"/>
  <c r="Y137" i="4"/>
  <c r="Z137" i="4"/>
  <c r="AA137" i="4"/>
  <c r="AB137" i="4"/>
  <c r="AC137" i="4"/>
  <c r="AD137" i="4"/>
  <c r="AE137" i="4"/>
  <c r="AF137" i="4"/>
  <c r="AG137" i="4"/>
  <c r="AH137" i="4"/>
  <c r="AI137" i="4"/>
  <c r="R138" i="4"/>
  <c r="T138" i="4"/>
  <c r="U138" i="4"/>
  <c r="V138" i="4"/>
  <c r="X138" i="4"/>
  <c r="Y138" i="4"/>
  <c r="Z138" i="4"/>
  <c r="AA138" i="4"/>
  <c r="AB138" i="4"/>
  <c r="AC138" i="4"/>
  <c r="AD138" i="4"/>
  <c r="AE138" i="4"/>
  <c r="AF138" i="4"/>
  <c r="AG138" i="4"/>
  <c r="AH138" i="4"/>
  <c r="AI138" i="4"/>
  <c r="R139" i="4"/>
  <c r="T139" i="4"/>
  <c r="U139" i="4"/>
  <c r="V139" i="4"/>
  <c r="X139" i="4"/>
  <c r="Y139" i="4"/>
  <c r="Z139" i="4"/>
  <c r="AA139" i="4"/>
  <c r="AB139" i="4"/>
  <c r="AC139" i="4"/>
  <c r="AD139" i="4"/>
  <c r="AE139" i="4"/>
  <c r="AF139" i="4"/>
  <c r="AG139" i="4"/>
  <c r="AH139" i="4"/>
  <c r="AI139" i="4"/>
  <c r="R140" i="4"/>
  <c r="T140" i="4"/>
  <c r="U140" i="4"/>
  <c r="V140" i="4"/>
  <c r="X140" i="4"/>
  <c r="Y140" i="4"/>
  <c r="Z140" i="4"/>
  <c r="AA140" i="4"/>
  <c r="AB140" i="4"/>
  <c r="AC140" i="4"/>
  <c r="AD140" i="4"/>
  <c r="AE140" i="4"/>
  <c r="AF140" i="4"/>
  <c r="AG140" i="4"/>
  <c r="AH140" i="4"/>
  <c r="AI140" i="4"/>
  <c r="R141" i="4"/>
  <c r="T141" i="4"/>
  <c r="U141" i="4"/>
  <c r="V141" i="4"/>
  <c r="X141" i="4"/>
  <c r="Y141" i="4"/>
  <c r="Z141" i="4"/>
  <c r="AA141" i="4"/>
  <c r="AB141" i="4"/>
  <c r="AC141" i="4"/>
  <c r="AD141" i="4"/>
  <c r="AE141" i="4"/>
  <c r="AF141" i="4"/>
  <c r="AG141" i="4"/>
  <c r="AH141" i="4"/>
  <c r="AI141" i="4"/>
  <c r="R142" i="4"/>
  <c r="T142" i="4"/>
  <c r="U142" i="4"/>
  <c r="V142" i="4"/>
  <c r="X142" i="4"/>
  <c r="Y142" i="4"/>
  <c r="Z142" i="4"/>
  <c r="AA142" i="4"/>
  <c r="AB142" i="4"/>
  <c r="AC142" i="4"/>
  <c r="AD142" i="4"/>
  <c r="AE142" i="4"/>
  <c r="AF142" i="4"/>
  <c r="AG142" i="4"/>
  <c r="AH142" i="4"/>
  <c r="AI142" i="4"/>
  <c r="R143" i="4"/>
  <c r="T143" i="4"/>
  <c r="U143" i="4"/>
  <c r="V143" i="4"/>
  <c r="X143" i="4"/>
  <c r="Y143" i="4"/>
  <c r="Z143" i="4"/>
  <c r="AA143" i="4"/>
  <c r="AB143" i="4"/>
  <c r="AC143" i="4"/>
  <c r="AD143" i="4"/>
  <c r="AE143" i="4"/>
  <c r="AF143" i="4"/>
  <c r="AG143" i="4"/>
  <c r="AH143" i="4"/>
  <c r="AI143" i="4"/>
  <c r="R144" i="4"/>
  <c r="T144" i="4"/>
  <c r="U144" i="4"/>
  <c r="V144" i="4"/>
  <c r="X144" i="4"/>
  <c r="Y144" i="4"/>
  <c r="Z144" i="4"/>
  <c r="AA144" i="4"/>
  <c r="AB144" i="4"/>
  <c r="AC144" i="4"/>
  <c r="AD144" i="4"/>
  <c r="AE144" i="4"/>
  <c r="AF144" i="4"/>
  <c r="AG144" i="4"/>
  <c r="AH144" i="4"/>
  <c r="AI144" i="4"/>
  <c r="R145" i="4"/>
  <c r="T145" i="4"/>
  <c r="U145" i="4"/>
  <c r="V145" i="4"/>
  <c r="X145" i="4"/>
  <c r="Y145" i="4"/>
  <c r="Z145" i="4"/>
  <c r="AA145" i="4"/>
  <c r="AB145" i="4"/>
  <c r="AC145" i="4"/>
  <c r="AD145" i="4"/>
  <c r="AE145" i="4"/>
  <c r="AF145" i="4"/>
  <c r="AG145" i="4"/>
  <c r="AH145" i="4"/>
  <c r="AI145" i="4"/>
  <c r="R146" i="4"/>
  <c r="T146" i="4"/>
  <c r="U146" i="4"/>
  <c r="V146" i="4"/>
  <c r="X146" i="4"/>
  <c r="Y146" i="4"/>
  <c r="Z146" i="4"/>
  <c r="AA146" i="4"/>
  <c r="AB146" i="4"/>
  <c r="AC146" i="4"/>
  <c r="AD146" i="4"/>
  <c r="AE146" i="4"/>
  <c r="AF146" i="4"/>
  <c r="AG146" i="4"/>
  <c r="AH146" i="4"/>
  <c r="AI146" i="4"/>
  <c r="R147" i="4"/>
  <c r="T147" i="4"/>
  <c r="U147" i="4"/>
  <c r="V147" i="4"/>
  <c r="X147" i="4"/>
  <c r="Y147" i="4"/>
  <c r="Z147" i="4"/>
  <c r="AA147" i="4"/>
  <c r="AB147" i="4"/>
  <c r="AC147" i="4"/>
  <c r="AD147" i="4"/>
  <c r="AE147" i="4"/>
  <c r="AF147" i="4"/>
  <c r="AG147" i="4"/>
  <c r="AH147" i="4"/>
  <c r="AI147" i="4"/>
  <c r="R148" i="4"/>
  <c r="T148" i="4"/>
  <c r="U148" i="4"/>
  <c r="V148" i="4"/>
  <c r="X148" i="4"/>
  <c r="Y148" i="4"/>
  <c r="Z148" i="4"/>
  <c r="AA148" i="4"/>
  <c r="AB148" i="4"/>
  <c r="AC148" i="4"/>
  <c r="AD148" i="4"/>
  <c r="AE148" i="4"/>
  <c r="AF148" i="4"/>
  <c r="AG148" i="4"/>
  <c r="AH148" i="4"/>
  <c r="AI148" i="4"/>
  <c r="R149" i="4"/>
  <c r="T149" i="4"/>
  <c r="U149" i="4"/>
  <c r="V149" i="4"/>
  <c r="X149" i="4"/>
  <c r="Y149" i="4"/>
  <c r="Z149" i="4"/>
  <c r="AA149" i="4"/>
  <c r="AB149" i="4"/>
  <c r="AC149" i="4"/>
  <c r="AD149" i="4"/>
  <c r="AE149" i="4"/>
  <c r="AF149" i="4"/>
  <c r="AG149" i="4"/>
  <c r="AH149" i="4"/>
  <c r="AI149" i="4"/>
  <c r="R150" i="4"/>
  <c r="T150" i="4"/>
  <c r="U150" i="4"/>
  <c r="V150" i="4"/>
  <c r="X150" i="4"/>
  <c r="Y150" i="4"/>
  <c r="Z150" i="4"/>
  <c r="AA150" i="4"/>
  <c r="AB150" i="4"/>
  <c r="AC150" i="4"/>
  <c r="AD150" i="4"/>
  <c r="AE150" i="4"/>
  <c r="AF150" i="4"/>
  <c r="AG150" i="4"/>
  <c r="AH150" i="4"/>
  <c r="AI150" i="4"/>
  <c r="R151" i="4"/>
  <c r="T151" i="4"/>
  <c r="U151" i="4"/>
  <c r="V151" i="4"/>
  <c r="X151" i="4"/>
  <c r="Y151" i="4"/>
  <c r="Z151" i="4"/>
  <c r="AA151" i="4"/>
  <c r="AB151" i="4"/>
  <c r="AC151" i="4"/>
  <c r="AD151" i="4"/>
  <c r="AE151" i="4"/>
  <c r="AF151" i="4"/>
  <c r="AG151" i="4"/>
  <c r="AH151" i="4"/>
  <c r="AI151" i="4"/>
  <c r="R152" i="4"/>
  <c r="T152" i="4"/>
  <c r="U152" i="4"/>
  <c r="V152" i="4"/>
  <c r="X152" i="4"/>
  <c r="Y152" i="4"/>
  <c r="Z152" i="4"/>
  <c r="AA152" i="4"/>
  <c r="AB152" i="4"/>
  <c r="AC152" i="4"/>
  <c r="AD152" i="4"/>
  <c r="AE152" i="4"/>
  <c r="AF152" i="4"/>
  <c r="AG152" i="4"/>
  <c r="AH152" i="4"/>
  <c r="AI152" i="4"/>
  <c r="R153" i="4"/>
  <c r="T153" i="4"/>
  <c r="U153" i="4"/>
  <c r="V153" i="4"/>
  <c r="X153" i="4"/>
  <c r="Y153" i="4"/>
  <c r="Z153" i="4"/>
  <c r="AA153" i="4"/>
  <c r="AB153" i="4"/>
  <c r="AC153" i="4"/>
  <c r="AD153" i="4"/>
  <c r="AE153" i="4"/>
  <c r="AF153" i="4"/>
  <c r="AG153" i="4"/>
  <c r="AH153" i="4"/>
  <c r="AI153" i="4"/>
  <c r="R154" i="4"/>
  <c r="T154" i="4"/>
  <c r="U154" i="4"/>
  <c r="V154" i="4"/>
  <c r="X154" i="4"/>
  <c r="Y154" i="4"/>
  <c r="Z154" i="4"/>
  <c r="AA154" i="4"/>
  <c r="AB154" i="4"/>
  <c r="AC154" i="4"/>
  <c r="AD154" i="4"/>
  <c r="AE154" i="4"/>
  <c r="AF154" i="4"/>
  <c r="AG154" i="4"/>
  <c r="AH154" i="4"/>
  <c r="AI154" i="4"/>
  <c r="R155" i="4"/>
  <c r="T155" i="4"/>
  <c r="U155" i="4"/>
  <c r="V155" i="4"/>
  <c r="X155" i="4"/>
  <c r="Y155" i="4"/>
  <c r="Z155" i="4"/>
  <c r="AA155" i="4"/>
  <c r="AB155" i="4"/>
  <c r="AC155" i="4"/>
  <c r="AD155" i="4"/>
  <c r="AE155" i="4"/>
  <c r="AF155" i="4"/>
  <c r="AG155" i="4"/>
  <c r="AH155" i="4"/>
  <c r="AI155" i="4"/>
  <c r="R156" i="4"/>
  <c r="T156" i="4"/>
  <c r="U156" i="4"/>
  <c r="V156" i="4"/>
  <c r="X156" i="4"/>
  <c r="Y156" i="4"/>
  <c r="Z156" i="4"/>
  <c r="AA156" i="4"/>
  <c r="AB156" i="4"/>
  <c r="AC156" i="4"/>
  <c r="AD156" i="4"/>
  <c r="AE156" i="4"/>
  <c r="AF156" i="4"/>
  <c r="AG156" i="4"/>
  <c r="AH156" i="4"/>
  <c r="AI156" i="4"/>
  <c r="R157" i="4"/>
  <c r="T157" i="4"/>
  <c r="U157" i="4"/>
  <c r="V157" i="4"/>
  <c r="X157" i="4"/>
  <c r="Y157" i="4"/>
  <c r="Z157" i="4"/>
  <c r="AA157" i="4"/>
  <c r="AB157" i="4"/>
  <c r="AC157" i="4"/>
  <c r="AD157" i="4"/>
  <c r="AE157" i="4"/>
  <c r="AF157" i="4"/>
  <c r="AG157" i="4"/>
  <c r="AH157" i="4"/>
  <c r="AI157" i="4"/>
  <c r="R158" i="4"/>
  <c r="T158" i="4"/>
  <c r="U158" i="4"/>
  <c r="V158" i="4"/>
  <c r="X158" i="4"/>
  <c r="Y158" i="4"/>
  <c r="Z158" i="4"/>
  <c r="AA158" i="4"/>
  <c r="AB158" i="4"/>
  <c r="AC158" i="4"/>
  <c r="AD158" i="4"/>
  <c r="AE158" i="4"/>
  <c r="AF158" i="4"/>
  <c r="AG158" i="4"/>
  <c r="AH158" i="4"/>
  <c r="AI158" i="4"/>
  <c r="R159" i="4"/>
  <c r="T159" i="4"/>
  <c r="U159" i="4"/>
  <c r="V159" i="4"/>
  <c r="X159" i="4"/>
  <c r="Y159" i="4"/>
  <c r="Z159" i="4"/>
  <c r="AA159" i="4"/>
  <c r="AB159" i="4"/>
  <c r="AC159" i="4"/>
  <c r="AD159" i="4"/>
  <c r="AE159" i="4"/>
  <c r="AF159" i="4"/>
  <c r="AG159" i="4"/>
  <c r="AH159" i="4"/>
  <c r="AI159" i="4"/>
  <c r="R160" i="4"/>
  <c r="T160" i="4"/>
  <c r="U160" i="4"/>
  <c r="V160" i="4"/>
  <c r="X160" i="4"/>
  <c r="Y160" i="4"/>
  <c r="Z160" i="4"/>
  <c r="AA160" i="4"/>
  <c r="AB160" i="4"/>
  <c r="AC160" i="4"/>
  <c r="AD160" i="4"/>
  <c r="AE160" i="4"/>
  <c r="AF160" i="4"/>
  <c r="AG160" i="4"/>
  <c r="AH160" i="4"/>
  <c r="AI160" i="4"/>
  <c r="R161" i="4"/>
  <c r="T161" i="4"/>
  <c r="U161" i="4"/>
  <c r="V161" i="4"/>
  <c r="X161" i="4"/>
  <c r="Y161" i="4"/>
  <c r="Z161" i="4"/>
  <c r="AA161" i="4"/>
  <c r="AB161" i="4"/>
  <c r="AC161" i="4"/>
  <c r="AD161" i="4"/>
  <c r="AE161" i="4"/>
  <c r="AF161" i="4"/>
  <c r="AG161" i="4"/>
  <c r="AH161" i="4"/>
  <c r="AI161" i="4"/>
  <c r="R162" i="4"/>
  <c r="T162" i="4"/>
  <c r="U162" i="4"/>
  <c r="V162" i="4"/>
  <c r="X162" i="4"/>
  <c r="Y162" i="4"/>
  <c r="Z162" i="4"/>
  <c r="AA162" i="4"/>
  <c r="AB162" i="4"/>
  <c r="AC162" i="4"/>
  <c r="AD162" i="4"/>
  <c r="AE162" i="4"/>
  <c r="AF162" i="4"/>
  <c r="AG162" i="4"/>
  <c r="AH162" i="4"/>
  <c r="AI162" i="4"/>
  <c r="R163" i="4"/>
  <c r="T163" i="4"/>
  <c r="U163" i="4"/>
  <c r="V163" i="4"/>
  <c r="X163" i="4"/>
  <c r="Y163" i="4"/>
  <c r="Z163" i="4"/>
  <c r="AA163" i="4"/>
  <c r="AB163" i="4"/>
  <c r="AC163" i="4"/>
  <c r="AD163" i="4"/>
  <c r="AE163" i="4"/>
  <c r="AF163" i="4"/>
  <c r="AG163" i="4"/>
  <c r="AH163" i="4"/>
  <c r="AI163" i="4"/>
  <c r="R164" i="4"/>
  <c r="T164" i="4"/>
  <c r="U164" i="4"/>
  <c r="V164" i="4"/>
  <c r="X164" i="4"/>
  <c r="Y164" i="4"/>
  <c r="Z164" i="4"/>
  <c r="AA164" i="4"/>
  <c r="AB164" i="4"/>
  <c r="AC164" i="4"/>
  <c r="AD164" i="4"/>
  <c r="AE164" i="4"/>
  <c r="AF164" i="4"/>
  <c r="AG164" i="4"/>
  <c r="AH164" i="4"/>
  <c r="AI164" i="4"/>
  <c r="R165" i="4"/>
  <c r="T165" i="4"/>
  <c r="U165" i="4"/>
  <c r="V165" i="4"/>
  <c r="X165" i="4"/>
  <c r="Y165" i="4"/>
  <c r="Z165" i="4"/>
  <c r="AA165" i="4"/>
  <c r="AB165" i="4"/>
  <c r="AC165" i="4"/>
  <c r="AD165" i="4"/>
  <c r="AE165" i="4"/>
  <c r="AF165" i="4"/>
  <c r="AG165" i="4"/>
  <c r="AH165" i="4"/>
  <c r="AI165" i="4"/>
  <c r="R166" i="4"/>
  <c r="T166" i="4"/>
  <c r="U166" i="4"/>
  <c r="V166" i="4"/>
  <c r="X166" i="4"/>
  <c r="Y166" i="4"/>
  <c r="Z166" i="4"/>
  <c r="AA166" i="4"/>
  <c r="AB166" i="4"/>
  <c r="AC166" i="4"/>
  <c r="AD166" i="4"/>
  <c r="AE166" i="4"/>
  <c r="AF166" i="4"/>
  <c r="AG166" i="4"/>
  <c r="AH166" i="4"/>
  <c r="AI166" i="4"/>
  <c r="R167" i="4"/>
  <c r="T167" i="4"/>
  <c r="U167" i="4"/>
  <c r="V167" i="4"/>
  <c r="X167" i="4"/>
  <c r="Y167" i="4"/>
  <c r="Z167" i="4"/>
  <c r="AA167" i="4"/>
  <c r="AB167" i="4"/>
  <c r="AC167" i="4"/>
  <c r="AD167" i="4"/>
  <c r="AE167" i="4"/>
  <c r="AF167" i="4"/>
  <c r="AG167" i="4"/>
  <c r="AH167" i="4"/>
  <c r="AI167" i="4"/>
  <c r="R168" i="4"/>
  <c r="T168" i="4"/>
  <c r="U168" i="4"/>
  <c r="V168" i="4"/>
  <c r="X168" i="4"/>
  <c r="Y168" i="4"/>
  <c r="Z168" i="4"/>
  <c r="AA168" i="4"/>
  <c r="AB168" i="4"/>
  <c r="AC168" i="4"/>
  <c r="AD168" i="4"/>
  <c r="AE168" i="4"/>
  <c r="AF168" i="4"/>
  <c r="AG168" i="4"/>
  <c r="AH168" i="4"/>
  <c r="AI168" i="4"/>
  <c r="R169" i="4"/>
  <c r="T169" i="4"/>
  <c r="U169" i="4"/>
  <c r="V169" i="4"/>
  <c r="X169" i="4"/>
  <c r="Y169" i="4"/>
  <c r="Z169" i="4"/>
  <c r="AA169" i="4"/>
  <c r="AB169" i="4"/>
  <c r="AC169" i="4"/>
  <c r="AD169" i="4"/>
  <c r="AE169" i="4"/>
  <c r="AF169" i="4"/>
  <c r="AG169" i="4"/>
  <c r="AH169" i="4"/>
  <c r="AI169" i="4"/>
  <c r="R170" i="4"/>
  <c r="T170" i="4"/>
  <c r="U170" i="4"/>
  <c r="V170" i="4"/>
  <c r="X170" i="4"/>
  <c r="Y170" i="4"/>
  <c r="Z170" i="4"/>
  <c r="AA170" i="4"/>
  <c r="AB170" i="4"/>
  <c r="AC170" i="4"/>
  <c r="AD170" i="4"/>
  <c r="AE170" i="4"/>
  <c r="AF170" i="4"/>
  <c r="AG170" i="4"/>
  <c r="AH170" i="4"/>
  <c r="AI170" i="4"/>
  <c r="R171" i="4"/>
  <c r="T171" i="4"/>
  <c r="U171" i="4"/>
  <c r="V171" i="4"/>
  <c r="X171" i="4"/>
  <c r="Y171" i="4"/>
  <c r="Z171" i="4"/>
  <c r="AA171" i="4"/>
  <c r="AB171" i="4"/>
  <c r="AC171" i="4"/>
  <c r="AD171" i="4"/>
  <c r="AE171" i="4"/>
  <c r="AF171" i="4"/>
  <c r="AG171" i="4"/>
  <c r="AH171" i="4"/>
  <c r="AI171" i="4"/>
  <c r="R172" i="4"/>
  <c r="T172" i="4"/>
  <c r="U172" i="4"/>
  <c r="V172" i="4"/>
  <c r="X172" i="4"/>
  <c r="Y172" i="4"/>
  <c r="Z172" i="4"/>
  <c r="AA172" i="4"/>
  <c r="AB172" i="4"/>
  <c r="AC172" i="4"/>
  <c r="AD172" i="4"/>
  <c r="AE172" i="4"/>
  <c r="AF172" i="4"/>
  <c r="AG172" i="4"/>
  <c r="AH172" i="4"/>
  <c r="AI172" i="4"/>
  <c r="R173" i="4"/>
  <c r="T173" i="4"/>
  <c r="U173" i="4"/>
  <c r="V173" i="4"/>
  <c r="X173" i="4"/>
  <c r="Y173" i="4"/>
  <c r="Z173" i="4"/>
  <c r="AA173" i="4"/>
  <c r="AB173" i="4"/>
  <c r="AC173" i="4"/>
  <c r="AD173" i="4"/>
  <c r="AE173" i="4"/>
  <c r="AF173" i="4"/>
  <c r="AG173" i="4"/>
  <c r="AH173" i="4"/>
  <c r="AI173" i="4"/>
  <c r="R174" i="4"/>
  <c r="T174" i="4"/>
  <c r="U174" i="4"/>
  <c r="V174" i="4"/>
  <c r="X174" i="4"/>
  <c r="Y174" i="4"/>
  <c r="Z174" i="4"/>
  <c r="AA174" i="4"/>
  <c r="AB174" i="4"/>
  <c r="AC174" i="4"/>
  <c r="AD174" i="4"/>
  <c r="AE174" i="4"/>
  <c r="AF174" i="4"/>
  <c r="AG174" i="4"/>
  <c r="AH174" i="4"/>
  <c r="AI174" i="4"/>
  <c r="R175" i="4"/>
  <c r="T175" i="4"/>
  <c r="U175" i="4"/>
  <c r="V175" i="4"/>
  <c r="X175" i="4"/>
  <c r="Y175" i="4"/>
  <c r="Z175" i="4"/>
  <c r="AA175" i="4"/>
  <c r="AB175" i="4"/>
  <c r="AC175" i="4"/>
  <c r="AD175" i="4"/>
  <c r="AE175" i="4"/>
  <c r="AF175" i="4"/>
  <c r="AG175" i="4"/>
  <c r="AH175" i="4"/>
  <c r="AI175" i="4"/>
  <c r="R176" i="4"/>
  <c r="T176" i="4"/>
  <c r="U176" i="4"/>
  <c r="V176" i="4"/>
  <c r="X176" i="4"/>
  <c r="Y176" i="4"/>
  <c r="Z176" i="4"/>
  <c r="AA176" i="4"/>
  <c r="AB176" i="4"/>
  <c r="AC176" i="4"/>
  <c r="AD176" i="4"/>
  <c r="AE176" i="4"/>
  <c r="AF176" i="4"/>
  <c r="AG176" i="4"/>
  <c r="AH176" i="4"/>
  <c r="AI176" i="4"/>
  <c r="R177" i="4"/>
  <c r="T177" i="4"/>
  <c r="U177" i="4"/>
  <c r="V177" i="4"/>
  <c r="X177" i="4"/>
  <c r="Y177" i="4"/>
  <c r="Z177" i="4"/>
  <c r="AA177" i="4"/>
  <c r="AB177" i="4"/>
  <c r="AC177" i="4"/>
  <c r="AD177" i="4"/>
  <c r="AE177" i="4"/>
  <c r="AF177" i="4"/>
  <c r="AG177" i="4"/>
  <c r="AH177" i="4"/>
  <c r="AI177" i="4"/>
  <c r="R178" i="4"/>
  <c r="T178" i="4"/>
  <c r="U178" i="4"/>
  <c r="V178" i="4"/>
  <c r="X178" i="4"/>
  <c r="Y178" i="4"/>
  <c r="Z178" i="4"/>
  <c r="AA178" i="4"/>
  <c r="AB178" i="4"/>
  <c r="AC178" i="4"/>
  <c r="AD178" i="4"/>
  <c r="AE178" i="4"/>
  <c r="AF178" i="4"/>
  <c r="AG178" i="4"/>
  <c r="AH178" i="4"/>
  <c r="AI178" i="4"/>
  <c r="R179" i="4"/>
  <c r="T179" i="4"/>
  <c r="U179" i="4"/>
  <c r="V179" i="4"/>
  <c r="X179" i="4"/>
  <c r="Y179" i="4"/>
  <c r="Z179" i="4"/>
  <c r="AA179" i="4"/>
  <c r="AB179" i="4"/>
  <c r="AC179" i="4"/>
  <c r="AD179" i="4"/>
  <c r="AE179" i="4"/>
  <c r="AF179" i="4"/>
  <c r="AG179" i="4"/>
  <c r="AH179" i="4"/>
  <c r="AI179" i="4"/>
  <c r="R180" i="4"/>
  <c r="T180" i="4"/>
  <c r="U180" i="4"/>
  <c r="V180" i="4"/>
  <c r="X180" i="4"/>
  <c r="Y180" i="4"/>
  <c r="Z180" i="4"/>
  <c r="AA180" i="4"/>
  <c r="AB180" i="4"/>
  <c r="AC180" i="4"/>
  <c r="AD180" i="4"/>
  <c r="AE180" i="4"/>
  <c r="AF180" i="4"/>
  <c r="AG180" i="4"/>
  <c r="AH180" i="4"/>
  <c r="AI180" i="4"/>
  <c r="R181" i="4"/>
  <c r="T181" i="4"/>
  <c r="U181" i="4"/>
  <c r="V181" i="4"/>
  <c r="X181" i="4"/>
  <c r="Y181" i="4"/>
  <c r="Z181" i="4"/>
  <c r="AA181" i="4"/>
  <c r="AB181" i="4"/>
  <c r="AC181" i="4"/>
  <c r="AD181" i="4"/>
  <c r="AE181" i="4"/>
  <c r="AF181" i="4"/>
  <c r="AG181" i="4"/>
  <c r="AH181" i="4"/>
  <c r="AI181" i="4"/>
  <c r="R182" i="4"/>
  <c r="T182" i="4"/>
  <c r="U182" i="4"/>
  <c r="V182" i="4"/>
  <c r="X182" i="4"/>
  <c r="Y182" i="4"/>
  <c r="Z182" i="4"/>
  <c r="AA182" i="4"/>
  <c r="AB182" i="4"/>
  <c r="AC182" i="4"/>
  <c r="AD182" i="4"/>
  <c r="AE182" i="4"/>
  <c r="AF182" i="4"/>
  <c r="AG182" i="4"/>
  <c r="AH182" i="4"/>
  <c r="AI182" i="4"/>
  <c r="R183" i="4"/>
  <c r="T183" i="4"/>
  <c r="U183" i="4"/>
  <c r="V183" i="4"/>
  <c r="X183" i="4"/>
  <c r="Y183" i="4"/>
  <c r="Z183" i="4"/>
  <c r="AA183" i="4"/>
  <c r="AB183" i="4"/>
  <c r="AC183" i="4"/>
  <c r="AD183" i="4"/>
  <c r="AE183" i="4"/>
  <c r="AF183" i="4"/>
  <c r="AG183" i="4"/>
  <c r="AH183" i="4"/>
  <c r="AI183" i="4"/>
  <c r="R184" i="4"/>
  <c r="T184" i="4"/>
  <c r="U184" i="4"/>
  <c r="V184" i="4"/>
  <c r="X184" i="4"/>
  <c r="Y184" i="4"/>
  <c r="Z184" i="4"/>
  <c r="AA184" i="4"/>
  <c r="AB184" i="4"/>
  <c r="AC184" i="4"/>
  <c r="AD184" i="4"/>
  <c r="AE184" i="4"/>
  <c r="AF184" i="4"/>
  <c r="AG184" i="4"/>
  <c r="AH184" i="4"/>
  <c r="AI184" i="4"/>
  <c r="R185" i="4"/>
  <c r="T185" i="4"/>
  <c r="U185" i="4"/>
  <c r="V185" i="4"/>
  <c r="X185" i="4"/>
  <c r="Y185" i="4"/>
  <c r="Z185" i="4"/>
  <c r="AA185" i="4"/>
  <c r="AB185" i="4"/>
  <c r="AC185" i="4"/>
  <c r="AD185" i="4"/>
  <c r="AE185" i="4"/>
  <c r="AF185" i="4"/>
  <c r="AG185" i="4"/>
  <c r="AH185" i="4"/>
  <c r="AI185" i="4"/>
  <c r="R186" i="4"/>
  <c r="T186" i="4"/>
  <c r="U186" i="4"/>
  <c r="V186" i="4"/>
  <c r="X186" i="4"/>
  <c r="Y186" i="4"/>
  <c r="Z186" i="4"/>
  <c r="AA186" i="4"/>
  <c r="AB186" i="4"/>
  <c r="AC186" i="4"/>
  <c r="AD186" i="4"/>
  <c r="AE186" i="4"/>
  <c r="AF186" i="4"/>
  <c r="AG186" i="4"/>
  <c r="AH186" i="4"/>
  <c r="AI186" i="4"/>
  <c r="R187" i="4"/>
  <c r="T187" i="4"/>
  <c r="U187" i="4"/>
  <c r="V187" i="4"/>
  <c r="X187" i="4"/>
  <c r="Y187" i="4"/>
  <c r="Z187" i="4"/>
  <c r="AA187" i="4"/>
  <c r="AB187" i="4"/>
  <c r="AC187" i="4"/>
  <c r="AD187" i="4"/>
  <c r="AE187" i="4"/>
  <c r="AF187" i="4"/>
  <c r="AG187" i="4"/>
  <c r="AH187" i="4"/>
  <c r="AI187" i="4"/>
  <c r="R188" i="4"/>
  <c r="T188" i="4"/>
  <c r="U188" i="4"/>
  <c r="V188" i="4"/>
  <c r="X188" i="4"/>
  <c r="Y188" i="4"/>
  <c r="Z188" i="4"/>
  <c r="AA188" i="4"/>
  <c r="AB188" i="4"/>
  <c r="AC188" i="4"/>
  <c r="AD188" i="4"/>
  <c r="AE188" i="4"/>
  <c r="AF188" i="4"/>
  <c r="AG188" i="4"/>
  <c r="AH188" i="4"/>
  <c r="AI188" i="4"/>
  <c r="R189" i="4"/>
  <c r="T189" i="4"/>
  <c r="U189" i="4"/>
  <c r="V189" i="4"/>
  <c r="X189" i="4"/>
  <c r="Y189" i="4"/>
  <c r="Z189" i="4"/>
  <c r="AA189" i="4"/>
  <c r="AB189" i="4"/>
  <c r="AC189" i="4"/>
  <c r="AD189" i="4"/>
  <c r="AE189" i="4"/>
  <c r="AF189" i="4"/>
  <c r="AG189" i="4"/>
  <c r="AH189" i="4"/>
  <c r="AI189" i="4"/>
  <c r="R190" i="4"/>
  <c r="T190" i="4"/>
  <c r="U190" i="4"/>
  <c r="V190" i="4"/>
  <c r="X190" i="4"/>
  <c r="Y190" i="4"/>
  <c r="Z190" i="4"/>
  <c r="AA190" i="4"/>
  <c r="AB190" i="4"/>
  <c r="AC190" i="4"/>
  <c r="AD190" i="4"/>
  <c r="AE190" i="4"/>
  <c r="AF190" i="4"/>
  <c r="AG190" i="4"/>
  <c r="AH190" i="4"/>
  <c r="AI190" i="4"/>
  <c r="R191" i="4"/>
  <c r="T191" i="4"/>
  <c r="U191" i="4"/>
  <c r="V191" i="4"/>
  <c r="X191" i="4"/>
  <c r="Y191" i="4"/>
  <c r="Z191" i="4"/>
  <c r="AA191" i="4"/>
  <c r="AB191" i="4"/>
  <c r="AC191" i="4"/>
  <c r="AD191" i="4"/>
  <c r="AE191" i="4"/>
  <c r="AF191" i="4"/>
  <c r="AG191" i="4"/>
  <c r="AH191" i="4"/>
  <c r="AI191" i="4"/>
  <c r="R192" i="4"/>
  <c r="T192" i="4"/>
  <c r="U192" i="4"/>
  <c r="V192" i="4"/>
  <c r="X192" i="4"/>
  <c r="Y192" i="4"/>
  <c r="Z192" i="4"/>
  <c r="AA192" i="4"/>
  <c r="AB192" i="4"/>
  <c r="AC192" i="4"/>
  <c r="AD192" i="4"/>
  <c r="AE192" i="4"/>
  <c r="AF192" i="4"/>
  <c r="AG192" i="4"/>
  <c r="AH192" i="4"/>
  <c r="AI192" i="4"/>
  <c r="R193" i="4"/>
  <c r="T193" i="4"/>
  <c r="U193" i="4"/>
  <c r="V193" i="4"/>
  <c r="X193" i="4"/>
  <c r="Y193" i="4"/>
  <c r="Z193" i="4"/>
  <c r="AA193" i="4"/>
  <c r="AB193" i="4"/>
  <c r="AC193" i="4"/>
  <c r="AD193" i="4"/>
  <c r="AE193" i="4"/>
  <c r="AF193" i="4"/>
  <c r="AG193" i="4"/>
  <c r="AH193" i="4"/>
  <c r="AI193" i="4"/>
  <c r="AI5" i="4"/>
  <c r="AH5" i="4"/>
  <c r="AG5" i="4"/>
  <c r="AF5" i="4"/>
  <c r="AD5" i="4"/>
  <c r="AC5" i="4"/>
  <c r="Y5" i="4"/>
  <c r="Z5" i="4"/>
  <c r="AA5" i="4"/>
  <c r="AB5" i="4"/>
  <c r="AE5" i="4"/>
  <c r="X5" i="4"/>
  <c r="T5" i="4"/>
  <c r="V5" i="4"/>
  <c r="U5" i="4"/>
  <c r="C2" i="9"/>
  <c r="C3" i="9"/>
  <c r="C4" i="9"/>
  <c r="C5" i="9"/>
  <c r="C6" i="9"/>
  <c r="C7" i="9"/>
  <c r="C8" i="9"/>
  <c r="C1" i="9"/>
  <c r="C85" i="7"/>
  <c r="L85" i="7" s="1"/>
  <c r="C84" i="7"/>
  <c r="L84" i="7" s="1"/>
  <c r="C83" i="7"/>
  <c r="L83" i="7" s="1"/>
  <c r="C82" i="7"/>
  <c r="L82" i="7" s="1"/>
  <c r="B3" i="6"/>
  <c r="C3" i="6"/>
  <c r="D3" i="6"/>
  <c r="E3" i="6"/>
  <c r="F3" i="6"/>
  <c r="G3" i="6"/>
  <c r="H3" i="6"/>
  <c r="I3" i="6"/>
  <c r="J3" i="6"/>
  <c r="K3" i="6"/>
  <c r="L3" i="6"/>
  <c r="A3" i="6"/>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5" i="2"/>
  <c r="C203" i="4"/>
  <c r="H134" i="3"/>
  <c r="H133" i="3"/>
  <c r="H132" i="3"/>
  <c r="H131" i="3"/>
  <c r="D46" i="3"/>
  <c r="E46" i="3" s="1"/>
  <c r="D45" i="3"/>
  <c r="E45" i="3" s="1"/>
  <c r="D44" i="3"/>
  <c r="E44" i="3" s="1"/>
  <c r="D43" i="3"/>
  <c r="E43" i="3" s="1"/>
  <c r="D42" i="3"/>
  <c r="E42" i="3" s="1"/>
  <c r="E41" i="3"/>
  <c r="D41" i="3"/>
  <c r="D39" i="3"/>
  <c r="E39" i="3" s="1"/>
  <c r="E37" i="3"/>
  <c r="D37" i="3"/>
  <c r="D36" i="3"/>
  <c r="E36" i="3" s="1"/>
  <c r="D35" i="3"/>
  <c r="E35" i="3" s="1"/>
  <c r="D34" i="3"/>
  <c r="E34" i="3" s="1"/>
  <c r="E33" i="3"/>
  <c r="D33" i="3"/>
  <c r="E32" i="3"/>
  <c r="D32" i="3"/>
  <c r="D27" i="3"/>
  <c r="E27" i="3" s="1"/>
  <c r="D26" i="3"/>
  <c r="E26" i="3" s="1"/>
  <c r="E25" i="3"/>
  <c r="D25" i="3"/>
  <c r="E24" i="3"/>
  <c r="D24" i="3"/>
  <c r="D23" i="3"/>
  <c r="E23" i="3" s="1"/>
  <c r="E22" i="3"/>
  <c r="D22" i="3"/>
  <c r="E21" i="3"/>
  <c r="D21" i="3"/>
  <c r="D20" i="3"/>
  <c r="E20" i="3" s="1"/>
  <c r="D19" i="3"/>
  <c r="E19" i="3" s="1"/>
  <c r="D18" i="3"/>
  <c r="E18" i="3" s="1"/>
  <c r="D15" i="3"/>
  <c r="E15" i="3" s="1"/>
  <c r="E13" i="3"/>
  <c r="D13" i="3"/>
  <c r="D12" i="3"/>
  <c r="E12" i="3" s="1"/>
  <c r="E5" i="3"/>
  <c r="D5" i="3"/>
  <c r="D4" i="3"/>
  <c r="F71" i="2"/>
  <c r="G71" i="2" s="1"/>
  <c r="H71" i="2" s="1"/>
  <c r="I71" i="2" s="1"/>
  <c r="J71" i="2" s="1"/>
  <c r="B71" i="2"/>
  <c r="C71" i="2" s="1"/>
  <c r="D71" i="2" s="1"/>
  <c r="C254" i="1"/>
  <c r="P5" i="7" l="1"/>
  <c r="P54" i="7"/>
  <c r="P258" i="7"/>
  <c r="P250" i="7"/>
  <c r="P202" i="7"/>
  <c r="AK5" i="4"/>
  <c r="AE40" i="6"/>
  <c r="AE32" i="6"/>
  <c r="AE24" i="6"/>
  <c r="AE16" i="6"/>
  <c r="AE8" i="6"/>
  <c r="AE43" i="6"/>
  <c r="AE35" i="6"/>
  <c r="AE27" i="6"/>
  <c r="AE19" i="6"/>
  <c r="AE11" i="6"/>
  <c r="AE5" i="6"/>
  <c r="AE38" i="6"/>
  <c r="AE30" i="6"/>
  <c r="AE22" i="6"/>
  <c r="AE14" i="6"/>
  <c r="AE6" i="6"/>
  <c r="AE41" i="6"/>
  <c r="AE33" i="6"/>
  <c r="AE25" i="6"/>
  <c r="AE17" i="6"/>
  <c r="AE9" i="6"/>
  <c r="AE44" i="6"/>
  <c r="AE36" i="6"/>
  <c r="AE28" i="6"/>
  <c r="AE20" i="6"/>
  <c r="AE12" i="6"/>
  <c r="AE39" i="6"/>
  <c r="AE31" i="6"/>
  <c r="AE23" i="6"/>
  <c r="AE15" i="6"/>
  <c r="AE7" i="6"/>
  <c r="AE42" i="6"/>
  <c r="AE34" i="6"/>
  <c r="AE26" i="6"/>
  <c r="AE18" i="6"/>
  <c r="AE10" i="6"/>
  <c r="AE45" i="6"/>
  <c r="AE37" i="6"/>
  <c r="AE29" i="6"/>
  <c r="AE21" i="6"/>
  <c r="AE13" i="6"/>
  <c r="P261" i="7"/>
  <c r="P253" i="7"/>
  <c r="P245" i="7"/>
  <c r="P237" i="7"/>
  <c r="P229" i="7"/>
  <c r="P221" i="7"/>
  <c r="P213" i="7"/>
  <c r="P205" i="7"/>
  <c r="P189" i="7"/>
  <c r="P181" i="7"/>
  <c r="P173" i="7"/>
  <c r="P165" i="7"/>
  <c r="P157" i="7"/>
  <c r="P149" i="7"/>
  <c r="P141" i="7"/>
  <c r="P133" i="7"/>
  <c r="P125" i="7"/>
  <c r="P117" i="7"/>
  <c r="P109" i="7"/>
  <c r="P101" i="7"/>
  <c r="P93" i="7"/>
  <c r="P85" i="7"/>
  <c r="P77" i="7"/>
  <c r="P69" i="7"/>
  <c r="P61" i="7"/>
  <c r="P53" i="7"/>
  <c r="P45" i="7"/>
  <c r="P37" i="7"/>
  <c r="P29" i="7"/>
  <c r="P21" i="7"/>
  <c r="P13" i="7"/>
  <c r="P180" i="7"/>
  <c r="P179" i="7"/>
  <c r="P177" i="7"/>
  <c r="P176" i="7"/>
  <c r="P175" i="7"/>
  <c r="P84" i="7"/>
  <c r="P83" i="7"/>
  <c r="P82" i="7"/>
  <c r="P81" i="7"/>
  <c r="P80" i="7"/>
  <c r="P79" i="7"/>
  <c r="P115" i="7"/>
  <c r="P36" i="7"/>
  <c r="P35" i="7"/>
  <c r="P34" i="7"/>
  <c r="P33" i="7"/>
  <c r="P31" i="7"/>
  <c r="P51" i="7"/>
  <c r="P46" i="7"/>
  <c r="P172" i="7"/>
  <c r="P171" i="7"/>
  <c r="P169" i="7"/>
  <c r="P168" i="7"/>
  <c r="P167" i="7"/>
  <c r="P251" i="7"/>
  <c r="P116" i="7"/>
  <c r="P114" i="7"/>
  <c r="P113" i="7"/>
  <c r="P112" i="7"/>
  <c r="P111" i="7"/>
  <c r="P76" i="7"/>
  <c r="P74" i="7"/>
  <c r="P73" i="7"/>
  <c r="P72" i="7"/>
  <c r="P71" i="7"/>
  <c r="P40" i="7"/>
  <c r="P43" i="7"/>
  <c r="P38" i="7"/>
  <c r="P27" i="7"/>
  <c r="P260" i="7"/>
  <c r="P257" i="7"/>
  <c r="P256" i="7"/>
  <c r="P255" i="7"/>
  <c r="P230" i="7"/>
  <c r="P140" i="7"/>
  <c r="P139" i="7"/>
  <c r="P138" i="7"/>
  <c r="P137" i="7"/>
  <c r="P136" i="7"/>
  <c r="P135" i="7"/>
  <c r="P30" i="7"/>
  <c r="P238" i="7"/>
  <c r="P252" i="7"/>
  <c r="P249" i="7"/>
  <c r="P248" i="7"/>
  <c r="P247" i="7"/>
  <c r="P44" i="7"/>
  <c r="P42" i="7"/>
  <c r="P41" i="7"/>
  <c r="P39" i="7"/>
  <c r="P67" i="7"/>
  <c r="P262" i="7"/>
  <c r="P259" i="7"/>
  <c r="P254" i="7"/>
  <c r="P212" i="7"/>
  <c r="P211" i="7"/>
  <c r="P209" i="7"/>
  <c r="P208" i="7"/>
  <c r="P207" i="7"/>
  <c r="P108" i="7"/>
  <c r="P107" i="7"/>
  <c r="P106" i="7"/>
  <c r="P105" i="7"/>
  <c r="P104" i="7"/>
  <c r="P103" i="7"/>
  <c r="P52" i="7"/>
  <c r="P50" i="7"/>
  <c r="P49" i="7"/>
  <c r="P47" i="7"/>
  <c r="P22" i="7"/>
  <c r="P246" i="7"/>
  <c r="P197" i="7"/>
  <c r="P148" i="7"/>
  <c r="P147" i="7"/>
  <c r="P146" i="7"/>
  <c r="P145" i="7"/>
  <c r="P144" i="7"/>
  <c r="P143" i="7"/>
  <c r="P75" i="7"/>
  <c r="P48" i="7"/>
  <c r="P14" i="7"/>
  <c r="P6" i="7"/>
  <c r="P236" i="7"/>
  <c r="P235" i="7"/>
  <c r="P233" i="7"/>
  <c r="P232" i="7"/>
  <c r="P231" i="7"/>
  <c r="P196" i="7"/>
  <c r="P195" i="7"/>
  <c r="P193" i="7"/>
  <c r="P192" i="7"/>
  <c r="P191" i="7"/>
  <c r="P164" i="7"/>
  <c r="P163" i="7"/>
  <c r="P161" i="7"/>
  <c r="P160" i="7"/>
  <c r="P159" i="7"/>
  <c r="P132" i="7"/>
  <c r="P131" i="7"/>
  <c r="P130" i="7"/>
  <c r="P129" i="7"/>
  <c r="P128" i="7"/>
  <c r="P127" i="7"/>
  <c r="P100" i="7"/>
  <c r="P99" i="7"/>
  <c r="P98" i="7"/>
  <c r="P97" i="7"/>
  <c r="P96" i="7"/>
  <c r="P95" i="7"/>
  <c r="P68" i="7"/>
  <c r="P66" i="7"/>
  <c r="P65" i="7"/>
  <c r="P64" i="7"/>
  <c r="P63" i="7"/>
  <c r="P24" i="7"/>
  <c r="P20" i="7"/>
  <c r="P19" i="7"/>
  <c r="P18" i="7"/>
  <c r="P17" i="7"/>
  <c r="P15" i="7"/>
  <c r="P228" i="7"/>
  <c r="P227" i="7"/>
  <c r="P225" i="7"/>
  <c r="P224" i="7"/>
  <c r="P223" i="7"/>
  <c r="P16" i="7"/>
  <c r="P12" i="7"/>
  <c r="P11" i="7"/>
  <c r="P10" i="7"/>
  <c r="P9" i="7"/>
  <c r="P7" i="7"/>
  <c r="P188" i="7"/>
  <c r="P187" i="7"/>
  <c r="P185" i="7"/>
  <c r="P184" i="7"/>
  <c r="P183" i="7"/>
  <c r="P156" i="7"/>
  <c r="P155" i="7"/>
  <c r="P154" i="7"/>
  <c r="P153" i="7"/>
  <c r="P152" i="7"/>
  <c r="P151" i="7"/>
  <c r="P124" i="7"/>
  <c r="P122" i="7"/>
  <c r="P121" i="7"/>
  <c r="P120" i="7"/>
  <c r="P119" i="7"/>
  <c r="P92" i="7"/>
  <c r="P91" i="7"/>
  <c r="P90" i="7"/>
  <c r="P89" i="7"/>
  <c r="P88" i="7"/>
  <c r="P87" i="7"/>
  <c r="P60" i="7"/>
  <c r="P58" i="7"/>
  <c r="P57" i="7"/>
  <c r="P56" i="7"/>
  <c r="P55" i="7"/>
  <c r="P8" i="7"/>
  <c r="P220" i="7"/>
  <c r="P219" i="7"/>
  <c r="P217" i="7"/>
  <c r="P216" i="7"/>
  <c r="P215" i="7"/>
  <c r="P123" i="7"/>
  <c r="P59" i="7"/>
  <c r="P244" i="7"/>
  <c r="P243" i="7"/>
  <c r="P241" i="7"/>
  <c r="P240" i="7"/>
  <c r="P239" i="7"/>
  <c r="P204" i="7"/>
  <c r="P203" i="7"/>
  <c r="P201" i="7"/>
  <c r="P200" i="7"/>
  <c r="P199" i="7"/>
  <c r="P32" i="7"/>
  <c r="P28" i="7"/>
  <c r="P26" i="7"/>
  <c r="P25" i="7"/>
  <c r="P23" i="7"/>
  <c r="AK6" i="4"/>
  <c r="AK7" i="4"/>
  <c r="AK8" i="4"/>
  <c r="AK14" i="4"/>
  <c r="AK9" i="4"/>
  <c r="AK10" i="4"/>
  <c r="AK11" i="4"/>
  <c r="AK12" i="4"/>
  <c r="AK13" i="4"/>
  <c r="D6" i="3"/>
  <c r="D7" i="3"/>
  <c r="E7" i="3" s="1"/>
  <c r="E4" i="3"/>
  <c r="AK17" i="4" l="1"/>
  <c r="AK15" i="4"/>
  <c r="AK16" i="4"/>
  <c r="D8" i="3"/>
  <c r="G6" i="3"/>
  <c r="E6" i="3"/>
  <c r="G5" i="3"/>
  <c r="AK18" i="4" l="1"/>
  <c r="E8" i="3"/>
  <c r="G7" i="3"/>
  <c r="D9" i="3"/>
  <c r="AK19" i="4" l="1"/>
  <c r="E9" i="3"/>
  <c r="D10" i="3"/>
  <c r="G8" i="3"/>
  <c r="AK20" i="4" l="1"/>
  <c r="D11" i="3"/>
  <c r="E10" i="3"/>
  <c r="G9" i="3" s="1"/>
  <c r="AK21" i="4" l="1"/>
  <c r="E11" i="3"/>
  <c r="G10" i="3" s="1"/>
  <c r="D16" i="3"/>
  <c r="E16" i="3" s="1"/>
  <c r="D14" i="3"/>
  <c r="AK22" i="4" l="1"/>
  <c r="G12" i="3"/>
  <c r="E14" i="3"/>
  <c r="D17" i="3"/>
  <c r="AK23" i="4" l="1"/>
  <c r="E17" i="3"/>
  <c r="D28" i="3"/>
  <c r="AK24" i="4" l="1"/>
  <c r="E28" i="3"/>
  <c r="D29" i="3"/>
  <c r="AK25" i="4" l="1"/>
  <c r="E29" i="3"/>
  <c r="D30" i="3"/>
  <c r="AK26" i="4" l="1"/>
  <c r="E30" i="3"/>
  <c r="D31" i="3"/>
  <c r="AK27" i="4" l="1"/>
  <c r="E31" i="3"/>
  <c r="D38" i="3"/>
  <c r="AK28" i="4" l="1"/>
  <c r="E38" i="3"/>
  <c r="D40" i="3"/>
  <c r="E40" i="3" s="1"/>
  <c r="AK29" i="4" l="1"/>
  <c r="G42" i="3"/>
  <c r="G16" i="3"/>
  <c r="G24" i="3"/>
  <c r="G40" i="3"/>
  <c r="G30" i="3"/>
  <c r="G44" i="3"/>
  <c r="G35" i="3"/>
  <c r="G46" i="3"/>
  <c r="G15" i="3"/>
  <c r="G28" i="3"/>
  <c r="G26" i="3"/>
  <c r="G19" i="3"/>
  <c r="G25" i="3"/>
  <c r="G11" i="3"/>
  <c r="G33" i="3"/>
  <c r="G45" i="3"/>
  <c r="G37" i="3"/>
  <c r="G32" i="3"/>
  <c r="G13" i="3"/>
  <c r="G21" i="3"/>
  <c r="G14" i="3"/>
  <c r="G17" i="3"/>
  <c r="G41" i="3"/>
  <c r="G22" i="3"/>
  <c r="G43" i="3"/>
  <c r="G39" i="3"/>
  <c r="G38" i="3"/>
  <c r="G34" i="3"/>
  <c r="G18" i="3"/>
  <c r="G27" i="3"/>
  <c r="G23" i="3"/>
  <c r="G36" i="3"/>
  <c r="G20" i="3"/>
  <c r="G31" i="3"/>
  <c r="G29" i="3"/>
  <c r="AK30" i="4" l="1"/>
  <c r="AK31" i="4" l="1"/>
  <c r="AK32" i="4" l="1"/>
  <c r="AK33" i="4" l="1"/>
  <c r="AK34" i="4" l="1"/>
  <c r="AK35" i="4" l="1"/>
  <c r="AK36" i="4" l="1"/>
  <c r="AK37" i="4" l="1"/>
  <c r="AK38" i="4" l="1"/>
  <c r="AK39" i="4" l="1"/>
  <c r="AK40" i="4" l="1"/>
  <c r="AK41" i="4" l="1"/>
  <c r="AK42" i="4" l="1"/>
  <c r="AK43" i="4" l="1"/>
  <c r="AK44" i="4" l="1"/>
  <c r="AK45" i="4" l="1"/>
  <c r="AK46" i="4" l="1"/>
  <c r="AK47" i="4" l="1"/>
  <c r="AK48" i="4" l="1"/>
  <c r="AK49" i="4" l="1"/>
  <c r="AK50" i="4" l="1"/>
  <c r="AK51" i="4" l="1"/>
  <c r="AK52" i="4" l="1"/>
  <c r="AK53" i="4" l="1"/>
  <c r="AK54" i="4" l="1"/>
  <c r="AK55" i="4" l="1"/>
  <c r="AK56" i="4" l="1"/>
  <c r="AK57" i="4" l="1"/>
  <c r="AK58" i="4" l="1"/>
  <c r="AK59" i="4" l="1"/>
  <c r="AK60" i="4" l="1"/>
  <c r="AK61" i="4" l="1"/>
  <c r="AK62" i="4" l="1"/>
  <c r="AK63" i="4" l="1"/>
  <c r="AK64" i="4" l="1"/>
  <c r="AK65" i="4" l="1"/>
  <c r="AK66" i="4" l="1"/>
  <c r="AK67" i="4" l="1"/>
  <c r="AK68" i="4" l="1"/>
  <c r="AK69" i="4" l="1"/>
  <c r="AK70" i="4" l="1"/>
  <c r="AK71" i="4" l="1"/>
  <c r="AK72" i="4" l="1"/>
  <c r="AK73" i="4" l="1"/>
  <c r="AK74" i="4" l="1"/>
  <c r="AK75" i="4" l="1"/>
  <c r="AK76" i="4" l="1"/>
  <c r="AK77" i="4" l="1"/>
  <c r="AK78" i="4" l="1"/>
  <c r="AK79" i="4" l="1"/>
  <c r="AK80" i="4" l="1"/>
  <c r="AK81" i="4" l="1"/>
  <c r="AK82" i="4" l="1"/>
  <c r="AK83" i="4" l="1"/>
  <c r="AK84" i="4" l="1"/>
  <c r="AK85" i="4" l="1"/>
  <c r="AK86" i="4" l="1"/>
  <c r="AK87" i="4" l="1"/>
  <c r="AK88" i="4" l="1"/>
  <c r="AK89" i="4" l="1"/>
  <c r="AK90" i="4" l="1"/>
  <c r="AK91" i="4" l="1"/>
  <c r="AK92" i="4" l="1"/>
  <c r="AK93" i="4" l="1"/>
  <c r="AK94" i="4" l="1"/>
  <c r="AK95" i="4" l="1"/>
  <c r="AK96" i="4" l="1"/>
  <c r="AK97" i="4" l="1"/>
  <c r="AK98" i="4" l="1"/>
  <c r="AK99" i="4" l="1"/>
  <c r="AK100" i="4" l="1"/>
  <c r="AK101" i="4" l="1"/>
  <c r="AK102" i="4" l="1"/>
  <c r="AK103" i="4" l="1"/>
  <c r="AK104" i="4" l="1"/>
  <c r="AK105" i="4" l="1"/>
  <c r="AK106" i="4" l="1"/>
  <c r="AK107" i="4" l="1"/>
  <c r="AK108" i="4" l="1"/>
  <c r="AK109" i="4" l="1"/>
  <c r="AK110" i="4" l="1"/>
  <c r="AK111" i="4" l="1"/>
  <c r="AK112" i="4" l="1"/>
  <c r="AK113" i="4" l="1"/>
  <c r="AK114" i="4" l="1"/>
  <c r="AK115" i="4" l="1"/>
  <c r="AK116" i="4" l="1"/>
  <c r="AK117" i="4" l="1"/>
  <c r="AK118" i="4" l="1"/>
  <c r="AK119" i="4" l="1"/>
  <c r="AK120" i="4" l="1"/>
  <c r="AK121" i="4" l="1"/>
  <c r="AK122" i="4" l="1"/>
  <c r="AK123" i="4" l="1"/>
  <c r="AK124" i="4" l="1"/>
  <c r="AK125" i="4" l="1"/>
  <c r="AK126" i="4" l="1"/>
  <c r="AK127" i="4" l="1"/>
  <c r="AK128" i="4" l="1"/>
  <c r="AK129" i="4" l="1"/>
  <c r="AK130" i="4" l="1"/>
  <c r="AK131" i="4" l="1"/>
  <c r="AK132" i="4" l="1"/>
  <c r="AK133" i="4" l="1"/>
  <c r="AK134" i="4" l="1"/>
  <c r="AK135" i="4" l="1"/>
  <c r="AK136" i="4" l="1"/>
  <c r="AK137" i="4" l="1"/>
  <c r="AK138" i="4" l="1"/>
  <c r="AK139" i="4" l="1"/>
  <c r="AK140" i="4" l="1"/>
  <c r="AK141" i="4" l="1"/>
  <c r="AK142" i="4" l="1"/>
  <c r="AK143" i="4" l="1"/>
  <c r="AK144" i="4" l="1"/>
  <c r="AK145" i="4" l="1"/>
  <c r="AK146" i="4" l="1"/>
  <c r="AK147" i="4" l="1"/>
  <c r="AK148" i="4" l="1"/>
  <c r="AK149" i="4" l="1"/>
  <c r="AK150" i="4" l="1"/>
  <c r="AK151" i="4" l="1"/>
  <c r="AK152" i="4" l="1"/>
  <c r="AK153" i="4" l="1"/>
  <c r="AK154" i="4" l="1"/>
  <c r="AK155" i="4" l="1"/>
  <c r="AK156" i="4" l="1"/>
  <c r="AK157" i="4" l="1"/>
  <c r="AK158" i="4" l="1"/>
  <c r="AK159" i="4" l="1"/>
  <c r="AK160" i="4" l="1"/>
  <c r="AK161" i="4" l="1"/>
  <c r="AK162" i="4" l="1"/>
  <c r="AK163" i="4" l="1"/>
  <c r="AK164" i="4" l="1"/>
  <c r="AK165" i="4" l="1"/>
  <c r="AK166" i="4" l="1"/>
  <c r="AK167" i="4" l="1"/>
  <c r="AK168" i="4" l="1"/>
  <c r="AK169" i="4" l="1"/>
  <c r="AK170" i="4" l="1"/>
  <c r="AK171" i="4" l="1"/>
  <c r="AK172" i="4" l="1"/>
  <c r="AK173" i="4" l="1"/>
  <c r="AK174" i="4" l="1"/>
  <c r="AK175" i="4" l="1"/>
  <c r="AK176" i="4" l="1"/>
  <c r="AK177" i="4" l="1"/>
  <c r="AK178" i="4" l="1"/>
  <c r="AK179" i="4" l="1"/>
  <c r="AK180" i="4" l="1"/>
  <c r="AK181" i="4" l="1"/>
  <c r="AK182" i="4" l="1"/>
  <c r="AK183" i="4" l="1"/>
  <c r="AK184" i="4" l="1"/>
  <c r="AK185" i="4" l="1"/>
  <c r="AK186" i="4" l="1"/>
  <c r="AK187" i="4" l="1"/>
  <c r="AK188" i="4" l="1"/>
  <c r="AK189" i="4" l="1"/>
  <c r="AK190" i="4" l="1"/>
  <c r="AK191" i="4" l="1"/>
  <c r="AK193" i="4" l="1"/>
  <c r="AK19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LORTOMI</author>
  </authors>
  <commentList>
    <comment ref="L117" authorId="0" shapeId="0" xr:uid="{1895291C-0896-4727-BC3A-7A9DAC9CDB85}">
      <text>
        <r>
          <rPr>
            <sz val="8"/>
            <color indexed="81"/>
            <rFont val="Tahoma"/>
            <family val="2"/>
          </rPr>
          <t xml:space="preserve">0 - None
1 - Light
2 - Medium
3 - Heavy
</t>
        </r>
      </text>
    </comment>
    <comment ref="L136" authorId="0" shapeId="0" xr:uid="{545F2F56-B2AB-4CC1-84D2-0FB1D0C0BBFB}">
      <text>
        <r>
          <rPr>
            <sz val="8"/>
            <color indexed="81"/>
            <rFont val="Tahoma"/>
            <family val="2"/>
          </rPr>
          <t xml:space="preserve">0 - None
1 - Light
2 - Medium
3 - Heavy
</t>
        </r>
      </text>
    </comment>
    <comment ref="L157" authorId="0" shapeId="0" xr:uid="{7804C8B3-134D-465F-94DD-33A492CF76E5}">
      <text>
        <r>
          <rPr>
            <sz val="8"/>
            <color indexed="81"/>
            <rFont val="Tahoma"/>
            <family val="2"/>
          </rPr>
          <t xml:space="preserve">0 - None
1 - Light
2 - Medium
3 - Heavy
</t>
        </r>
      </text>
    </comment>
  </commentList>
</comments>
</file>

<file path=xl/sharedStrings.xml><?xml version="1.0" encoding="utf-8"?>
<sst xmlns="http://schemas.openxmlformats.org/spreadsheetml/2006/main" count="5641" uniqueCount="1491">
  <si>
    <t>WeaponList</t>
  </si>
  <si>
    <t>|------</t>
  </si>
  <si>
    <t>Reference</t>
  </si>
  <si>
    <t>------|</t>
  </si>
  <si>
    <t>Base</t>
  </si>
  <si>
    <t>Weapon</t>
  </si>
  <si>
    <t>UA Weapon</t>
  </si>
  <si>
    <t>Primary</t>
  </si>
  <si>
    <t>Secondary</t>
  </si>
  <si>
    <t>Special</t>
  </si>
  <si>
    <t>Standard Crits</t>
  </si>
  <si>
    <t>Range</t>
  </si>
  <si>
    <t>Name</t>
  </si>
  <si>
    <t>description short</t>
  </si>
  <si>
    <t>description</t>
  </si>
  <si>
    <t>publisher</t>
  </si>
  <si>
    <t>book</t>
  </si>
  <si>
    <t>page</t>
  </si>
  <si>
    <t>Weight</t>
  </si>
  <si>
    <t>Size</t>
  </si>
  <si>
    <t>Cost</t>
  </si>
  <si>
    <t>Type</t>
  </si>
  <si>
    <t>Group</t>
  </si>
  <si>
    <t>Race</t>
  </si>
  <si>
    <t>Monk Weapon</t>
  </si>
  <si>
    <t># Dice</t>
  </si>
  <si>
    <t>Die Type</t>
  </si>
  <si>
    <t>Dmg Type</t>
  </si>
  <si>
    <t>Damage</t>
  </si>
  <si>
    <t>Max Str Bns</t>
  </si>
  <si>
    <t>Multiplier</t>
  </si>
  <si>
    <t>Delivery</t>
  </si>
  <si>
    <t>Incriment</t>
  </si>
  <si>
    <t>Melee Penalty</t>
  </si>
  <si>
    <t>Reach</t>
  </si>
  <si>
    <t>Finessable</t>
  </si>
  <si>
    <t>Acid</t>
  </si>
  <si>
    <t>WotC</t>
  </si>
  <si>
    <t>PHB</t>
  </si>
  <si>
    <t>Grenade</t>
  </si>
  <si>
    <t>Alchemical</t>
  </si>
  <si>
    <t>thrown</t>
  </si>
  <si>
    <t>Aiguchi</t>
  </si>
  <si>
    <t>AEG</t>
  </si>
  <si>
    <t>Rokugan</t>
  </si>
  <si>
    <t>Simple</t>
  </si>
  <si>
    <t>Asian</t>
  </si>
  <si>
    <t>Piercing</t>
  </si>
  <si>
    <t>Alchemical Sleep Gas</t>
  </si>
  <si>
    <t>FRCS</t>
  </si>
  <si>
    <t>Sleep</t>
  </si>
  <si>
    <t>Fortitude DC (15)</t>
  </si>
  <si>
    <t>Alchemist's Fire</t>
  </si>
  <si>
    <t>Fire</t>
  </si>
  <si>
    <t>Armor, Spiked</t>
  </si>
  <si>
    <t>You can outfit your armor with spikes, which can deal damage in a grapple or as a separate attack. See Armor for details.</t>
  </si>
  <si>
    <t>3.5e SRD</t>
  </si>
  <si>
    <t>Martial</t>
  </si>
  <si>
    <t>Armor</t>
  </si>
  <si>
    <t>Arrow</t>
  </si>
  <si>
    <t>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t>
  </si>
  <si>
    <t>Improvised</t>
  </si>
  <si>
    <t>Axe, Battle</t>
  </si>
  <si>
    <t>Axe</t>
  </si>
  <si>
    <t>Slashing</t>
  </si>
  <si>
    <t>Axe, Dwarven Buckler</t>
  </si>
  <si>
    <t>Piazo</t>
  </si>
  <si>
    <t>Dragon 275</t>
  </si>
  <si>
    <t>Exotic</t>
  </si>
  <si>
    <t>Shield</t>
  </si>
  <si>
    <t>Dwarf</t>
  </si>
  <si>
    <t>Axe, Dwarven War</t>
  </si>
  <si>
    <t>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t>
  </si>
  <si>
    <t>Axe, Great</t>
  </si>
  <si>
    <t>Axe, Hand</t>
  </si>
  <si>
    <t>Axe, Orc Double</t>
  </si>
  <si>
    <t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t>
  </si>
  <si>
    <t>Orc</t>
  </si>
  <si>
    <t>Axe, Throwing</t>
  </si>
  <si>
    <t>Battlepick, Gnome</t>
  </si>
  <si>
    <t>SnF</t>
  </si>
  <si>
    <t>Gnome</t>
  </si>
  <si>
    <t>Bite</t>
  </si>
  <si>
    <t>MM</t>
  </si>
  <si>
    <t>Natural</t>
  </si>
  <si>
    <t>Bludgeoning, Slashing, or Piercing</t>
  </si>
  <si>
    <t>Blade Boot</t>
  </si>
  <si>
    <t>Dagger</t>
  </si>
  <si>
    <t>Blowgun</t>
  </si>
  <si>
    <t>DMG</t>
  </si>
  <si>
    <t>Other</t>
  </si>
  <si>
    <t>shot</t>
  </si>
  <si>
    <t>Blowgun, Greater</t>
  </si>
  <si>
    <t>OA</t>
  </si>
  <si>
    <t>Bo</t>
  </si>
  <si>
    <t>Bludgeoning</t>
  </si>
  <si>
    <t>Bolas</t>
  </si>
  <si>
    <t>Subdual</t>
  </si>
  <si>
    <t>Bolas, Barbed</t>
  </si>
  <si>
    <t>Bolas, Two-ball</t>
  </si>
  <si>
    <t>You can use this weapon to make a ranged trip attack against an opponent. You can’t be tripped during your own trip attempt when using a set of bolas.</t>
  </si>
  <si>
    <t>Bolt, Normal</t>
  </si>
  <si>
    <t>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t>
  </si>
  <si>
    <t>Bolt, Repeating</t>
  </si>
  <si>
    <t>Boomerang</t>
  </si>
  <si>
    <t>Bottle</t>
  </si>
  <si>
    <t>Bludgeoning or Slashing</t>
  </si>
  <si>
    <t>Bow, Composite Long</t>
  </si>
  <si>
    <t>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t>
  </si>
  <si>
    <t>Bow</t>
  </si>
  <si>
    <t>Bow, Composite Short</t>
  </si>
  <si>
    <t>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t>
  </si>
  <si>
    <t>Bow, Long</t>
  </si>
  <si>
    <t>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t>
  </si>
  <si>
    <t>Bow, Mighty Composite Long (+1)</t>
  </si>
  <si>
    <t>Bow, Mighty Composite Long (+2)</t>
  </si>
  <si>
    <t>Bow, Mighty Composite Long (+3)</t>
  </si>
  <si>
    <t>Bow, Mighty Composite Long (+4)</t>
  </si>
  <si>
    <t>Bow, Mighty Composite Short (+1)</t>
  </si>
  <si>
    <t>Bow, Mighty Composite Short (+2)</t>
  </si>
  <si>
    <t>Bow, Short</t>
  </si>
  <si>
    <t>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t>
  </si>
  <si>
    <t>Chain</t>
  </si>
  <si>
    <t>Whip</t>
  </si>
  <si>
    <t>Chain, Spiked</t>
  </si>
  <si>
    <t>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t>
  </si>
  <si>
    <t>Chain-and-Dagger</t>
  </si>
  <si>
    <t>Chakram</t>
  </si>
  <si>
    <t>Chatkcha</t>
  </si>
  <si>
    <t>Chijiriki</t>
  </si>
  <si>
    <t>Claw Bracer</t>
  </si>
  <si>
    <t>Claw or Rake</t>
  </si>
  <si>
    <t>Slashing and Piercing</t>
  </si>
  <si>
    <t>Claw, Panther</t>
  </si>
  <si>
    <t>Dragon 281</t>
  </si>
  <si>
    <t>Slashing or Piercing</t>
  </si>
  <si>
    <t>Club</t>
  </si>
  <si>
    <t>Impact</t>
  </si>
  <si>
    <t>Club, Great</t>
  </si>
  <si>
    <t>Crossbow, Great</t>
  </si>
  <si>
    <t>Crossbow</t>
  </si>
  <si>
    <t>Crossbow, Hand</t>
  </si>
  <si>
    <t>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t>
  </si>
  <si>
    <t>Crossbow, Heavy</t>
  </si>
  <si>
    <t>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t>
  </si>
  <si>
    <t>Crossbow, Light</t>
  </si>
  <si>
    <t>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t>
  </si>
  <si>
    <t>Crossbow, Repeating Heavy</t>
  </si>
  <si>
    <t>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t>
  </si>
  <si>
    <t>Crossbow, Repeating Light</t>
  </si>
  <si>
    <t>Crusher, Orc</t>
  </si>
  <si>
    <t>Cutlass</t>
  </si>
  <si>
    <t>Sword</t>
  </si>
  <si>
    <t>You get a +2 bonus on Sleight of Hand checks made to conceal a dagger on your body (see the Sleight of Hand skill).</t>
  </si>
  <si>
    <t>Dagger, Punching</t>
  </si>
  <si>
    <t>Dagger, Triple</t>
  </si>
  <si>
    <t>Dai-kyu</t>
  </si>
  <si>
    <t>Dart</t>
  </si>
  <si>
    <t>Die Tsuchi</t>
  </si>
  <si>
    <t>Duom</t>
  </si>
  <si>
    <t>Falchion</t>
  </si>
  <si>
    <t>Fan, War</t>
  </si>
  <si>
    <t>Flail, Dire</t>
  </si>
  <si>
    <t>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t>
  </si>
  <si>
    <t>Flail, Heavy</t>
  </si>
  <si>
    <t>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t>
  </si>
  <si>
    <t>Flail, Light</t>
  </si>
  <si>
    <t>Fukimi-Bari (Mouth Darts)</t>
  </si>
  <si>
    <t>Fullblade</t>
  </si>
  <si>
    <t>Gauntlet</t>
  </si>
  <si>
    <t>This metal glove lets you deal lethal damage rather than nonlethal damage with unarmed strikes. A strike with a gauntlet is otherwise considered an unarmed attack. The cost and weight given are for a single gauntlet. Medium and heavy armors (except breastplate) come with gauntlets.</t>
  </si>
  <si>
    <t>Gauntlet, Bladed</t>
  </si>
  <si>
    <t>Gauntlet, Spiked</t>
  </si>
  <si>
    <t>Your opponent cannot use a disarm action to disarm you of spiked gauntlets. The cost and weight given are for a single gauntlet. An attack with a spiked gauntlet is considered an armed attack.</t>
  </si>
  <si>
    <t>Gauntlet, Spring-Loaded</t>
  </si>
  <si>
    <t>Glaive</t>
  </si>
  <si>
    <t>A glaive has reach. You can strike opponents 10 feet away with it, but you can’t use it against an adjacent foe.</t>
  </si>
  <si>
    <t>Polearm</t>
  </si>
  <si>
    <t>Gore</t>
  </si>
  <si>
    <t>Guisarme</t>
  </si>
  <si>
    <t>A guisarme has reach. You can strike opponents 10 feet away with it, but you can’t use it against an adjacent foe.
You can also use it to make trip attacks. If you are tripped during your own trip attempt, you can drop the guisarme to avoid being tripped.</t>
  </si>
  <si>
    <t>Gyrspike</t>
  </si>
  <si>
    <t>Slaching</t>
  </si>
  <si>
    <t>Gythka</t>
  </si>
  <si>
    <t>Halberd</t>
  </si>
  <si>
    <t>If you use a ready action to set a halberd against a charge, you deal double damage on a successful hit against a charging character.
You can use a halberd to make trip attacks. If you are tripped during your own trip attempt, you can drop the halberd to avoid being tripped.</t>
  </si>
  <si>
    <t>Hammer, Gnome Hooked</t>
  </si>
  <si>
    <t>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t>
  </si>
  <si>
    <t>Hammer, Light</t>
  </si>
  <si>
    <t>Hammer, War</t>
  </si>
  <si>
    <t>Harpoon</t>
  </si>
  <si>
    <t>Holy Water</t>
  </si>
  <si>
    <t>Javelin</t>
  </si>
  <si>
    <t>Since it is not designed for melee, you are treated as nonproficient with it and take a –4 penalty on attack rolls if you use a javelin as a melee weapon.</t>
  </si>
  <si>
    <t>Javelin, Spinning</t>
  </si>
  <si>
    <t>Jitte</t>
  </si>
  <si>
    <t>Jo</t>
  </si>
  <si>
    <t>Kama</t>
  </si>
  <si>
    <t>The kama is a special monk weapon. This designation gives a monk wielding a kama special options.
You can use a kama to make trip attacks. If you are tripped during your own trip attempt, you can drop the kama to avoid being tripped.</t>
  </si>
  <si>
    <t>Sword, Light</t>
  </si>
  <si>
    <t>Katana</t>
  </si>
  <si>
    <t>Kau Sin Ke</t>
  </si>
  <si>
    <t>Kawanaga</t>
  </si>
  <si>
    <t>Khopesh</t>
  </si>
  <si>
    <t>Knife, Crescent</t>
  </si>
  <si>
    <t>Knife, Stump</t>
  </si>
  <si>
    <t>Kukri</t>
  </si>
  <si>
    <t>Kusari-gama</t>
  </si>
  <si>
    <t>Lajatang</t>
  </si>
  <si>
    <t>Lance, Heavy</t>
  </si>
  <si>
    <t>A lance deals double damage when used from the back of a charging mount. It has reach, so you can strike opponents 10 feet away with it, but you can’t use it against an adjacent foe.
While mounted, you can wield a lance with one hand.</t>
  </si>
  <si>
    <t>Lance, Light</t>
  </si>
  <si>
    <t>Mace, Heavy</t>
  </si>
  <si>
    <t>Mace, Light</t>
  </si>
  <si>
    <t>Mancatcher</t>
  </si>
  <si>
    <t>Manti</t>
  </si>
  <si>
    <t>Masa-kari</t>
  </si>
  <si>
    <t>Maul</t>
  </si>
  <si>
    <t>Morningstar</t>
  </si>
  <si>
    <t>Naga Blade</t>
  </si>
  <si>
    <t>Nagamaki</t>
  </si>
  <si>
    <t>Nage-yari</t>
  </si>
  <si>
    <t>Naginata</t>
  </si>
  <si>
    <t>Nekode</t>
  </si>
  <si>
    <t>Net</t>
  </si>
  <si>
    <t>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t>
  </si>
  <si>
    <t>Ninja-to</t>
  </si>
  <si>
    <t>No-dachi</t>
  </si>
  <si>
    <t>Nunchaku</t>
  </si>
  <si>
    <t>The nunchaku is a special monk weapon. This designation gives a monk wielding a nunchaku special options. With a nunchaku, you get a +2 bonus on opposed attack rolls made to disarm an enemy (including the roll to avoid being disarmed if such an attempt fails).</t>
  </si>
  <si>
    <t>Ono</t>
  </si>
  <si>
    <t>Pick, Heavy</t>
  </si>
  <si>
    <t>Pick, Light</t>
  </si>
  <si>
    <t>Pipe, Machi-kanshisha</t>
  </si>
  <si>
    <t>Ranseur</t>
  </si>
  <si>
    <t>A ranseur has reach. You can strike opponents 10 feet away with it, but you can’t use it against an adjacent foe.
With a ranseur, you get a +2 bonus on opposed attack rolls made to disarm an opponent (including the roll to avoid being disarmed if such an attempt fails).</t>
  </si>
  <si>
    <t>Rapier</t>
  </si>
  <si>
    <t>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t>
  </si>
  <si>
    <t>Rock</t>
  </si>
  <si>
    <t>Saber</t>
  </si>
  <si>
    <t>Sai</t>
  </si>
  <si>
    <t>With a sai, you get a +4 bonus on opposed attack rolls made to disarm an enemy (including the roll to avoid being disarmed if such an attempt fails).
The sai is a special monk weapon. This designation gives a monk wielding a sai special options.</t>
  </si>
  <si>
    <t>Sang Kauw</t>
  </si>
  <si>
    <t>Sap</t>
  </si>
  <si>
    <t>Sasumata</t>
  </si>
  <si>
    <t>Scimitar</t>
  </si>
  <si>
    <t>Scimitar, Double</t>
  </si>
  <si>
    <t>Scourge</t>
  </si>
  <si>
    <t>Scythe</t>
  </si>
  <si>
    <t>A scythe can be used to make trip attacks. If you are tripped during your own trip attempt, you can drop the scythe to avoid being tripped.</t>
  </si>
  <si>
    <t>Shield, Heavy</t>
  </si>
  <si>
    <t>You can bash with a shield instead of using it for defense. See Armor for details.</t>
  </si>
  <si>
    <t>Shield, Light</t>
  </si>
  <si>
    <t>Shield, Spiked Heavy</t>
  </si>
  <si>
    <t>Shield, Spiked Light</t>
  </si>
  <si>
    <t>Shikomi-zue</t>
  </si>
  <si>
    <t>Shotput, Orc</t>
  </si>
  <si>
    <t>Shuriken</t>
  </si>
  <si>
    <t>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t>
  </si>
  <si>
    <t>Siangham</t>
  </si>
  <si>
    <t>The siangham is a special monk weapon. This designation gives a monk wielding a siangham special options.</t>
  </si>
  <si>
    <t>Sickle</t>
  </si>
  <si>
    <t>A sickle can be used to make trip attacks. If you are tripped during your own trip attempt, you can drop the sickle to avoid being tripped.</t>
  </si>
  <si>
    <t>Skiprock, Halfling</t>
  </si>
  <si>
    <t>Halfling</t>
  </si>
  <si>
    <t>Slam</t>
  </si>
  <si>
    <t>Slap</t>
  </si>
  <si>
    <t>Sling</t>
  </si>
  <si>
    <t>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t>
  </si>
  <si>
    <t>Sodegarami</t>
  </si>
  <si>
    <t>Spear</t>
  </si>
  <si>
    <t>A spear can be thrown. If you use a ready action to set a spear against a charge, you deal double damage on a successful hit against a charging character.</t>
  </si>
  <si>
    <t>Spear, Long</t>
  </si>
  <si>
    <t>A longspear has reach. You can strike opponents 10 feet away with it, but you can’t use it against an adjacent foe. If you use a ready action to set a longspear against a charge, you deal double damage on a successful hit against a charging character.</t>
  </si>
  <si>
    <t>Spear, Short</t>
  </si>
  <si>
    <t>A shortspear is small enough to wield one-handed. It may also be thrown.</t>
  </si>
  <si>
    <t>Spike, Manticore Tail</t>
  </si>
  <si>
    <t>Spikes, Ratling Tail</t>
  </si>
  <si>
    <t>Ratling</t>
  </si>
  <si>
    <t>Staff, Bladed</t>
  </si>
  <si>
    <t>Staff, Quarter</t>
  </si>
  <si>
    <t>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t>
  </si>
  <si>
    <t>Staff, Three-Section</t>
  </si>
  <si>
    <t>Standard Unarmed</t>
  </si>
  <si>
    <t>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t>
  </si>
  <si>
    <t>Sting</t>
  </si>
  <si>
    <t>Strike, Unarmed</t>
  </si>
  <si>
    <t>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t>
  </si>
  <si>
    <t>Sword, Bastard</t>
  </si>
  <si>
    <t>A bastard sword is too large to use in one hand without special training; thus, it is an exotic weapon. A character can use a bastard sword two-handed as a martial weapon.</t>
  </si>
  <si>
    <t>Sword, Butterfly</t>
  </si>
  <si>
    <t>Sword, Great</t>
  </si>
  <si>
    <t>Sword, Long</t>
  </si>
  <si>
    <t>Sword, Short</t>
  </si>
  <si>
    <t>Sword, Two-Bladed</t>
  </si>
  <si>
    <t>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t>
  </si>
  <si>
    <t>Tanglefoot Bag</t>
  </si>
  <si>
    <t>Entangle</t>
  </si>
  <si>
    <t>Reflex DC (15)</t>
  </si>
  <si>
    <t>Tankard</t>
  </si>
  <si>
    <t>Tanto</t>
  </si>
  <si>
    <t>Tetsubo</t>
  </si>
  <si>
    <t>Thinblade, Elvin</t>
  </si>
  <si>
    <t>Elf</t>
  </si>
  <si>
    <t>Thunderstone</t>
  </si>
  <si>
    <t>Deafen</t>
  </si>
  <si>
    <t>Tonfa</t>
  </si>
  <si>
    <t>Tortoise Blade, Gnome</t>
  </si>
  <si>
    <t>Trident</t>
  </si>
  <si>
    <t>This weapon can be thrown. If you use a ready action to set a trident against a charge, you deal double damage on a successful hit against a charging character.</t>
  </si>
  <si>
    <t xml:space="preserve">Urgrosh, Dwarven </t>
  </si>
  <si>
    <t>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t>
  </si>
  <si>
    <t>Vajra</t>
  </si>
  <si>
    <t>Wakizashi</t>
  </si>
  <si>
    <t>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t>
  </si>
  <si>
    <t>Whip Dagger</t>
  </si>
  <si>
    <t>Whip Dagger, Mighty (+1)</t>
  </si>
  <si>
    <t>Whip Dagger, Mighty (+2)</t>
  </si>
  <si>
    <t>Whip Dagger, Mighty (+3)</t>
  </si>
  <si>
    <t>Whip Dagger, Mighty (+4)</t>
  </si>
  <si>
    <t>Whip, Mighty (+1)</t>
  </si>
  <si>
    <t>Whip, Mighty (+2)</t>
  </si>
  <si>
    <t>Whip, Mighty (+3)</t>
  </si>
  <si>
    <t>Whip, Mighty (+4)</t>
  </si>
  <si>
    <t>Wing Buffet</t>
  </si>
  <si>
    <t>Yari</t>
  </si>
  <si>
    <t>Yumi, Long</t>
  </si>
  <si>
    <t>Yumi, Short</t>
  </si>
  <si>
    <t>WeaponListsByType</t>
  </si>
  <si>
    <t>Assassin</t>
  </si>
  <si>
    <t>Bard</t>
  </si>
  <si>
    <t>Double</t>
  </si>
  <si>
    <t>Druid</t>
  </si>
  <si>
    <t>Missile</t>
  </si>
  <si>
    <t>Monk</t>
  </si>
  <si>
    <t>Racial</t>
  </si>
  <si>
    <t>Rogue</t>
  </si>
  <si>
    <t>Thrown</t>
  </si>
  <si>
    <t>Wizard</t>
  </si>
  <si>
    <t>Long Bow</t>
  </si>
  <si>
    <t>Blowgun (DMG)</t>
  </si>
  <si>
    <t>Long Bow, Comp.</t>
  </si>
  <si>
    <t>Blowgun (Dragon)</t>
  </si>
  <si>
    <t>Butterfly Sword</t>
  </si>
  <si>
    <t>Claw</t>
  </si>
  <si>
    <t>Alchemists' Fire</t>
  </si>
  <si>
    <t>Long Bow, Mighty Comp. (+1)</t>
  </si>
  <si>
    <t>Halfling Kama</t>
  </si>
  <si>
    <t>Bard (WotC)</t>
  </si>
  <si>
    <t>Long Bow, Mighty Comp. (+2)</t>
  </si>
  <si>
    <t>Blowgun, Halfling</t>
  </si>
  <si>
    <t>Halfling Lajatang</t>
  </si>
  <si>
    <t>Displacer Beast Tentacle</t>
  </si>
  <si>
    <t>Heavy Crossbow</t>
  </si>
  <si>
    <t>Long Bow, Mighty Comp. (+3)</t>
  </si>
  <si>
    <t>Dire Flail</t>
  </si>
  <si>
    <t>Comp. Long Bow</t>
  </si>
  <si>
    <t>Halfling Nunchaku</t>
  </si>
  <si>
    <t>Long Spear</t>
  </si>
  <si>
    <t>Light Crossbow</t>
  </si>
  <si>
    <t>Long Bow, Mighty Comp. (+4)</t>
  </si>
  <si>
    <t>Dwarven Urgrosh</t>
  </si>
  <si>
    <t>Comp. Short Bow</t>
  </si>
  <si>
    <t>Halfling Siangham</t>
  </si>
  <si>
    <t>Manticore Tail Spike</t>
  </si>
  <si>
    <t>Bolas, 2-ball</t>
  </si>
  <si>
    <t>Long Sword</t>
  </si>
  <si>
    <t>Mind Flayer Tentacle</t>
  </si>
  <si>
    <t>Heavy Mace</t>
  </si>
  <si>
    <t>Quarterstaff</t>
  </si>
  <si>
    <t>List_Validation</t>
  </si>
  <si>
    <t>Longbow, Comp.</t>
  </si>
  <si>
    <t>Gnome Hooked Hammer</t>
  </si>
  <si>
    <t>Minotaur Horn</t>
  </si>
  <si>
    <t>Short Bow</t>
  </si>
  <si>
    <t>Longsword</t>
  </si>
  <si>
    <t>Rake</t>
  </si>
  <si>
    <t>Light Mace</t>
  </si>
  <si>
    <t>Short Bow, Comp.</t>
  </si>
  <si>
    <t>Kama, Halfling</t>
  </si>
  <si>
    <t>Short Bow, Mighty Comp. (+1)</t>
  </si>
  <si>
    <t>Crossbow, Repeat</t>
  </si>
  <si>
    <t>Short Bow, Mighty Comp. (+2)</t>
  </si>
  <si>
    <t>Short Sword</t>
  </si>
  <si>
    <t>Shortbow, Comp.</t>
  </si>
  <si>
    <t>Halfling Blowgun</t>
  </si>
  <si>
    <t>Halfspear</t>
  </si>
  <si>
    <t>Hand Crossbow</t>
  </si>
  <si>
    <t>Lajatang, Halfling</t>
  </si>
  <si>
    <t>Lajatang, Korobokuru</t>
  </si>
  <si>
    <t>Orc Double Axe</t>
  </si>
  <si>
    <t>Nunchaku, Halfling</t>
  </si>
  <si>
    <t>Light Hammer</t>
  </si>
  <si>
    <t>Siangham, Halfling</t>
  </si>
  <si>
    <t>Two-Bladed Sword</t>
  </si>
  <si>
    <t>Repeating Crossbow</t>
  </si>
  <si>
    <t>Short Spear</t>
  </si>
  <si>
    <t>Urgrosh, Dwarven</t>
  </si>
  <si>
    <t>Shortspear</t>
  </si>
  <si>
    <t>Spinning Javelin</t>
  </si>
  <si>
    <t>Spring-Loaded Gauntlet</t>
  </si>
  <si>
    <t>Yumi (long)</t>
  </si>
  <si>
    <t>Throwing Axe</t>
  </si>
  <si>
    <t>Yumi (short)</t>
  </si>
  <si>
    <t>SpecialAttacks</t>
  </si>
  <si>
    <t>Bull Rush</t>
  </si>
  <si>
    <t>Disarm</t>
  </si>
  <si>
    <t>Grapple</t>
  </si>
  <si>
    <t>Overrun</t>
  </si>
  <si>
    <t>d3</t>
  </si>
  <si>
    <t>x2</t>
  </si>
  <si>
    <t>--</t>
  </si>
  <si>
    <t>Blunt</t>
  </si>
  <si>
    <t>Trip</t>
  </si>
  <si>
    <t>AmmunitionList</t>
  </si>
  <si>
    <t>WeaponUse</t>
  </si>
  <si>
    <t>UnarmedUse</t>
  </si>
  <si>
    <t>Weight Per</t>
  </si>
  <si>
    <t>Cost Per</t>
  </si>
  <si>
    <t>Single</t>
  </si>
  <si>
    <t>Two-handed</t>
  </si>
  <si>
    <t>Flurry</t>
  </si>
  <si>
    <t>Alchemist's Arrow</t>
  </si>
  <si>
    <t>Multiattack</t>
  </si>
  <si>
    <t>Arrows</t>
  </si>
  <si>
    <t>Blowgun Darts</t>
  </si>
  <si>
    <t>Blowgun Needles</t>
  </si>
  <si>
    <t>Bolt, Tumbling</t>
  </si>
  <si>
    <t>Bomb</t>
  </si>
  <si>
    <t>Bullets</t>
  </si>
  <si>
    <t>Crossbow Bolts</t>
  </si>
  <si>
    <t>Dynamite</t>
  </si>
  <si>
    <t>Energy Pack</t>
  </si>
  <si>
    <t>Fuel Pack</t>
  </si>
  <si>
    <t>Grenade, Fragmentation</t>
  </si>
  <si>
    <t>Grenade, Smoke</t>
  </si>
  <si>
    <t>Metal Cartridge, Pistol</t>
  </si>
  <si>
    <t>Metal Cartridge, Rifle</t>
  </si>
  <si>
    <t>Repeating Crossbow Bolts</t>
  </si>
  <si>
    <t>Scattergun Shells</t>
  </si>
  <si>
    <t>Smokebomb</t>
  </si>
  <si>
    <t>WeaponEnchantments</t>
  </si>
  <si>
    <t>WeaponEnhancements</t>
  </si>
  <si>
    <t>WeaponSize</t>
  </si>
  <si>
    <t>WeaponBonus</t>
  </si>
  <si>
    <t>WeaponDamage</t>
  </si>
  <si>
    <t>HeavyWeapons</t>
  </si>
  <si>
    <t>Enchantment</t>
  </si>
  <si>
    <t>Eff. Bonus</t>
  </si>
  <si>
    <t>Combat Notes</t>
  </si>
  <si>
    <t>Enhancement</t>
  </si>
  <si>
    <t>Size Diff</t>
  </si>
  <si>
    <t>Considered</t>
  </si>
  <si>
    <t>#</t>
  </si>
  <si>
    <t>die</t>
  </si>
  <si>
    <t>Acidic Burst</t>
  </si>
  <si>
    <t>Crit: +d10 Acid Dmg</t>
  </si>
  <si>
    <t>-5 Sizes</t>
  </si>
  <si>
    <t>Undersized</t>
  </si>
  <si>
    <t>Bane</t>
  </si>
  <si>
    <t>+2 Hit, +2d6 Dmg vs. specific foe</t>
  </si>
  <si>
    <t>-4 Sizes</t>
  </si>
  <si>
    <t>Body Feeder</t>
  </si>
  <si>
    <t>Crit: Wielder gets dmg as HP</t>
  </si>
  <si>
    <t>-3 Sizes</t>
  </si>
  <si>
    <t>Brilliant Energy</t>
  </si>
  <si>
    <t>Glow 20'; ignore non-living matter</t>
  </si>
  <si>
    <t>-2 Sizes</t>
  </si>
  <si>
    <t>Chaotic</t>
  </si>
  <si>
    <t>+2d6 Dmg vs. Lawful</t>
  </si>
  <si>
    <t>-1 Size</t>
  </si>
  <si>
    <t>Charged</t>
  </si>
  <si>
    <t>when charged:+1d4 dmg; glows</t>
  </si>
  <si>
    <t>Normal Size</t>
  </si>
  <si>
    <t>Coup de Grace</t>
  </si>
  <si>
    <t>1/day, full round: Coup de Grace</t>
  </si>
  <si>
    <t>+1 Size</t>
  </si>
  <si>
    <t>Light</t>
  </si>
  <si>
    <t>Dancing</t>
  </si>
  <si>
    <t>Std Action; 'dances' 4 rnds</t>
  </si>
  <si>
    <t>+2 Sizes</t>
  </si>
  <si>
    <t>One-handed</t>
  </si>
  <si>
    <t>Defending</t>
  </si>
  <si>
    <t>Swords Enh bonus to attack or AC</t>
  </si>
  <si>
    <t>+3 Sizes</t>
  </si>
  <si>
    <t>Dislocator</t>
  </si>
  <si>
    <t>3/day, Will DC 17, foe 1-100 miles</t>
  </si>
  <si>
    <t>+4 Sizes</t>
  </si>
  <si>
    <t>Oversized</t>
  </si>
  <si>
    <t>Disruption</t>
  </si>
  <si>
    <t>Undead: Fort DC 14 or be destroyed</t>
  </si>
  <si>
    <t>+5 Sizes</t>
  </si>
  <si>
    <t>Dissipater</t>
  </si>
  <si>
    <t>vs. Ectoplasmic: ignore DR</t>
  </si>
  <si>
    <t>Flaming</t>
  </si>
  <si>
    <t>+1d6 Fire damage</t>
  </si>
  <si>
    <t>Flaming Burst</t>
  </si>
  <si>
    <t>Crit: +d10 Flame Dmg</t>
  </si>
  <si>
    <t>Frost</t>
  </si>
  <si>
    <t>+1d6 Cold damage</t>
  </si>
  <si>
    <t>Ghost Touch</t>
  </si>
  <si>
    <t>Dmgs incorporal</t>
  </si>
  <si>
    <t>Great Dislocator</t>
  </si>
  <si>
    <t>3/day, Will DC 20, foe to another plane</t>
  </si>
  <si>
    <t>Holy</t>
  </si>
  <si>
    <t>+2d6 Dmg vs. Evil</t>
  </si>
  <si>
    <t>Icy Burst</t>
  </si>
  <si>
    <t>Crit: +d10 Cold Dmg</t>
  </si>
  <si>
    <t>+2 damage</t>
  </si>
  <si>
    <t>Keen</t>
  </si>
  <si>
    <t>Crit threat range doubled</t>
  </si>
  <si>
    <t>Lawful</t>
  </si>
  <si>
    <t>+2d6 Dmg vs. Chaotic</t>
  </si>
  <si>
    <t>Lucky</t>
  </si>
  <si>
    <t>1/day, reroll failed attack</t>
  </si>
  <si>
    <t>Manifester</t>
  </si>
  <si>
    <t>Add'l uses of special powers</t>
  </si>
  <si>
    <t>Mighty Cleaving</t>
  </si>
  <si>
    <t>Addl Cleave attempt</t>
  </si>
  <si>
    <t>Mind Feeder</t>
  </si>
  <si>
    <t>Crit: Wielder gets dmg as PSP</t>
  </si>
  <si>
    <t>Mindcrusher</t>
  </si>
  <si>
    <t>foe with PSPs loses dmg PSP</t>
  </si>
  <si>
    <t>Parrying</t>
  </si>
  <si>
    <t>+1 Insight bonus AC</t>
  </si>
  <si>
    <t>Power Storing</t>
  </si>
  <si>
    <t>Holds up to 3rd lvl power</t>
  </si>
  <si>
    <t>Psibane</t>
  </si>
  <si>
    <t>+2d6 Dmg vs. Psionic-users</t>
  </si>
  <si>
    <t>Psychic</t>
  </si>
  <si>
    <t>Effect based on PSP reserve</t>
  </si>
  <si>
    <t>Psychic Weapon-PSPs: 1-4 (+1 enh), 5-14 (+1 enh), 15-29 (one +1 ability),  30-49 (one +1 ability), 50-79 (+1 enh), 80-129 (one +2 ability), 130+ (+1 enh)</t>
  </si>
  <si>
    <t>Psychokinetic Burst</t>
  </si>
  <si>
    <t>Crit: +d10 Psionic Dmg</t>
  </si>
  <si>
    <t>Returning</t>
  </si>
  <si>
    <t>Thrown weapon returns to wielder</t>
  </si>
  <si>
    <t>Shock</t>
  </si>
  <si>
    <t>+1d6 Electricity damage</t>
  </si>
  <si>
    <t>Shocking Burst</t>
  </si>
  <si>
    <t>Crit: +d10 Electricity Dmg</t>
  </si>
  <si>
    <t>Smoking</t>
  </si>
  <si>
    <t>5'x5' Stinking Cloud; 1/2 concealment</t>
  </si>
  <si>
    <t>Soul Feeder</t>
  </si>
  <si>
    <t>Crit: negative level; Fort 18</t>
  </si>
  <si>
    <t>Speed</t>
  </si>
  <si>
    <t>One extra attack / rnd</t>
  </si>
  <si>
    <t>Spell Storing</t>
  </si>
  <si>
    <t>Holds up to 3rd lvl spell</t>
  </si>
  <si>
    <t>Sundering</t>
  </si>
  <si>
    <t>Wielder gets Great Sunder feat; 1/rnd</t>
  </si>
  <si>
    <t>Suppression</t>
  </si>
  <si>
    <t>Foe affected by Negate Psionics</t>
  </si>
  <si>
    <t>Teleporting</t>
  </si>
  <si>
    <t>Throwing</t>
  </si>
  <si>
    <t>Throw weapon 10' range</t>
  </si>
  <si>
    <t>Thundering</t>
  </si>
  <si>
    <t>Crit: +d8 Sonic Dmg</t>
  </si>
  <si>
    <t>Unholy</t>
  </si>
  <si>
    <t>+2d6 Dmg vs. Good</t>
  </si>
  <si>
    <t>Vorpal</t>
  </si>
  <si>
    <t>Severs head on Crit</t>
  </si>
  <si>
    <t>Wounding</t>
  </si>
  <si>
    <t>Bleed; 1 dmg per strike</t>
  </si>
  <si>
    <t>WeaponMaterials</t>
  </si>
  <si>
    <t>AB</t>
  </si>
  <si>
    <t>Damage Die</t>
  </si>
  <si>
    <t>Crit Range</t>
  </si>
  <si>
    <t>|---</t>
  </si>
  <si>
    <t>Weapon Cost</t>
  </si>
  <si>
    <t>---|</t>
  </si>
  <si>
    <t>Material</t>
  </si>
  <si>
    <t>6&gt;=</t>
  </si>
  <si>
    <t>8&lt;=</t>
  </si>
  <si>
    <t>Change</t>
  </si>
  <si>
    <t>Basis</t>
  </si>
  <si>
    <t>&lt;=3</t>
  </si>
  <si>
    <t>&gt;3&lt;8</t>
  </si>
  <si>
    <t>Notes</t>
  </si>
  <si>
    <t>Adamantine</t>
  </si>
  <si>
    <t>Add</t>
  </si>
  <si>
    <t>Arandur</t>
  </si>
  <si>
    <t>Bronze</t>
  </si>
  <si>
    <t>Copper (Magical)</t>
  </si>
  <si>
    <t>Darksteel</t>
  </si>
  <si>
    <t>+1 electricity</t>
  </si>
  <si>
    <t>Darkwood</t>
  </si>
  <si>
    <t>Wgt</t>
  </si>
  <si>
    <t>Dlarun</t>
  </si>
  <si>
    <t>+1 frost</t>
  </si>
  <si>
    <t>Cannot be enchanted with fire</t>
  </si>
  <si>
    <t>Duskwood</t>
  </si>
  <si>
    <t>Ferroplasm</t>
  </si>
  <si>
    <t>Only holds its shape in the handsof a psionic creature</t>
  </si>
  <si>
    <t>Fever Iron</t>
  </si>
  <si>
    <t>+1 fire</t>
  </si>
  <si>
    <t>Cannot be enchanted with cold</t>
  </si>
  <si>
    <t>Gold (Magical)</t>
  </si>
  <si>
    <t>Hizagkuur</t>
  </si>
  <si>
    <t>+1 electricity/+1 fire</t>
  </si>
  <si>
    <t>Living Metal</t>
  </si>
  <si>
    <t>Masterwork</t>
  </si>
  <si>
    <t>Mithral</t>
  </si>
  <si>
    <t>Nephelium</t>
  </si>
  <si>
    <t>Transparent</t>
  </si>
  <si>
    <t>Normal</t>
  </si>
  <si>
    <t>Platinum  (Magical)</t>
  </si>
  <si>
    <t>Silver (Magical)</t>
  </si>
  <si>
    <t>+1 dmg to silver weak creatures</t>
  </si>
  <si>
    <t>Steel</t>
  </si>
  <si>
    <t>Zalantar</t>
  </si>
  <si>
    <t>ArmorList</t>
  </si>
  <si>
    <t>Max Dex</t>
  </si>
  <si>
    <t>Check</t>
  </si>
  <si>
    <t>Spell</t>
  </si>
  <si>
    <t>AC</t>
  </si>
  <si>
    <t>Bonus</t>
  </si>
  <si>
    <t>Penalty</t>
  </si>
  <si>
    <t>Failure</t>
  </si>
  <si>
    <t>Can Run?</t>
  </si>
  <si>
    <t>Gauntlets?</t>
  </si>
  <si>
    <t>Ashigaru</t>
  </si>
  <si>
    <t>Banded Mail</t>
  </si>
  <si>
    <t>The suit includes gauntlets.</t>
  </si>
  <si>
    <t>Bark</t>
  </si>
  <si>
    <t>Bone</t>
  </si>
  <si>
    <t>Bracers</t>
  </si>
  <si>
    <t>Breastplate</t>
  </si>
  <si>
    <t>It comes with a helmet and greaves.</t>
  </si>
  <si>
    <t>Brigandine</t>
  </si>
  <si>
    <t>Chain Shirt</t>
  </si>
  <si>
    <t>A chain shirt comes with a steel cap.</t>
  </si>
  <si>
    <t>Chainmail</t>
  </si>
  <si>
    <t>Cord</t>
  </si>
  <si>
    <t>Dhenuka</t>
  </si>
  <si>
    <t>Full Plate</t>
  </si>
  <si>
    <t>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t>
  </si>
  <si>
    <t>Great</t>
  </si>
  <si>
    <t>Half-Plate</t>
  </si>
  <si>
    <t>Hard Leather</t>
  </si>
  <si>
    <t>Heavy Chain Mail</t>
  </si>
  <si>
    <t>Heavy Clothing</t>
  </si>
  <si>
    <t>Hide</t>
  </si>
  <si>
    <t>Lamellar</t>
  </si>
  <si>
    <t>Leather</t>
  </si>
  <si>
    <t>Soft Leather</t>
  </si>
  <si>
    <t>Leather Scale</t>
  </si>
  <si>
    <t>Light Hide</t>
  </si>
  <si>
    <t>Mage Armor</t>
  </si>
  <si>
    <t>Naga</t>
  </si>
  <si>
    <t>None</t>
  </si>
  <si>
    <t>Padded</t>
  </si>
  <si>
    <t>Partial</t>
  </si>
  <si>
    <t>Scale Mail</t>
  </si>
  <si>
    <t>Splint Mail</t>
  </si>
  <si>
    <t>Studded Leather</t>
  </si>
  <si>
    <t>Studded Leather (Soft)</t>
  </si>
  <si>
    <t>Wicker</t>
  </si>
  <si>
    <t>Wood</t>
  </si>
  <si>
    <t>ShieldList</t>
  </si>
  <si>
    <t>Cover</t>
  </si>
  <si>
    <t>Buckler</t>
  </si>
  <si>
    <t>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t>
  </si>
  <si>
    <t>Grasping Shield</t>
  </si>
  <si>
    <t>Kappa Shell</t>
  </si>
  <si>
    <t>Shield, Heavy Steel</t>
  </si>
  <si>
    <t>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</si>
  <si>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Heavy Wooden</t>
  </si>
  <si>
    <t>Shield, Light Steel</t>
  </si>
  <si>
    <t>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</si>
  <si>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Light Wooden</t>
  </si>
  <si>
    <t>Shield, Tower</t>
  </si>
  <si>
    <t>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t>
  </si>
  <si>
    <t>Tessen</t>
  </si>
  <si>
    <t>ArmorListsByType</t>
  </si>
  <si>
    <t>Heavy</t>
  </si>
  <si>
    <t>Medium</t>
  </si>
  <si>
    <t>ArmorEnchantments</t>
  </si>
  <si>
    <t>ShieldEnchantments</t>
  </si>
  <si>
    <t>Description</t>
  </si>
  <si>
    <t>Abr</t>
  </si>
  <si>
    <t>Acid Resistance</t>
  </si>
  <si>
    <t>Acid Resist: 10</t>
  </si>
  <si>
    <t>Acd Rst</t>
  </si>
  <si>
    <t>Aporter</t>
  </si>
  <si>
    <t>Dimension Door 800' 2/day</t>
  </si>
  <si>
    <t>Animated</t>
  </si>
  <si>
    <t>Animtd</t>
  </si>
  <si>
    <t>Floats 2' around character</t>
  </si>
  <si>
    <t>Cold Resistance</t>
  </si>
  <si>
    <t>Cold Resist: 10</t>
  </si>
  <si>
    <t>Aprtr</t>
  </si>
  <si>
    <t>Crystalline</t>
  </si>
  <si>
    <t>20% miss chance</t>
  </si>
  <si>
    <t>Arrow Deflection</t>
  </si>
  <si>
    <t>Arw Def</t>
  </si>
  <si>
    <t>Deflect Arrows (as feat)</t>
  </si>
  <si>
    <t>Ectoplasmic</t>
  </si>
  <si>
    <t>Ectoplasmic Form 15 min/day (5 min incr.)</t>
  </si>
  <si>
    <t>Averter</t>
  </si>
  <si>
    <t>Avrtr</t>
  </si>
  <si>
    <t>Aversion (DC 13) 3/day</t>
  </si>
  <si>
    <t>Etherealness</t>
  </si>
  <si>
    <t>Ethereal 1/day</t>
  </si>
  <si>
    <t>Bashing</t>
  </si>
  <si>
    <t>Bsh</t>
  </si>
  <si>
    <t>+1 to hit/dmg when bashing (S=d6, L=d8)</t>
  </si>
  <si>
    <t>Fire Resistance</t>
  </si>
  <si>
    <t>Fire Resist: 10</t>
  </si>
  <si>
    <t>Blinding</t>
  </si>
  <si>
    <t>Blnd</t>
  </si>
  <si>
    <t>Light 2/day (20' Ref (14)-blinded d4 rds)</t>
  </si>
  <si>
    <t>Floating</t>
  </si>
  <si>
    <t>No armor swim pemalty, +4 circ. to swim</t>
  </si>
  <si>
    <t>Cld Rst</t>
  </si>
  <si>
    <t>Fortification-Heavy</t>
  </si>
  <si>
    <t>Crit/Sneak Attack is ignored</t>
  </si>
  <si>
    <t>Fr Rst</t>
  </si>
  <si>
    <t>Fortification-Light</t>
  </si>
  <si>
    <t>25% Crit/Sneak Attack is ignored</t>
  </si>
  <si>
    <t>Frt-Hy</t>
  </si>
  <si>
    <t>Crit or Sneak Attack is ignored</t>
  </si>
  <si>
    <t>Fortification-Moderate</t>
  </si>
  <si>
    <t>75% Crit/Sneak Attack is ignored</t>
  </si>
  <si>
    <t>Frt-Lt</t>
  </si>
  <si>
    <t>25% Crit or Sneak Attack is ignored</t>
  </si>
  <si>
    <t>Armor &amp; Enh. Bonus count against incorporeal</t>
  </si>
  <si>
    <t>Frt-Md</t>
  </si>
  <si>
    <t>75% Crit or Sneak Attack is ignored</t>
  </si>
  <si>
    <t>Glamered</t>
  </si>
  <si>
    <t>Assumes appearance of clothing</t>
  </si>
  <si>
    <t>Ghst Tch</t>
  </si>
  <si>
    <t>Invulnerability</t>
  </si>
  <si>
    <t>Damage Reduction 5/+1</t>
  </si>
  <si>
    <t>Hearten</t>
  </si>
  <si>
    <t>Hrtn</t>
  </si>
  <si>
    <t>Free action 5 temp hp/day (lasts 5 min)</t>
  </si>
  <si>
    <t>Landing</t>
  </si>
  <si>
    <t>Ingnore 1st 20', Land on feet</t>
  </si>
  <si>
    <t>Lightning Resistance</t>
  </si>
  <si>
    <t>Ltng Rst</t>
  </si>
  <si>
    <t>Lightning Resist: 10</t>
  </si>
  <si>
    <t>Linked</t>
  </si>
  <si>
    <t>Lnkd</t>
  </si>
  <si>
    <t>Telepathic link with other linked (10 m.)</t>
  </si>
  <si>
    <t>Mnfst</t>
  </si>
  <si>
    <t>Standard action, use other abilities at 5 PP</t>
  </si>
  <si>
    <t>Mindarmor</t>
  </si>
  <si>
    <t>+4 vs. mind-affecting/compulsion</t>
  </si>
  <si>
    <t>MndArm</t>
  </si>
  <si>
    <t>Phasing</t>
  </si>
  <si>
    <t>Move thru 60' of wood, plaster, or stone/day</t>
  </si>
  <si>
    <t>Power Resistance (13)</t>
  </si>
  <si>
    <t>PR13</t>
  </si>
  <si>
    <t>Power Resist: 13</t>
  </si>
  <si>
    <t>Power Resistance (15)</t>
  </si>
  <si>
    <t>PR15</t>
  </si>
  <si>
    <t>Power Resist: 15</t>
  </si>
  <si>
    <t>Power Resistance (17)</t>
  </si>
  <si>
    <t>PR17</t>
  </si>
  <si>
    <t>Power Resist: 17</t>
  </si>
  <si>
    <t>Power Resistance (19)</t>
  </si>
  <si>
    <t>PR19</t>
  </si>
  <si>
    <t>Power Resist: 19</t>
  </si>
  <si>
    <t>Ranged</t>
  </si>
  <si>
    <t>Rngd</t>
  </si>
  <si>
    <t>30' range, returns (S-d6, L=d8)</t>
  </si>
  <si>
    <t>Quickness</t>
  </si>
  <si>
    <t>+5 movement</t>
  </si>
  <si>
    <t>Reflecting</t>
  </si>
  <si>
    <t>Refl</t>
  </si>
  <si>
    <t>Free action 1/day Spell Turning</t>
  </si>
  <si>
    <t>Radiant</t>
  </si>
  <si>
    <t>Energy Resist: 10 (Shines 60' 1rd/dmg)</t>
  </si>
  <si>
    <t>Reinforcement-Heavy</t>
  </si>
  <si>
    <t>Renf-H</t>
  </si>
  <si>
    <t>Reinforcement-Light</t>
  </si>
  <si>
    <t>Renf-L</t>
  </si>
  <si>
    <t>Reinforcement-Moderate</t>
  </si>
  <si>
    <t>Renf-M</t>
  </si>
  <si>
    <t>Sonic Resistance</t>
  </si>
  <si>
    <t>Sonc Rst</t>
  </si>
  <si>
    <t>Sonic Resist: 10</t>
  </si>
  <si>
    <t>Shadow</t>
  </si>
  <si>
    <t>+10 circ. to Hide</t>
  </si>
  <si>
    <t>Spell Resistance (13)</t>
  </si>
  <si>
    <t>SR13</t>
  </si>
  <si>
    <t>Spell Resist: 13</t>
  </si>
  <si>
    <t>Sight</t>
  </si>
  <si>
    <t>Flanking +1, +1 enh. To Spot, -2 vs. gaze</t>
  </si>
  <si>
    <t>Spell Resistance (15)</t>
  </si>
  <si>
    <t>SR15</t>
  </si>
  <si>
    <t>Spell Resist: 15</t>
  </si>
  <si>
    <t>Silent Moves</t>
  </si>
  <si>
    <t>+10 circ. to Move Silently</t>
  </si>
  <si>
    <t>Spell Resistance (17)</t>
  </si>
  <si>
    <t>SR17</t>
  </si>
  <si>
    <t>Spell Resist: 17</t>
  </si>
  <si>
    <t>Slick</t>
  </si>
  <si>
    <t>+10 circ. to Escape Artist</t>
  </si>
  <si>
    <t>Spell Resistance (19)</t>
  </si>
  <si>
    <t>SR19</t>
  </si>
  <si>
    <t>Spell Resist: 19</t>
  </si>
  <si>
    <t>Thought Bastion</t>
  </si>
  <si>
    <t>ThtBas</t>
  </si>
  <si>
    <t>Psychic Bastion (as feat)</t>
  </si>
  <si>
    <t>Time Buttress</t>
  </si>
  <si>
    <t>TmBtt</t>
  </si>
  <si>
    <t>Time Regression1/day</t>
  </si>
  <si>
    <t>Vanishing</t>
  </si>
  <si>
    <t>Vnshng</t>
  </si>
  <si>
    <t>Invisibility 2/day</t>
  </si>
  <si>
    <t>Wall</t>
  </si>
  <si>
    <t>Standard action, Wall of Ectoplasm (120 sq ft or 20' rad)</t>
  </si>
  <si>
    <t>ArmorEnhancements</t>
  </si>
  <si>
    <t>DR</t>
  </si>
  <si>
    <t>Fortification</t>
  </si>
  <si>
    <t>MaxDex</t>
  </si>
  <si>
    <t>SpFail</t>
  </si>
  <si>
    <t>Class</t>
  </si>
  <si>
    <t>Fitted</t>
  </si>
  <si>
    <t>Hauberk</t>
  </si>
  <si>
    <t>Plates, Leather</t>
  </si>
  <si>
    <t>Plates, Metal</t>
  </si>
  <si>
    <t>Plating, Decorative</t>
  </si>
  <si>
    <t>Quick-escape</t>
  </si>
  <si>
    <t>Reinforced</t>
  </si>
  <si>
    <t>Shirt</t>
  </si>
  <si>
    <t>Spikes</t>
  </si>
  <si>
    <t>Studs</t>
  </si>
  <si>
    <t>ArmorMasterwork</t>
  </si>
  <si>
    <t>Dwarf, Gold</t>
  </si>
  <si>
    <t>Dwarf, Shield</t>
  </si>
  <si>
    <t>Elf, Aquatic</t>
  </si>
  <si>
    <t>Elf, Drow</t>
  </si>
  <si>
    <t>Elf, Moon</t>
  </si>
  <si>
    <t>Elf, Sun</t>
  </si>
  <si>
    <t>Elf, Wild</t>
  </si>
  <si>
    <t>Elf, Wood</t>
  </si>
  <si>
    <t>Half Elf</t>
  </si>
  <si>
    <t>Human</t>
  </si>
  <si>
    <t>ArmorMaterials</t>
  </si>
  <si>
    <t>Armor Bonus</t>
  </si>
  <si>
    <t>Resistance</t>
  </si>
  <si>
    <t>Armor Cost</t>
  </si>
  <si>
    <t>Cold</t>
  </si>
  <si>
    <t>Electricity</t>
  </si>
  <si>
    <t>Sonic</t>
  </si>
  <si>
    <t>Can only be used to create breatplate</t>
  </si>
  <si>
    <t>Naturally heals 1 hp of dmg / minute</t>
  </si>
  <si>
    <t>ArmorNatural</t>
  </si>
  <si>
    <t>AC Bonus</t>
  </si>
  <si>
    <t>Chitin</t>
  </si>
  <si>
    <t>Leather, Advanced</t>
  </si>
  <si>
    <t>Leather, Hard</t>
  </si>
  <si>
    <t>Leather, Soft</t>
  </si>
  <si>
    <t>Scale</t>
  </si>
  <si>
    <t>EquipmentLocationList</t>
  </si>
  <si>
    <t>Can be</t>
  </si>
  <si>
    <t>Droppable</t>
  </si>
  <si>
    <t>Location</t>
  </si>
  <si>
    <t>Dropped?</t>
  </si>
  <si>
    <t>List</t>
  </si>
  <si>
    <t>Back</t>
  </si>
  <si>
    <t>Backpack</t>
  </si>
  <si>
    <t>Bag of Holding</t>
  </si>
  <si>
    <t>Bandoleer</t>
  </si>
  <si>
    <t>Belt</t>
  </si>
  <si>
    <t>Belt of Many Pouches</t>
  </si>
  <si>
    <t>Carried</t>
  </si>
  <si>
    <t>Cart</t>
  </si>
  <si>
    <t>Clothing</t>
  </si>
  <si>
    <t>Framed Pack</t>
  </si>
  <si>
    <t>Glove of Storing</t>
  </si>
  <si>
    <t>H.H. Haversack</t>
  </si>
  <si>
    <t>Hands</t>
  </si>
  <si>
    <t>Head</t>
  </si>
  <si>
    <t>Left Arm</t>
  </si>
  <si>
    <t>Left Boot</t>
  </si>
  <si>
    <t>Left Hand</t>
  </si>
  <si>
    <t>Left Hip</t>
  </si>
  <si>
    <t>Left Leg</t>
  </si>
  <si>
    <t>Mount</t>
  </si>
  <si>
    <t>Neck</t>
  </si>
  <si>
    <t>Pack Animal</t>
  </si>
  <si>
    <t>Pockets</t>
  </si>
  <si>
    <t>Portable Hole</t>
  </si>
  <si>
    <t>Potion Belt</t>
  </si>
  <si>
    <t>Pouch</t>
  </si>
  <si>
    <t>Quiver of Ehlonna</t>
  </si>
  <si>
    <t>Right Arm</t>
  </si>
  <si>
    <t>Right Boot</t>
  </si>
  <si>
    <t>Right Hand</t>
  </si>
  <si>
    <t>Right Hip</t>
  </si>
  <si>
    <t>Right Leg</t>
  </si>
  <si>
    <t>Room</t>
  </si>
  <si>
    <t>Sack</t>
  </si>
  <si>
    <t>Saddlebags</t>
  </si>
  <si>
    <t>Scroll Organizer</t>
  </si>
  <si>
    <t>Storage</t>
  </si>
  <si>
    <t>Torso</t>
  </si>
  <si>
    <t>Worn</t>
  </si>
  <si>
    <t>EquipmentList</t>
  </si>
  <si>
    <t>Equipment</t>
  </si>
  <si>
    <t>Dependent?</t>
  </si>
  <si>
    <t>Acid, Flask of</t>
  </si>
  <si>
    <t>Can be thrown</t>
  </si>
  <si>
    <t>You can throw a flask of acid as a splash weapon. Treat this attack as a ranged touch attack with a range increment of 10 feet. A direct hit deals 1d6 points of acid damage. Every creature within 5 feet of the point where the acid hits takes 1 point of acid damage from the splash.</t>
  </si>
  <si>
    <t>Special Substances &amp; Items</t>
  </si>
  <si>
    <t>DC 17 or sleep for 1 rnd; DC 15 or sleep for d4+1 min.</t>
  </si>
  <si>
    <t>Alchemist's Fire, Flask of</t>
  </si>
  <si>
    <t>You can throw a flask of alchemist's fire as a splash weapon. Treat this attack as a ranged touch attack with a range increment of 10 feet.
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t>
  </si>
  <si>
    <t>Alchemists' Lab</t>
  </si>
  <si>
    <t>+2 bonus to alchemy checks</t>
  </si>
  <si>
    <t>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t>
  </si>
  <si>
    <t>Tools &amp; Skill Kits</t>
  </si>
  <si>
    <t>Altar Case, Granite</t>
  </si>
  <si>
    <t>traveling altar.</t>
  </si>
  <si>
    <t>Altar Case, Spruce</t>
  </si>
  <si>
    <t>Altar Cloth, Gold Brocade</t>
  </si>
  <si>
    <t>Altar Cloth, Linen</t>
  </si>
  <si>
    <t>Altar Cloth, Silk</t>
  </si>
  <si>
    <t>Altar Cloth, Small</t>
  </si>
  <si>
    <t>Altar Cloth, Velvet</t>
  </si>
  <si>
    <t>Amulet</t>
  </si>
  <si>
    <t>(Typically a magical item)</t>
  </si>
  <si>
    <t>Animal Feed</t>
  </si>
  <si>
    <t>Antitoxin</t>
  </si>
  <si>
    <t>+5 bonus on Fort vs. poison; 1 hr</t>
  </si>
  <si>
    <t>If you drink antitoxin, you get a +5 alchemical bonus on Fortitude saving throws against poison for 1 hour.</t>
  </si>
  <si>
    <t>Arcane Lab</t>
  </si>
  <si>
    <t>Arcane Library</t>
  </si>
  <si>
    <t>At least 200 rare volumes</t>
  </si>
  <si>
    <t>Artisan's Outfit</t>
  </si>
  <si>
    <t>This outfit includes a shirt with buttons, a skirt or pants with a drawstring, shoes, and perhaps a cap or hat. It may also include a belt or a leather or cloth apron for carrying tools.</t>
  </si>
  <si>
    <t>Artisan's Tools</t>
  </si>
  <si>
    <t>These special tools include the items needed to pursue any craft. Without them, you have to use improvised tools (-2 penalty on Craft checks), if you can do the job at all.</t>
  </si>
  <si>
    <t>Artisan's Tools, Masterwork</t>
  </si>
  <si>
    <t>+2 bonus to craft/profession checks</t>
  </si>
  <si>
    <t>These tools serve the same purpose as artisan's tools (above), but masterwork artisan's tools are the perfect tools for the job, so you get a +2 circumstance bonus on Craft checks made with them.</t>
  </si>
  <si>
    <t>Aspergillum, Gold</t>
  </si>
  <si>
    <t>Holds 3 flasks holy water; Std Act. range touch attack</t>
  </si>
  <si>
    <t>Aspergillum, Iron</t>
  </si>
  <si>
    <t>Aspergillum, Silver (DotF)</t>
  </si>
  <si>
    <t>Aspergillum, Silver (FRCS)</t>
  </si>
  <si>
    <t>Holds 1 cu. ft</t>
  </si>
  <si>
    <t>Adventuring Gear</t>
  </si>
  <si>
    <t>Carries up to 8 small items.</t>
  </si>
  <si>
    <t>Bandoleer, Masterwork</t>
  </si>
  <si>
    <t>Carries up to 12 small items.</t>
  </si>
  <si>
    <t>Barrel</t>
  </si>
  <si>
    <t>Holds 10 cu ft</t>
  </si>
  <si>
    <t>Basket</t>
  </si>
  <si>
    <t>Holds 2 cu ft</t>
  </si>
  <si>
    <t>Bedroll</t>
  </si>
  <si>
    <t>Bell</t>
  </si>
  <si>
    <t>Bellows Mask</t>
  </si>
  <si>
    <t>Bit and Bridle</t>
  </si>
  <si>
    <t>Blanket, Winter</t>
  </si>
  <si>
    <t>Block &amp; Tackle</t>
  </si>
  <si>
    <t>Book</t>
  </si>
  <si>
    <t>Boot Pumps</t>
  </si>
  <si>
    <t>Bottle, Wine, Glass</t>
  </si>
  <si>
    <t>Brazier, Field, Bronze</t>
  </si>
  <si>
    <t>Brazier, Field, Silver</t>
  </si>
  <si>
    <t>Brazier, Large, Bronze</t>
  </si>
  <si>
    <t>Brazier, Large, Gold</t>
  </si>
  <si>
    <t>Brazier, Large, Silver</t>
  </si>
  <si>
    <t>Brazier, Medium, Bronze</t>
  </si>
  <si>
    <t>Brazier, Medium, Gold</t>
  </si>
  <si>
    <t>Brazier, Medium, Silver</t>
  </si>
  <si>
    <t>Bucket</t>
  </si>
  <si>
    <t>Holds 1 cu ft</t>
  </si>
  <si>
    <t>Caltrops</t>
  </si>
  <si>
    <t>1 point of dmg; creature's speed is one-half</t>
  </si>
  <si>
    <t>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
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
Caltrops may not be effective against unusual opponents.</t>
  </si>
  <si>
    <t>Candelabra, 16-candle, Gold</t>
  </si>
  <si>
    <t>light: 20' radius</t>
  </si>
  <si>
    <t>Candelabra, 16-candle, Silver</t>
  </si>
  <si>
    <t>Candelabra, 8-candle, Gold</t>
  </si>
  <si>
    <t>light: 15' radius</t>
  </si>
  <si>
    <t>Candelabra, 8-candle, Silver</t>
  </si>
  <si>
    <t>Candle</t>
  </si>
  <si>
    <t>Lights a 15' area for 1 hour</t>
  </si>
  <si>
    <t>A candle dimly illuminates a 5-foot radius and burns for 1 hour.</t>
  </si>
  <si>
    <t>Candle, 12-hour</t>
  </si>
  <si>
    <t>Lights a 15' area for 12 hours</t>
  </si>
  <si>
    <t>Candle, Temple (per foot)</t>
  </si>
  <si>
    <t>Candle, timekeeping</t>
  </si>
  <si>
    <t>Candle, vigil</t>
  </si>
  <si>
    <t>Burning through night gives a +1 to Heal</t>
  </si>
  <si>
    <t>Candlestick, Gold</t>
  </si>
  <si>
    <t>Candlestick, Hand-Held, Gold</t>
  </si>
  <si>
    <t>Candlestick, Hand-Held, Silver</t>
  </si>
  <si>
    <t>Candlestick, Silver</t>
  </si>
  <si>
    <t>Canvas (per sq. yd.)</t>
  </si>
  <si>
    <t>Carriage</t>
  </si>
  <si>
    <t>This four-wheeled vehicle can transport as many as four people within an enclosed cab, plus two drivers. In general, two horses (or other beasts of burden) draw it. A carriage comes with the harness needed to pull it.</t>
  </si>
  <si>
    <t>Tansport</t>
  </si>
  <si>
    <t>Carries 1/2 ton; pulled by 1 animal.</t>
  </si>
  <si>
    <t>This two-wheeled vehicle can be drawn by a single horse (or other beast of burden). It comes with a harness.</t>
  </si>
  <si>
    <t>Case, Map or Scroll</t>
  </si>
  <si>
    <t>Castle</t>
  </si>
  <si>
    <t>Keep; 15ft high; 10ft thick stone wall; 4 towers</t>
  </si>
  <si>
    <t>Censer, Brass</t>
  </si>
  <si>
    <t>Censer, Gold</t>
  </si>
  <si>
    <t>Censer, Silver</t>
  </si>
  <si>
    <t>Chain (per 10')</t>
  </si>
  <si>
    <t>Hardness 10, 5 HP - Break DC 26</t>
  </si>
  <si>
    <t>Chain has hardness 10 and 5 hit points. It can be burst with a DC 26 Strength check.</t>
  </si>
  <si>
    <t>Chalk, 1 piece</t>
  </si>
  <si>
    <t>Chess Set (Common)</t>
  </si>
  <si>
    <t>Chess Set (Fine)</t>
  </si>
  <si>
    <t>Chest</t>
  </si>
  <si>
    <t>Cleric's Vestments</t>
  </si>
  <si>
    <t>Ecclesiastical clothes; non-adventuring</t>
  </si>
  <si>
    <t>These ecclesiastical clothes are for performing priestly functions, not for adventuring.</t>
  </si>
  <si>
    <t>Climber's Kit</t>
  </si>
  <si>
    <t>+2 to Climb</t>
  </si>
  <si>
    <t>This is the perfect tool for climbing and gives you a +2 circumstance bonus on Climb checks.</t>
  </si>
  <si>
    <t>Coins Stored: Copper</t>
  </si>
  <si>
    <t>Coins Stored: Gold</t>
  </si>
  <si>
    <t>Coins Stored: Platinum</t>
  </si>
  <si>
    <t>Coins Stored: Silver</t>
  </si>
  <si>
    <t>Cold Weather Outfit</t>
  </si>
  <si>
    <t>+5 bonus on Fort vs. cold</t>
  </si>
  <si>
    <t>A cold weather outfit includes a wool coat, linen shirt, wool cap, heavy cloak, thick pants or skirt, and boots. This outfit grants a +5 circumstance bonus on Fortitude saving throws against exposure to cold weather.</t>
  </si>
  <si>
    <t>Courtier's Outfit</t>
  </si>
  <si>
    <t>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t>
  </si>
  <si>
    <t>Crowbar</t>
  </si>
  <si>
    <t>A crowbar it grants a +2 circumstance bonus on Strength checks made for such purposes. If used in combat, treat a crowbar as a one-handed improvised weapon that deals bludgeoning damage equal to that of a club of its size.</t>
  </si>
  <si>
    <t>Disappearing Ink</t>
  </si>
  <si>
    <t>Fades after 1 hour</t>
  </si>
  <si>
    <t>Disguise Kit</t>
  </si>
  <si>
    <t>The kit is the perfect tool for disguise and provides a +2 circumstance bonus on Disguise checks. A disguise kit is exhausted after ten uses.</t>
  </si>
  <si>
    <t>Dog, Guard</t>
  </si>
  <si>
    <t>Mounts &amp; Related Gear</t>
  </si>
  <si>
    <t>Dog, Riding</t>
  </si>
  <si>
    <t>A suitable mount for small creatures</t>
  </si>
  <si>
    <t>This Medium dog is specially trained to carry a Small humanoid rider. It is brave in combat like a warhorse. You take no damage when you fall from a riding dog.</t>
  </si>
  <si>
    <t>Donkey</t>
  </si>
  <si>
    <t>Terrific pack animal that will enter dungeons</t>
  </si>
  <si>
    <t>Donkeys and mules are stolid in the face of danger, hardy, surefooted, and capable of carrying heavy loads over vast distances. Unlike a horse, a donkey or a mule is willing (though not eager) to enter dungeons and other strange or threatening places.</t>
  </si>
  <si>
    <t>Draughts set</t>
  </si>
  <si>
    <t>Dust</t>
  </si>
  <si>
    <t>(Usually a magical item)</t>
  </si>
  <si>
    <t>Entertainer's Outfit</t>
  </si>
  <si>
    <t>Loose-fitting, brightly-colored garb</t>
  </si>
  <si>
    <t>This set of flashy, perhaps even gaudy, clothes is for entertaining. While the outfit looks whimsical, its practical design lets you tumble, dance, walk a tightrope, or just run (if the audience turns ugly).</t>
  </si>
  <si>
    <t>Explorer's Outfit</t>
  </si>
  <si>
    <t>Hardy clothing with cloak, hat and boots</t>
  </si>
  <si>
    <t>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t>
  </si>
  <si>
    <t>Familiar Carrier (Diminutive)</t>
  </si>
  <si>
    <t>Metal hutch lined w/ wood &amp; padding</t>
  </si>
  <si>
    <t>Familiar Carrier (Fine)</t>
  </si>
  <si>
    <t>Familiar Carrier (Medium)</t>
  </si>
  <si>
    <t>Familiar Carrier (Small)</t>
  </si>
  <si>
    <t>Familiar Carrier (Tiny)</t>
  </si>
  <si>
    <t>Firewood (per day)</t>
  </si>
  <si>
    <t>Fishhook</t>
  </si>
  <si>
    <t>Fishing net, 25' sq.</t>
  </si>
  <si>
    <t>Flashpellet</t>
  </si>
  <si>
    <t>Reflex DC 15 or dazzled</t>
  </si>
  <si>
    <t>Flask</t>
  </si>
  <si>
    <t>Flint &amp; Steel</t>
  </si>
  <si>
    <t>Full-round if lighting flammables</t>
  </si>
  <si>
    <t>Lighting a torch with flint and steel is a full-round action, and lighting any other fire with them takes at least that long.</t>
  </si>
  <si>
    <t>Galley</t>
  </si>
  <si>
    <t>3 masted ship; crew 200; cargo 250 soldiers or 150 tons; 4 mph</t>
  </si>
  <si>
    <t>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t>
  </si>
  <si>
    <t>Gloves</t>
  </si>
  <si>
    <t>Glowpowder</t>
  </si>
  <si>
    <t>Grand House</t>
  </si>
  <si>
    <t>4 to 10 room wooden house; thatch roof</t>
  </si>
  <si>
    <t>Grappling Hook</t>
  </si>
  <si>
    <t>Throwing a grappling hook successfully requires a Use Rope check (DC 10, +2 per 10 feet of distance thrown).</t>
  </si>
  <si>
    <t>Hammer</t>
  </si>
  <si>
    <t>If a hammer is used in combat, treat it as a one-handed improvised weapon that deals bludgeoning damage equal to that of a spiked gauntlet of its size.</t>
  </si>
  <si>
    <t>Hammock</t>
  </si>
  <si>
    <t>Headlamp</t>
  </si>
  <si>
    <t>Headlamp Refill</t>
  </si>
  <si>
    <t>Healer's Kit</t>
  </si>
  <si>
    <t>It is the perfect tool for healing and provides a +2 circumstance bonus on Heal checks. A healer's kit is exhausted after ten uses.</t>
  </si>
  <si>
    <t>Healing Salve</t>
  </si>
  <si>
    <t>Full round; heals d8 damage</t>
  </si>
  <si>
    <t>Hemp Rope</t>
  </si>
  <si>
    <t>2 HP; Str DC 23</t>
  </si>
  <si>
    <t>Herb: Cassil</t>
  </si>
  <si>
    <t>Makes men infertile for 3d4 days.</t>
  </si>
  <si>
    <t>Herb: Nararoot</t>
  </si>
  <si>
    <t>Makes women infertile for d4+2 days.</t>
  </si>
  <si>
    <t>Heward's Handy Haversack</t>
  </si>
  <si>
    <t>Holly &amp; Mistletoe</t>
  </si>
  <si>
    <t>Holy Symbol, Bronze</t>
  </si>
  <si>
    <t>Holy Symbol, Gold</t>
  </si>
  <si>
    <t>Holy Symbol, Silver</t>
  </si>
  <si>
    <t>A holy symbol focuses positive energy. A cleric or paladin uses it as the focus for his spells and as a tool for turning undead. Each religion has its own holy symbol.
Unholy Symbols: An unholy symbol is like a holy symbol except that it focuses negative energy and is used by evil clerics (or by neutral clerics who want to cast evil spells or command undead).</t>
  </si>
  <si>
    <t>Holy Symbol, Wooden</t>
  </si>
  <si>
    <t>Holy Water, Flask of</t>
  </si>
  <si>
    <t>Holy water damages undead creatures and evil outsiders almost as if it were acid. A flask of holy water can be thrown as a splash weapon.
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
A direct hit by a flask of holy water deals 2d4 points of damage to an undead creature or an evil outsider. Each such creature within 5 feet of the point where the flask hits takes 1 point of damage from the splash.
Temples to good deities sell holy water at cost (making no profit).</t>
  </si>
  <si>
    <t>Horse, heavy</t>
  </si>
  <si>
    <t>Horse, light</t>
  </si>
  <si>
    <t>Hourglass</t>
  </si>
  <si>
    <t>Huge Castle</t>
  </si>
  <si>
    <t>Numerous buildings; 20-ft high wall; 6 towers</t>
  </si>
  <si>
    <t>Incense, Common (pound)</t>
  </si>
  <si>
    <t>Incense, Exotic (ounce)</t>
  </si>
  <si>
    <t>Ink (1 oz. Vial)</t>
  </si>
  <si>
    <t>This is black ink. You can buy ink in other colors, but it costs twice as much.</t>
  </si>
  <si>
    <t>Inkpen</t>
  </si>
  <si>
    <t>Insect Netting</t>
  </si>
  <si>
    <t>Keeps away normal insects.</t>
  </si>
  <si>
    <t>Ioun Stone</t>
  </si>
  <si>
    <t>Jug, Clay</t>
  </si>
  <si>
    <t>This basic ceramic jug is fitted with a stopper and holds 1 gallon of liquid.</t>
  </si>
  <si>
    <t>Keelboat</t>
  </si>
  <si>
    <t>1 mast; crew of 8-15. Cargo 100 soldiers or 40-50 tons; 1 mph</t>
  </si>
  <si>
    <t>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t>
  </si>
  <si>
    <t>Keep</t>
  </si>
  <si>
    <t>15 to 25 room fortified stone keep</t>
  </si>
  <si>
    <t>Ladder, 10'</t>
  </si>
  <si>
    <t>Lamp, Common</t>
  </si>
  <si>
    <t>15' rad./6 hr/pint, spills easily</t>
  </si>
  <si>
    <t>A lamp clearly illuminates a 15-foot radius, provides shadowy illumination out to a 30-foot radius, and burns for 6 hours on a pint of oil. You can carry a lamp in one hand.</t>
  </si>
  <si>
    <t>Lantern, Bullseye</t>
  </si>
  <si>
    <t>Lights a cone 60' long and 20' wide, 6 hr/pint</t>
  </si>
  <si>
    <t>A bullseye lantern provides clear illumination in a 60-foot cone and shadowy illumination in a 120-foot cone. It burns for 6 hours on a pint of oil. You can carry a bullseye lantern in one hand.</t>
  </si>
  <si>
    <t>Lantern, Hooded</t>
  </si>
  <si>
    <t>30' rad./6 hr/pint</t>
  </si>
  <si>
    <t>A hooded lantern clearly illuminates a 30-foot radius and provides shadowy illumination in a 60-foot radius. It burns for 6 hours on a pint of oil. You can carry a hooded lantern in one hand.</t>
  </si>
  <si>
    <t>Lock, average</t>
  </si>
  <si>
    <t>Open Locks DC 25</t>
  </si>
  <si>
    <t>Lock, good</t>
  </si>
  <si>
    <t>Open Locks DC 30</t>
  </si>
  <si>
    <t>Lock, simple</t>
  </si>
  <si>
    <t>Open Locks DC 20</t>
  </si>
  <si>
    <t>Lock, superior</t>
  </si>
  <si>
    <t>Open Locks DC 40</t>
  </si>
  <si>
    <t>Longship</t>
  </si>
  <si>
    <t>1 mast; crew of 50.  Cargo 150 soldiers or 50 tons; 3 mph</t>
  </si>
  <si>
    <t>This 75-foot-long ship with forty oars requires a total crew of 50. It has a single mast and a square sail, and it can carry 50 tons of cargo or 120 soldiers. A longship can make sea voyages. It moves about 3 miles per hour when being rowed or under sail.</t>
  </si>
  <si>
    <t>Magnifying Glass</t>
  </si>
  <si>
    <t>+2 Appraise checks for small / detailed items</t>
  </si>
  <si>
    <t>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t>
  </si>
  <si>
    <t>Manacles</t>
  </si>
  <si>
    <t>Hard 10, 10 HP.  EscArt DC 30 or burst DC 26</t>
  </si>
  <si>
    <t>Manacles, Masterwork</t>
  </si>
  <si>
    <t>Hard 10, 10 HP.  EscArt DC 35 or burst DC 28</t>
  </si>
  <si>
    <t>Mansion</t>
  </si>
  <si>
    <t>10 to 20 room, 2 to 3 story mansion of wood and brick with a slate roof</t>
  </si>
  <si>
    <t>Map Case</t>
  </si>
  <si>
    <t>Mask Filter Refill</t>
  </si>
  <si>
    <t>Mirror, Small Steel</t>
  </si>
  <si>
    <t>Moat and Bridge</t>
  </si>
  <si>
    <t>Moat 15' deep and 30' wide with a retractable wooden bridge</t>
  </si>
  <si>
    <t>Mobile Brace</t>
  </si>
  <si>
    <t>Monk's Outfit</t>
  </si>
  <si>
    <t>Lightweight, high-quality clothes with numerous small pockets. Sandals are included.</t>
  </si>
  <si>
    <t>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t>
  </si>
  <si>
    <t>Mug/Tankard, clay</t>
  </si>
  <si>
    <t>Mule</t>
  </si>
  <si>
    <t>Terrific pack animal that will enter dungeons, unlike horses.</t>
  </si>
  <si>
    <t>Musical Instrument, Common</t>
  </si>
  <si>
    <t>Musical Instrument, Masterwork</t>
  </si>
  <si>
    <t>Conveys a +2 bonus to Perform checks when in use.</t>
  </si>
  <si>
    <t>A masterwork instrument grants a +2 circumstance bonus on Perform checks involving its use.</t>
  </si>
  <si>
    <t>Noble's Outfit</t>
  </si>
  <si>
    <t>The flowing, exquisite garb of the elite. Jewelry and signet ring are not included.</t>
  </si>
  <si>
    <t>This set of clothes is designed specifically to be expensive and to show it. Precious metals and gems are worked into the clothing. To fit into the noble crowd, every would-be noble also needs a signet ring (see Adventuring Gear, above) and jewelry (worth at least 100 gp).</t>
  </si>
  <si>
    <t>Oar</t>
  </si>
  <si>
    <t>Oil</t>
  </si>
  <si>
    <t>Full rnd prep, 50% light on impact, 2 rnds, 1d3 dmg / 5' area</t>
  </si>
  <si>
    <t>A pint of oil burns for 6 hours in a lantern. You can use a flask of oil as a splash weapon. Use the rules for alchemist's fire, except that it takes a full round action to prepare a flask with a fuse. Once it is thrown, there is a 50% chance of the flask igniting successfully.
You can pour a pint of oil on the ground to cover an area 5 feet square, provided that the surface is smooth. If lit, the oil burns for 2 rounds and deals 1d3 points of fire damage to each creature in the area.</t>
  </si>
  <si>
    <t>Old men's bones set</t>
  </si>
  <si>
    <t>Paper (sheet)</t>
  </si>
  <si>
    <t>Parchment (sheet)</t>
  </si>
  <si>
    <t>Peasant's Outfit</t>
  </si>
  <si>
    <t>Loose shirt and baggy breaches, with wrapped-cloth for shoes.</t>
  </si>
  <si>
    <t>This set of clothes consists of a loose shirt and baggy breeches, or a loose shirt and skirt or overdress. Cloth wrappings are used for shoes.</t>
  </si>
  <si>
    <t>Phantom Ink (Firelight)</t>
  </si>
  <si>
    <t>Phantom Ink (Magical Light)</t>
  </si>
  <si>
    <t>Phantom Ink (Moonlight)</t>
  </si>
  <si>
    <t>Phantom Ink (Starlight)</t>
  </si>
  <si>
    <t>Pick, miner's</t>
  </si>
  <si>
    <t>Pipes</t>
  </si>
  <si>
    <t>Pitcher, clay</t>
  </si>
  <si>
    <t>Piton</t>
  </si>
  <si>
    <t>Pole, 10'</t>
  </si>
  <si>
    <t>Pony</t>
  </si>
  <si>
    <t>Portable Writing Desk</t>
  </si>
  <si>
    <t>Pot, Iron</t>
  </si>
  <si>
    <t>Potion</t>
  </si>
  <si>
    <t>Holds 6 potions.  Free action to retrieve.</t>
  </si>
  <si>
    <t>Potion Belt, Masterwork</t>
  </si>
  <si>
    <t>Holds 10 potions.  Free action to retrieve.</t>
  </si>
  <si>
    <t>Pouch, Belt</t>
  </si>
  <si>
    <t>Holds 1/5 cu ft</t>
  </si>
  <si>
    <t>Powderhorn</t>
  </si>
  <si>
    <t>Holds 2 lbs. of smokepowder.</t>
  </si>
  <si>
    <t>Powderkeg</t>
  </si>
  <si>
    <t>Holds 15 lbs. of smokepowder.</t>
  </si>
  <si>
    <t>Prayer Book</t>
  </si>
  <si>
    <t>Prayer Book, Compact</t>
  </si>
  <si>
    <t>Ram, portable</t>
  </si>
  <si>
    <t>Adds +2 circumstance bonus to break open a door, and allows a second person to help adding another +2</t>
  </si>
  <si>
    <t>This iron-shod wooden beam gives you a +2 circumstance bonus on Strength checks made to break open a door and it allows a second person to help you without having to roll, increasing your bonus by 2.</t>
  </si>
  <si>
    <t>Rations, Trail (per day)</t>
  </si>
  <si>
    <t>Reading Lamp</t>
  </si>
  <si>
    <t>Ring</t>
  </si>
  <si>
    <t>Robe</t>
  </si>
  <si>
    <t>Rod</t>
  </si>
  <si>
    <t>Rope Climber</t>
  </si>
  <si>
    <t>Rope, Hempen</t>
  </si>
  <si>
    <t>This rope has 2 hit points and can be burst with a DC 23 Strength check.</t>
  </si>
  <si>
    <t>Rope, Silk</t>
  </si>
  <si>
    <t>4 HP; Str DC 24.  +2 to Use Ropes</t>
  </si>
  <si>
    <t>This rope has 4 hit points and can be burst with a DC 24 Strength check. It is so supple that it provides a +2 circumstance bonus on Use Rope checks.</t>
  </si>
  <si>
    <t>Rowboat</t>
  </si>
  <si>
    <t>Carries 3 people 1 1/2 mph</t>
  </si>
  <si>
    <t>This 8- to 12-foot-long boat holds two or three Medium passengers. It moves about 1-1/2 miles per hour.</t>
  </si>
  <si>
    <t>Royal Outfit</t>
  </si>
  <si>
    <t>The clothes of royalty</t>
  </si>
  <si>
    <t>This is just the clothing, not the royal scepter, crown, ring, and other accoutrements. Royal clothes are ostentatious, with gems, gold, silk, and fur in abundance.</t>
  </si>
  <si>
    <t>Saddle, Exotic Military</t>
  </si>
  <si>
    <t>Confers a +2 bonus to ride checks related to staying in the saddle, and an unconscious rider has a 75% chance of staying in the saddle.</t>
  </si>
  <si>
    <t>An exotic saddle is like a normal saddle of the same sort except that it is designed for an unusual mount. Exotic saddles come in military, pack, and riding styles.</t>
  </si>
  <si>
    <t>Saddle, Exotic Pack</t>
  </si>
  <si>
    <t>Carries supplies, not people.</t>
  </si>
  <si>
    <t>Saddle, Exotic Riding</t>
  </si>
  <si>
    <t>An unconscious character has a 50% chance of staying in the saddle.</t>
  </si>
  <si>
    <t>Saddle, Military</t>
  </si>
  <si>
    <t>A military saddle braces the rider, providing a +2 circumstance bonus on Ride checks related to staying in the saddle. If you're knocked unconscious while in a military saddle, you have a 75% chance to stay in the saddle (compared to 50% for a riding saddle).</t>
  </si>
  <si>
    <t>Saddle, Pack</t>
  </si>
  <si>
    <t>A pack saddle holds gear and supplies, but not a rider. It holds as much gear as the mount can carry.</t>
  </si>
  <si>
    <t>Saddle, Riding</t>
  </si>
  <si>
    <t>The standard riding saddle supports a rider.</t>
  </si>
  <si>
    <t>Sailing Ship</t>
  </si>
  <si>
    <t>2 masts; crew of 20. Cargo 150 tons; 2 mph</t>
  </si>
  <si>
    <t>This larger, seaworthy ship is 75 to 90 feet long and 20 feet wide and has a crew of 20. It can carry 150 tons of cargo. It has square sails on its two masts and can make sea voyages. It moves about 2 miles per hour.</t>
  </si>
  <si>
    <t>Scale, Merchant's</t>
  </si>
  <si>
    <t>+2 Appraise</t>
  </si>
  <si>
    <t>A scale grants a +2 circumstance bonus on Appraise checks involving items that are valued by weight, including anything made of precious metals.</t>
  </si>
  <si>
    <t>Scentbreaker</t>
  </si>
  <si>
    <t>Herbs break scent trail</t>
  </si>
  <si>
    <t>Scholar's Outfit</t>
  </si>
  <si>
    <t>Robe, belt, cap and soft shoes suitable for a scholar or educator.</t>
  </si>
  <si>
    <t>Perfect for a scholar, this outfit includes a robe, a belt, a cap, soft shoes, and possibly a cloak.</t>
  </si>
  <si>
    <t>Scripture</t>
  </si>
  <si>
    <t>Scripture, Compact</t>
  </si>
  <si>
    <t>Scroll</t>
  </si>
  <si>
    <t>Fifteen 'pockets' for scrolls</t>
  </si>
  <si>
    <t>Sealing Wax</t>
  </si>
  <si>
    <t>Secret component compartment</t>
  </si>
  <si>
    <t>Hold components for one spell</t>
  </si>
  <si>
    <t>Secret component pocket</t>
  </si>
  <si>
    <t>Sewing Needle</t>
  </si>
  <si>
    <t>Signal Whistle</t>
  </si>
  <si>
    <t>Signet Ring</t>
  </si>
  <si>
    <t>Simple House</t>
  </si>
  <si>
    <t>1 to 3 room wooden house with thatch roof</t>
  </si>
  <si>
    <t>Sled</t>
  </si>
  <si>
    <t>Carries 1 ton of cargo or passengers over snow or ice, drawn by two animals</t>
  </si>
  <si>
    <t>This is a wagon on runners for moving through snow and over ice. In general, two horses (or other beasts of burden) draw it. A sled comes with the harness needed to pull it.</t>
  </si>
  <si>
    <t>Sledge</t>
  </si>
  <si>
    <t>Smokestick</t>
  </si>
  <si>
    <t>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t>
  </si>
  <si>
    <t>Snuffing Bell</t>
  </si>
  <si>
    <t>Soap (lb.)</t>
  </si>
  <si>
    <t>Songbook, Bard's</t>
  </si>
  <si>
    <t>Spade or Shovel</t>
  </si>
  <si>
    <t>Spell Component Pouch</t>
  </si>
  <si>
    <t>Holds 1/8 cu ft</t>
  </si>
  <si>
    <t>A spellcaster with a spell component pouch is assumed to have all the material components and focuses needed for spellcasting, except for those components that have a specific cost, divine focuses, and focuses that wouldn't fit in a pouch.</t>
  </si>
  <si>
    <t>Spellbook, Wizard's (blank)</t>
  </si>
  <si>
    <t>A spellbook has 100 pages of parchment, and each spell takes up one page per spell level (one page each for 0-level spells).</t>
  </si>
  <si>
    <t>Spyglass</t>
  </si>
  <si>
    <t>Objects viewed through a spyglass are magnified to twice their size.</t>
  </si>
  <si>
    <t>Staff</t>
  </si>
  <si>
    <t>Sunrod</t>
  </si>
  <si>
    <t>This 1-foot-long, gold-tipped, iron rod glows brightly when struck. It clearly illuminates a 30-foot radius and provides shadowy illumination in a 60-foot radius. It glows for 6 hours, after which the gold tip is burned out and worthless.</t>
  </si>
  <si>
    <t>Suregrip</t>
  </si>
  <si>
    <t>Talis Deck</t>
  </si>
  <si>
    <t>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
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t>
  </si>
  <si>
    <t>Tent</t>
  </si>
  <si>
    <t>Thieves' Tools</t>
  </si>
  <si>
    <t>This kit contains the tools you need to use the Disable Device and Open Lock skills. Without these tools, you must improvise tools, and you take a -2 circumstance penalty on Disable Device and Open Locks checks.</t>
  </si>
  <si>
    <t>Thieves' Tools, Masterwork</t>
  </si>
  <si>
    <t>+2 bonus to Open Lock or Disable Device</t>
  </si>
  <si>
    <t>This kit contains extra tools and tools of better make, which grant a +2 circumstance bonus on Disable Device and Open Lock checks.</t>
  </si>
  <si>
    <t>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
Since you don't need to hit a specific target, you can simply aim at a particular 5-foot square. Treat the target square as AC 5.</t>
  </si>
  <si>
    <t>Tindertwig</t>
  </si>
  <si>
    <t>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t>
  </si>
  <si>
    <t>Tool, Masterwork</t>
  </si>
  <si>
    <t>This well-made item is the perfect tool for the job. It grants a +2 circumstance bonus on a related skill check (if any). Bonuses provided by multiple masterwork items used toward the same skill check do not stack.</t>
  </si>
  <si>
    <t>Torch</t>
  </si>
  <si>
    <t>20' radius, 2 hours</t>
  </si>
  <si>
    <t>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t>
  </si>
  <si>
    <t>Torch, Everburning</t>
  </si>
  <si>
    <t>This otherwise normal torch has a continual flame spell cast upon it. An everburning torch clearly illuminates a 20-foot radius and provides shadowy illumination out to a 40-foot radius.</t>
  </si>
  <si>
    <t>Tower</t>
  </si>
  <si>
    <t>3 level, round or square stone tower</t>
  </si>
  <si>
    <t>Traveler's Outfit</t>
  </si>
  <si>
    <t>Wool breeches and shirt, boots and ample, hooded cloak</t>
  </si>
  <si>
    <t>This set of clothes consists of boots, a wool skirt or breeches, a sturdy belt, a shirt (perhaps with a vest or jacket), and an ample cloak with a hood.</t>
  </si>
  <si>
    <t>Vial</t>
  </si>
  <si>
    <t>A vial holds 1 ounce of liquid. The stoppered container usually is no more than 1 inch wide and 3 inches high.</t>
  </si>
  <si>
    <t>Wagon</t>
  </si>
  <si>
    <t>Carries 2 tons of cargo or passengers, drawn by two animals</t>
  </si>
  <si>
    <t>This is a four-wheeled, open vehicle for transporting heavy loads. In general, two horses (or other beasts of burden) draw it. A wagon comes with the harness needed to pull it.</t>
  </si>
  <si>
    <t>Wand</t>
  </si>
  <si>
    <t>Warhorse, heavy</t>
  </si>
  <si>
    <t>Warhorse, light</t>
  </si>
  <si>
    <t>Warpony</t>
  </si>
  <si>
    <t>Warship</t>
  </si>
  <si>
    <t>1 mast and a crew of 60 to 80. Carries up to 160 soldiers, for short distances in coastal waters at 2 1/2 mph.</t>
  </si>
  <si>
    <t>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t>
  </si>
  <si>
    <t>Water Clock</t>
  </si>
  <si>
    <t>This large, bulky contrivance gives the time accurate to within half an hour per day since it was last set. It requires a source of water, and it must be kept still because it marks time by the regulated flow of droplets of water.</t>
  </si>
  <si>
    <t>Waterskin</t>
  </si>
  <si>
    <t>Holds 1/2 gallon of liquid</t>
  </si>
  <si>
    <t>Whetstone</t>
  </si>
  <si>
    <t>d6</t>
  </si>
  <si>
    <t>d4</t>
  </si>
  <si>
    <t>d</t>
  </si>
  <si>
    <t>d8</t>
  </si>
  <si>
    <t>d10</t>
  </si>
  <si>
    <t>d12</t>
  </si>
  <si>
    <t>d1</t>
  </si>
  <si>
    <t>2d4</t>
  </si>
  <si>
    <t>2d8</t>
  </si>
  <si>
    <t>2d6</t>
  </si>
  <si>
    <t>d2</t>
  </si>
  <si>
    <t>isFiness</t>
  </si>
  <si>
    <t>hasReach</t>
  </si>
  <si>
    <t>CritRange</t>
  </si>
  <si>
    <t>CritMultiplier</t>
  </si>
  <si>
    <t>SpecialDamage</t>
  </si>
  <si>
    <t>WeaponType</t>
  </si>
  <si>
    <t>UAWeaponGroup</t>
  </si>
  <si>
    <t>DataType</t>
  </si>
  <si>
    <t>TEXT</t>
  </si>
  <si>
    <t>ImageLink</t>
  </si>
  <si>
    <t>Allow Null</t>
  </si>
  <si>
    <t>WeaponID</t>
  </si>
  <si>
    <t>Default Value</t>
  </si>
  <si>
    <t>"add description"</t>
  </si>
  <si>
    <t>STRING</t>
  </si>
  <si>
    <t>INTEGER</t>
  </si>
  <si>
    <t>RangeIncriment</t>
  </si>
  <si>
    <t>BOOLEAN</t>
  </si>
  <si>
    <t>AutoIncrement, PK</t>
  </si>
  <si>
    <t>canRun</t>
  </si>
  <si>
    <t>hasGauntlets</t>
  </si>
  <si>
    <t/>
  </si>
  <si>
    <t>ArmorType</t>
  </si>
  <si>
    <t>BaseSize</t>
  </si>
  <si>
    <t>Tiny</t>
  </si>
  <si>
    <t>Small</t>
  </si>
  <si>
    <t>imageLink</t>
  </si>
  <si>
    <t>BaseAC</t>
  </si>
  <si>
    <t>Max DexBonus</t>
  </si>
  <si>
    <t>CheckPenalty</t>
  </si>
  <si>
    <t>WEAPONS</t>
  </si>
  <si>
    <t>ArmorID</t>
  </si>
  <si>
    <t>SpellFailure(Percent)</t>
  </si>
  <si>
    <t>.</t>
  </si>
  <si>
    <t>Armor/Shields</t>
  </si>
  <si>
    <t>Holds 6 potions. Free action to retrieve.</t>
  </si>
  <si>
    <t>Holds 10 potions. Free action to retrieve.</t>
  </si>
  <si>
    <t>GearID</t>
  </si>
  <si>
    <t>x</t>
  </si>
  <si>
    <t xml:space="preserve">Product </t>
  </si>
  <si>
    <t>product ID</t>
  </si>
  <si>
    <t xml:space="preserve">Cost </t>
  </si>
  <si>
    <t>Quantity</t>
  </si>
  <si>
    <t>image link</t>
  </si>
  <si>
    <t>categoryID</t>
  </si>
  <si>
    <t>Additonaly Information= [weapeobn type, damage, dmgtype, crit range...]</t>
  </si>
  <si>
    <t>Categories</t>
  </si>
  <si>
    <t>Magic Item</t>
  </si>
  <si>
    <t>product_name: {</t>
  </si>
  <si>
    <t>description: {</t>
  </si>
  <si>
    <t>cost: {</t>
  </si>
  <si>
    <t>stock: {</t>
  </si>
  <si>
    <t>weight: {</t>
  </si>
  <si>
    <t>image_link: {</t>
  </si>
  <si>
    <t>additional_information: {</t>
  </si>
  <si>
    <t>category_id: {</t>
  </si>
  <si>
    <t>product_name</t>
  </si>
  <si>
    <t>cost</t>
  </si>
  <si>
    <t>stock</t>
  </si>
  <si>
    <t>weight</t>
  </si>
  <si>
    <t>image_link</t>
  </si>
  <si>
    <t>additional_information</t>
  </si>
  <si>
    <t>category_id</t>
  </si>
  <si>
    <t>string</t>
  </si>
  <si>
    <t>int</t>
  </si>
  <si>
    <t>weapon_type</t>
  </si>
  <si>
    <t>ua_weapon_group</t>
  </si>
  <si>
    <t>damage</t>
  </si>
  <si>
    <t>damage_type</t>
  </si>
  <si>
    <t>special_damage</t>
  </si>
  <si>
    <t>critical_range</t>
  </si>
  <si>
    <t>critical_multiplier</t>
  </si>
  <si>
    <t>delivery</t>
  </si>
  <si>
    <t>melee_penalty</t>
  </si>
  <si>
    <t>has_reach</t>
  </si>
  <si>
    <t>base_size</t>
  </si>
  <si>
    <t>armor_type</t>
  </si>
  <si>
    <t>base_ac</t>
  </si>
  <si>
    <t>max_dex_bonus</t>
  </si>
  <si>
    <t>check_penalty</t>
  </si>
  <si>
    <t>spell_failure</t>
  </si>
  <si>
    <t>has_gauntlets</t>
  </si>
  <si>
    <t>can_run</t>
  </si>
  <si>
    <t>type</t>
  </si>
  <si>
    <t>array</t>
  </si>
  <si>
    <t xml:space="preserve">. </t>
  </si>
  <si>
    <t>is_finesse</t>
  </si>
  <si>
    <t>range increment</t>
  </si>
  <si>
    <t>The suit includes gauntlets, heavy leather boots, a visored helmet, and a thick layer of padding that is worn underneath the armor. Each suit of full plate must be individually fitted to its owner by a master armor smith, although a captured suit can be resized to fit a new owner at a cost of 200 to 800 (2d4x100) gold pieces.</t>
  </si>
  <si>
    <t>DC 17 or sleep for 1 round; DC 15 or sleep for d4+1 min.</t>
  </si>
  <si>
    <t>Transport</t>
  </si>
  <si>
    <t>Flash Pellet</t>
  </si>
  <si>
    <t>Glow Powder</t>
  </si>
  <si>
    <t>Herb: Nara Root</t>
  </si>
  <si>
    <t>Ink Pen</t>
  </si>
  <si>
    <t>Hard 10, 10 HP. Escape Artist DC 30 or burst DC 26</t>
  </si>
  <si>
    <t>Hard 10, 10 HP. Escape Artist DC 35 or burst DC 28</t>
  </si>
  <si>
    <t>Powder Keg</t>
  </si>
  <si>
    <t>Scent-Breaker</t>
  </si>
  <si>
    <t>Smoke Stick</t>
  </si>
  <si>
    <t>Sure-grip</t>
  </si>
  <si>
    <t>Torch, Ever-Burning</t>
  </si>
  <si>
    <t>This otherwise normal torch has a continual flame spell cast upon it. An ever-burning torch clearly illuminates a 20-foot radius and provides shadowy illumination out to a 40-foot radius.</t>
  </si>
  <si>
    <t>War Pony</t>
  </si>
  <si>
    <t>magic_potion.png</t>
  </si>
  <si>
    <t>tools&amp;skillsKit.png</t>
  </si>
  <si>
    <t>sleepGas.png</t>
  </si>
  <si>
    <t>clericItems.png</t>
  </si>
  <si>
    <t>amulet.png</t>
  </si>
  <si>
    <t>specialitems.png</t>
  </si>
  <si>
    <t>clothing.png</t>
  </si>
  <si>
    <t>jewels.png</t>
  </si>
  <si>
    <t>adventuringGear.png</t>
  </si>
  <si>
    <t>scroll.png</t>
  </si>
  <si>
    <t>wineglass.png</t>
  </si>
  <si>
    <t>castle.png</t>
  </si>
  <si>
    <t>clothingClothing.plothing</t>
  </si>
  <si>
    <t>toolsKits.pkill</t>
  </si>
  <si>
    <t>mountsGear.pRelated</t>
  </si>
  <si>
    <t>upaciormation: JSONl_asu.p{}</t>
  </si>
  <si>
    <t>eprciitional, r e.p.s</t>
  </si>
  <si>
    <t>hpscimation: JSON.stringifyinshh.pyp</t>
  </si>
  <si>
    <t>spaciation: JSON.stringifynfaFs.ppe</t>
  </si>
  <si>
    <t>transportTransport.p</t>
  </si>
  <si>
    <t>wpociormation: JSONl_oow.p{}</t>
  </si>
  <si>
    <t>mpmciation: JSON.stringifynfmmm.p},</t>
  </si>
  <si>
    <t>dpacimation: JSON.stringifyinadd.p)}</t>
  </si>
  <si>
    <t>dpaciioald.pif</t>
  </si>
  <si>
    <t>apwci, additionalidwya.p J</t>
  </si>
  <si>
    <t>lplciltilel.pgi</t>
  </si>
  <si>
    <t>specialItems.pubstances &amp;</t>
  </si>
  <si>
    <t>rpucimation: JSON.stringify({type: 'Toolsinugr.pyp</t>
  </si>
  <si>
    <t xml:space="preserve"> pkciation: JSON.stringifynfkk .ppe</t>
  </si>
  <si>
    <t xml:space="preserve"> ppcirmation: JSON_ip  .p})</t>
  </si>
  <si>
    <t>kpscionalddsek.pri</t>
  </si>
  <si>
    <t>ipbciformation: JSONalbBi.p({</t>
  </si>
  <si>
    <t xml:space="preserve"> pdciitional, de .p.s</t>
  </si>
  <si>
    <t>eppciinformation: JSON.stringifyonphe.pfy</t>
  </si>
  <si>
    <t>cprcinaldirec.pin</t>
  </si>
  <si>
    <t>optcimation: JSON.stringifyintPo.pyp</t>
  </si>
  <si>
    <t>tprcitional arit.pst</t>
  </si>
  <si>
    <t>ypaciormation: JSONl_a y.p{}</t>
  </si>
  <si>
    <t>dpaciformation: JSONala d.p({</t>
  </si>
  <si>
    <t>eppcinformation: JSONnapie.py(</t>
  </si>
  <si>
    <t>dpdcirmation: JSON.stringify({type: 'Mounts_ided.pty</t>
  </si>
  <si>
    <t>dpdcimation: JSON.stringifyinded.p)}</t>
  </si>
  <si>
    <t>iprcimation: JSON.stringifyinrpi.p)}</t>
  </si>
  <si>
    <t>lpacirmation: JSON.stringify_iagl.pty</t>
  </si>
  <si>
    <t>ipwciiowei.pif</t>
  </si>
  <si>
    <t>npgcialitgen.png</t>
  </si>
  <si>
    <t>npgcirmation: JSON.stringify_ig n.pty</t>
  </si>
  <si>
    <t>dpecition: JSON.stringifyfoeld.pe:</t>
  </si>
  <si>
    <t>fpuciformation: JSONalu f.p({</t>
  </si>
  <si>
    <t>ppaciormation: JSON.stringifyl_a(p.p{t</t>
  </si>
  <si>
    <t>dpaciinformation: JSON.stringifyonaed.pfy</t>
  </si>
  <si>
    <t>eprcimation: JSONinr-e.p)}</t>
  </si>
  <si>
    <t>iplciformation: JSONall i.p({</t>
  </si>
  <si>
    <t xml:space="preserve"> prciormation: JSON.stringify({type: 'Mountsl_r  .p{t</t>
  </si>
  <si>
    <t>tpeciormation: JSON.stringifyl_est.p{t</t>
  </si>
  <si>
    <t>spe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</si>
</sst>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0"/>
    <numFmt numFmtId="165" formatCode="\+0;\-0;0"/>
  </numFmts>
  <fonts count="13" x14ac:knownFonts="1">
    <font>
      <sz val="10"/>
      <name val="Arial"/>
    </font>
    <font>
      <b/>
      <sz val="12"/>
      <name val="Arial"/>
      <family val="2"/>
    </font>
    <font>
      <sz val="6"/>
      <name val="Arial"/>
      <family val="2"/>
    </font>
    <font>
      <sz val="8"/>
      <name val="Arial"/>
      <family val="2"/>
    </font>
    <font>
      <u/>
      <sz val="8"/>
      <name val="Arial"/>
      <family val="2"/>
    </font>
    <font>
      <sz val="8"/>
      <color indexed="10"/>
      <name val="Arial"/>
      <family val="2"/>
    </font>
    <font>
      <i/>
      <sz val="8"/>
      <color indexed="10"/>
      <name val="Arial"/>
      <family val="2"/>
    </font>
    <font>
      <u/>
      <sz val="6"/>
      <name val="Arial"/>
      <family val="2"/>
    </font>
    <font>
      <sz val="8"/>
      <color indexed="81"/>
      <name val="Tahoma"/>
      <family val="2"/>
    </font>
    <font>
      <sz val="12"/>
      <name val="Arial"/>
      <family val="2"/>
    </font>
    <font>
      <sz val="10"/>
      <name val="Arial"/>
      <family val="2"/>
    </font>
    <font>
      <sz val="11"/>
      <name val="Calibri"/>
      <family val="2"/>
    </font>
    <font>
      <b/>
      <sz val="10"/>
      <name val="Arial"/>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57">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0" xfId="0" applyFont="1"/>
    <xf numFmtId="0" fontId="3" fillId="0" borderId="0" xfId="0" applyFont="1" applyAlignment="1">
      <alignment horizontal="center"/>
    </xf>
    <xf numFmtId="0" fontId="3" fillId="0" borderId="0" xfId="0" quotePrefix="1" applyFont="1" applyAlignment="1">
      <alignment horizontal="center"/>
    </xf>
    <xf numFmtId="0" fontId="3" fillId="0" borderId="0" xfId="0" quotePrefix="1" applyFont="1" applyAlignment="1">
      <alignment horizontal="center" vertical="center"/>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4" fillId="0" borderId="0" xfId="0" applyFont="1" applyAlignment="1">
      <alignment vertical="center"/>
    </xf>
    <xf numFmtId="164" fontId="3" fillId="0" borderId="0" xfId="0" applyNumberFormat="1" applyFont="1" applyAlignment="1">
      <alignment horizontal="center" vertical="center"/>
    </xf>
    <xf numFmtId="165" fontId="3" fillId="0" borderId="0" xfId="0" applyNumberFormat="1" applyFont="1" applyAlignment="1">
      <alignment horizontal="center"/>
    </xf>
    <xf numFmtId="0" fontId="3" fillId="0" borderId="0" xfId="0" quotePrefix="1" applyFont="1"/>
    <xf numFmtId="0" fontId="3" fillId="0" borderId="0" xfId="0" quotePrefix="1" applyFont="1" applyAlignment="1">
      <alignment horizontal="right"/>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xf>
    <xf numFmtId="0" fontId="0" fillId="0" borderId="0" xfId="0"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7" fillId="0" borderId="0" xfId="0" applyFont="1" applyAlignment="1">
      <alignment horizontal="center"/>
    </xf>
    <xf numFmtId="2" fontId="3" fillId="0" borderId="0" xfId="0" applyNumberFormat="1" applyFont="1" applyAlignment="1">
      <alignment horizontal="center"/>
    </xf>
    <xf numFmtId="0" fontId="5" fillId="0" borderId="0" xfId="0" applyFont="1" applyAlignment="1">
      <alignment horizontal="left"/>
    </xf>
    <xf numFmtId="0" fontId="9"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wrapText="1"/>
    </xf>
    <xf numFmtId="0" fontId="3" fillId="0" borderId="0" xfId="0" applyFont="1" applyAlignment="1">
      <alignment wrapText="1"/>
    </xf>
    <xf numFmtId="0" fontId="4" fillId="0" borderId="0" xfId="0" applyFont="1" applyAlignment="1">
      <alignment horizont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Continuous"/>
    </xf>
    <xf numFmtId="0" fontId="10" fillId="0" borderId="0" xfId="0" applyFont="1"/>
    <xf numFmtId="0" fontId="9" fillId="0" borderId="0" xfId="0" applyFont="1" applyAlignment="1">
      <alignment horizontal="center" vertical="center" wrapText="1"/>
    </xf>
    <xf numFmtId="0" fontId="2" fillId="0" borderId="0" xfId="0" applyFont="1" applyAlignment="1">
      <alignment horizontal="center" vertical="center" wrapText="1"/>
    </xf>
    <xf numFmtId="0" fontId="11" fillId="0" borderId="0" xfId="0" applyFont="1" applyAlignment="1">
      <alignment vertical="center"/>
    </xf>
    <xf numFmtId="0" fontId="12" fillId="0" borderId="0" xfId="0" applyFont="1"/>
    <xf numFmtId="0" fontId="1" fillId="2" borderId="0" xfId="0" applyFont="1" applyFill="1"/>
    <xf numFmtId="0" fontId="9" fillId="2" borderId="0" xfId="0" applyFont="1" applyFill="1"/>
    <xf numFmtId="0" fontId="0" fillId="2" borderId="0" xfId="0" applyFill="1"/>
    <xf numFmtId="0" fontId="4" fillId="2" borderId="0" xfId="0" applyFont="1" applyFill="1" applyAlignment="1">
      <alignment horizontal="center" vertical="center"/>
    </xf>
    <xf numFmtId="0" fontId="4" fillId="2" borderId="0" xfId="0" applyFont="1" applyFill="1" applyAlignment="1">
      <alignment horizontal="center"/>
    </xf>
    <xf numFmtId="0" fontId="3" fillId="2" borderId="0" xfId="0" applyFont="1" applyFill="1" applyAlignment="1">
      <alignment horizontal="center" vertical="center"/>
    </xf>
    <xf numFmtId="0" fontId="3" fillId="2" borderId="0" xfId="0" applyFont="1" applyFill="1" applyAlignment="1">
      <alignment horizontal="center"/>
    </xf>
    <xf numFmtId="0" fontId="3" fillId="2" borderId="0" xfId="0" applyFont="1" applyFill="1"/>
    <xf numFmtId="0" fontId="3" fillId="2" borderId="0" xfId="0" quotePrefix="1" applyFont="1" applyFill="1" applyAlignment="1">
      <alignment horizontal="center" vertical="center"/>
    </xf>
    <xf numFmtId="0" fontId="3" fillId="0" borderId="0" xfId="0" applyFont="1" applyAlignment="1">
      <alignment horizontal="center"/>
    </xf>
    <xf numFmtId="0" fontId="3" fillId="0" borderId="0" xfId="0" quotePrefix="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12a1b6a84f9f3060/Documents/CodingBootcamp/DnD35e_CS_0726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Tutorial"/>
      <sheetName val="!ra"/>
      <sheetName val="!te"/>
      <sheetName val="!hr"/>
      <sheetName val="!cl"/>
      <sheetName val="!sk"/>
      <sheetName val="!fe"/>
      <sheetName val="!we"/>
      <sheetName val="!ar"/>
      <sheetName val="!eq"/>
      <sheetName val="!sp"/>
      <sheetName val="!misc"/>
      <sheetName val="DM Sheet"/>
      <sheetName val="Quick Sheet"/>
      <sheetName val="Validation"/>
      <sheetName val="Master"/>
    </sheetNames>
    <sheetDataSet>
      <sheetData sheetId="0"/>
      <sheetData sheetId="1"/>
      <sheetData sheetId="2">
        <row r="5">
          <cell r="A5" t="str">
            <v>Aasimar</v>
          </cell>
          <cell r="C5" t="str">
            <v>+2 Wisdom, +2 Charisma
Medium Sized.
Base Speed: 30'
Energy Resistance: Acid, Cold, Electricity 5
Light (Sp): Aasimar can use Light once per day as cast by a sorcerer of their character's level
+2 racial bonus on Listen and Spot checks
Darkvision 60'
Outsider: Aasimar are native outsiders
Automatic Languages: Common, Home Region
Bonus Languages: Any (except secret languages, such as Druidic)
Favored Class: Paladin
Level Adjustment (ECL): +1.</v>
          </cell>
          <cell r="D5" t="str">
            <v>WotC</v>
          </cell>
          <cell r="E5" t="str">
            <v>FRCS</v>
          </cell>
          <cell r="G5" t="str">
            <v>!Outsider</v>
          </cell>
          <cell r="L5">
            <v>2</v>
          </cell>
          <cell r="M5">
            <v>2</v>
          </cell>
          <cell r="N5" t="str">
            <v>Medium</v>
          </cell>
          <cell r="O5">
            <v>5</v>
          </cell>
          <cell r="P5">
            <v>5</v>
          </cell>
          <cell r="Q5">
            <v>30</v>
          </cell>
          <cell r="R5">
            <v>20</v>
          </cell>
          <cell r="V5">
            <v>1</v>
          </cell>
          <cell r="Y5" t="str">
            <v>Darkvision</v>
          </cell>
          <cell r="Z5">
            <v>60</v>
          </cell>
          <cell r="AG5">
            <v>5</v>
          </cell>
          <cell r="AH5">
            <v>5</v>
          </cell>
          <cell r="AI5">
            <v>5</v>
          </cell>
          <cell r="AO5" t="str">
            <v>Paladin</v>
          </cell>
          <cell r="AU5">
            <v>4</v>
          </cell>
          <cell r="AV5" t="str">
            <v>Listen</v>
          </cell>
          <cell r="AW5">
            <v>2</v>
          </cell>
          <cell r="AX5" t="str">
            <v>Spot</v>
          </cell>
          <cell r="AY5">
            <v>2</v>
          </cell>
        </row>
        <row r="6">
          <cell r="A6" t="str">
            <v>Bugbear</v>
          </cell>
          <cell r="C6" t="str">
            <v>Alertness.  Weapon Proficiency: Morningstar
Favored Class: Rogue</v>
          </cell>
          <cell r="D6" t="str">
            <v>WotC</v>
          </cell>
          <cell r="E6" t="str">
            <v>MM</v>
          </cell>
          <cell r="F6">
            <v>27</v>
          </cell>
          <cell r="G6" t="str">
            <v>!Humanoid (Fortitude, Reflex)</v>
          </cell>
          <cell r="H6">
            <v>4</v>
          </cell>
          <cell r="I6">
            <v>2</v>
          </cell>
          <cell r="J6">
            <v>2</v>
          </cell>
          <cell r="M6">
            <v>-2</v>
          </cell>
          <cell r="N6" t="str">
            <v>Medium</v>
          </cell>
          <cell r="O6">
            <v>5</v>
          </cell>
          <cell r="P6">
            <v>5</v>
          </cell>
          <cell r="Q6">
            <v>30</v>
          </cell>
          <cell r="R6">
            <v>20</v>
          </cell>
          <cell r="V6">
            <v>2</v>
          </cell>
          <cell r="W6">
            <v>3</v>
          </cell>
          <cell r="X6">
            <v>8</v>
          </cell>
          <cell r="Y6" t="str">
            <v>Normal Vision</v>
          </cell>
          <cell r="AL6">
            <v>3</v>
          </cell>
          <cell r="AO6" t="str">
            <v>!None</v>
          </cell>
          <cell r="AU6">
            <v>1</v>
          </cell>
          <cell r="AV6" t="str">
            <v>Hide</v>
          </cell>
          <cell r="AW6">
            <v>2</v>
          </cell>
          <cell r="AX6" t="str">
            <v>Listen</v>
          </cell>
          <cell r="AY6">
            <v>1</v>
          </cell>
          <cell r="AZ6" t="str">
            <v>Move Silently</v>
          </cell>
          <cell r="BA6">
            <v>2</v>
          </cell>
          <cell r="BB6" t="str">
            <v>Spot</v>
          </cell>
          <cell r="BC6">
            <v>1</v>
          </cell>
        </row>
        <row r="7">
          <cell r="A7" t="str">
            <v>Derro</v>
          </cell>
          <cell r="C7" t="str">
            <v>Blindfight Feat.  Spell Resistance: 18.  
Sunlight Vulnerability
+2 Racial Bonus on saving throws vs. Poison
+2 Racial Bonus on saving throws against spells and spell-like effects.
+1 Racial Bonus to attacks vs. Orcs and Goblinoids
+4 Dodge Bonus against Giants
Favored Class: Fighter</v>
          </cell>
          <cell r="D7" t="str">
            <v>WotC</v>
          </cell>
          <cell r="E7" t="str">
            <v>MM</v>
          </cell>
          <cell r="F7">
            <v>80</v>
          </cell>
          <cell r="G7" t="str">
            <v>!Humanoid (Fortitude, Reflex)</v>
          </cell>
          <cell r="H7">
            <v>-2</v>
          </cell>
          <cell r="I7">
            <v>4</v>
          </cell>
          <cell r="J7">
            <v>2</v>
          </cell>
          <cell r="M7">
            <v>-4</v>
          </cell>
          <cell r="N7" t="str">
            <v>Medium</v>
          </cell>
          <cell r="O7">
            <v>5</v>
          </cell>
          <cell r="P7">
            <v>5</v>
          </cell>
          <cell r="Q7">
            <v>20</v>
          </cell>
          <cell r="R7">
            <v>15</v>
          </cell>
          <cell r="V7">
            <v>1</v>
          </cell>
          <cell r="Y7" t="str">
            <v>Darkvision</v>
          </cell>
          <cell r="Z7">
            <v>30</v>
          </cell>
          <cell r="AO7" t="str">
            <v>!None</v>
          </cell>
          <cell r="AU7">
            <v>4</v>
          </cell>
        </row>
        <row r="8">
          <cell r="A8" t="str">
            <v>Doppleganger</v>
          </cell>
          <cell r="C8" t="str">
            <v>Alertness.  Dodge.  Weapon Proficiency.</v>
          </cell>
          <cell r="D8" t="str">
            <v>WotC</v>
          </cell>
          <cell r="E8" t="str">
            <v>MM</v>
          </cell>
          <cell r="G8" t="str">
            <v>!Shapechanger</v>
          </cell>
          <cell r="H8">
            <v>2</v>
          </cell>
          <cell r="I8">
            <v>2</v>
          </cell>
          <cell r="J8">
            <v>2</v>
          </cell>
          <cell r="K8">
            <v>2</v>
          </cell>
          <cell r="L8">
            <v>4</v>
          </cell>
          <cell r="M8">
            <v>2</v>
          </cell>
          <cell r="N8" t="str">
            <v>Medium</v>
          </cell>
          <cell r="O8">
            <v>5</v>
          </cell>
          <cell r="P8">
            <v>5</v>
          </cell>
          <cell r="Q8">
            <v>30</v>
          </cell>
          <cell r="R8">
            <v>20</v>
          </cell>
          <cell r="V8">
            <v>3</v>
          </cell>
          <cell r="W8">
            <v>4</v>
          </cell>
          <cell r="X8">
            <v>8</v>
          </cell>
          <cell r="Y8" t="str">
            <v>Darkvision</v>
          </cell>
          <cell r="Z8">
            <v>60</v>
          </cell>
          <cell r="AL8">
            <v>4</v>
          </cell>
          <cell r="AO8" t="str">
            <v>!None</v>
          </cell>
          <cell r="AU8">
            <v>1</v>
          </cell>
          <cell r="AV8" t="str">
            <v xml:space="preserve">Disguise </v>
          </cell>
          <cell r="AW8">
            <v>11</v>
          </cell>
          <cell r="AX8" t="str">
            <v>Listen</v>
          </cell>
          <cell r="AY8">
            <v>7</v>
          </cell>
          <cell r="AZ8" t="str">
            <v>Spot</v>
          </cell>
          <cell r="BA8">
            <v>4</v>
          </cell>
        </row>
        <row r="9">
          <cell r="A9" t="str">
            <v>Dwarf</v>
          </cell>
          <cell r="C9"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and Dwarven. 
Bonus Languages: Giant, Gnome, Goblin, Orc, Terran, and Undercommon. 
Favored Class: Fighter.</v>
          </cell>
          <cell r="D9" t="str">
            <v>WotC</v>
          </cell>
          <cell r="E9" t="str">
            <v>3.5e SRD</v>
          </cell>
          <cell r="G9" t="str">
            <v>!Humanoid (Fortitude)</v>
          </cell>
          <cell r="J9">
            <v>2</v>
          </cell>
          <cell r="M9">
            <v>-2</v>
          </cell>
          <cell r="N9" t="str">
            <v>Medium</v>
          </cell>
          <cell r="O9">
            <v>5</v>
          </cell>
          <cell r="P9">
            <v>5</v>
          </cell>
          <cell r="Q9">
            <v>20</v>
          </cell>
          <cell r="R9">
            <v>20</v>
          </cell>
          <cell r="Y9" t="str">
            <v>Darkvision</v>
          </cell>
          <cell r="Z9">
            <v>60</v>
          </cell>
          <cell r="AO9" t="str">
            <v>Fighter</v>
          </cell>
          <cell r="AP9">
            <v>40</v>
          </cell>
          <cell r="AQ9">
            <v>125</v>
          </cell>
          <cell r="AR9">
            <v>188</v>
          </cell>
          <cell r="AS9">
            <v>250</v>
          </cell>
          <cell r="AU9">
            <v>4</v>
          </cell>
        </row>
        <row r="10">
          <cell r="A10" t="str">
            <v>Dwarf, Arctic</v>
          </cell>
          <cell r="C10" t="str">
            <v>+4 Strength, -2 Dexterity, +2 Constitution, -2 Charisma. 
Small size. 
Dwarven base speed is 20 feet. 
Darkvision: Dwarves can see in the dark up to 60 feet. Darkvision is black and white only, but it is otherwise like normal sight, and dwarves can function just fine with no light at all. 
Immune to cold.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Dwarven, &amp; Home Region
Bonus Languages: By region
Favored Class: Ranger
ECL +2</v>
          </cell>
          <cell r="D10" t="str">
            <v>WotC</v>
          </cell>
          <cell r="E10" t="str">
            <v>FRCS</v>
          </cell>
          <cell r="G10" t="str">
            <v>!Humanoid (Fortitude)</v>
          </cell>
          <cell r="H10">
            <v>4</v>
          </cell>
          <cell r="I10">
            <v>-2</v>
          </cell>
          <cell r="J10">
            <v>2</v>
          </cell>
          <cell r="M10">
            <v>-2</v>
          </cell>
          <cell r="N10" t="str">
            <v>Small</v>
          </cell>
          <cell r="O10">
            <v>5</v>
          </cell>
          <cell r="P10">
            <v>5</v>
          </cell>
          <cell r="Q10">
            <v>20</v>
          </cell>
          <cell r="R10">
            <v>20</v>
          </cell>
          <cell r="V10">
            <v>2</v>
          </cell>
          <cell r="Y10" t="str">
            <v>Darkvision</v>
          </cell>
          <cell r="Z10">
            <v>60</v>
          </cell>
          <cell r="AH10">
            <v>99</v>
          </cell>
          <cell r="AO10" t="str">
            <v>Ranger (WotC)</v>
          </cell>
          <cell r="AU10">
            <v>4</v>
          </cell>
        </row>
        <row r="11">
          <cell r="A11" t="str">
            <v>Dwarf, Deep</v>
          </cell>
          <cell r="C11" t="str">
            <v>Stonecunning
+2 Racial Bonus on saving throws vs. Poison
+2 Racial Bonus on saving throws against spells and spell-like effects.
+1 Racial Bonus to attacks vs. Orcs and Goblinoids
+4 Dodge Bonus against Giants
Favored Class: Fighter</v>
          </cell>
          <cell r="D11" t="str">
            <v>WotC</v>
          </cell>
          <cell r="E11" t="str">
            <v>?</v>
          </cell>
          <cell r="G11" t="str">
            <v>!Humanoid (Fortitude)</v>
          </cell>
          <cell r="J11">
            <v>2</v>
          </cell>
          <cell r="M11">
            <v>-4</v>
          </cell>
          <cell r="N11" t="str">
            <v>Medium</v>
          </cell>
          <cell r="O11">
            <v>5</v>
          </cell>
          <cell r="P11">
            <v>5</v>
          </cell>
          <cell r="Q11">
            <v>20</v>
          </cell>
          <cell r="R11">
            <v>20</v>
          </cell>
          <cell r="Y11" t="str">
            <v>Darkvision</v>
          </cell>
          <cell r="Z11">
            <v>90</v>
          </cell>
          <cell r="AO11" t="str">
            <v>Fighter</v>
          </cell>
          <cell r="AU11">
            <v>4</v>
          </cell>
        </row>
        <row r="12">
          <cell r="A12" t="str">
            <v>Dwarf, Gold</v>
          </cell>
          <cell r="C12" t="str">
            <v>+2 Constitution, -2 Dexterity.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Aberrations.
+4 Dodge Bonus against Giants.
+2 racial bonus on Appraise checks that are related to stone or metal items. 
+2 racial bonus on Craft checks that are related to stone or metal. 
Automatic Languages: Common, Dwarven, Home Region
Bonus Languages: Giant, Gnome, Goblin, Shaaran, Terran, Untheric. 
Favored Class: Fighter.</v>
          </cell>
          <cell r="D12" t="str">
            <v>WotC</v>
          </cell>
          <cell r="E12" t="str">
            <v>FRCS</v>
          </cell>
          <cell r="G12" t="str">
            <v>!Humanoid (Fortitude)</v>
          </cell>
          <cell r="I12">
            <v>-2</v>
          </cell>
          <cell r="J12">
            <v>2</v>
          </cell>
          <cell r="N12" t="str">
            <v>Medium</v>
          </cell>
          <cell r="O12">
            <v>5</v>
          </cell>
          <cell r="P12">
            <v>5</v>
          </cell>
          <cell r="Q12">
            <v>20</v>
          </cell>
          <cell r="R12">
            <v>20</v>
          </cell>
          <cell r="Y12" t="str">
            <v>Darkvision</v>
          </cell>
          <cell r="Z12">
            <v>60</v>
          </cell>
          <cell r="AO12" t="str">
            <v>Fighter</v>
          </cell>
          <cell r="AU12">
            <v>4</v>
          </cell>
        </row>
        <row r="13">
          <cell r="A13" t="str">
            <v>Dwarf, Gray (Duergar)</v>
          </cell>
          <cell r="C13" t="str">
            <v>Light Sensitivity (-2 circumstance penalty to attacks, saves, checks in bright sunlight or within the radius of a Daylight spell)
Darkvision: Duergar can see in the dark up to 120 feet. Darkvision is black and white only, but it is otherwise like normal sight, and dwarves can function just fine with no light at all. 
Stonecunning.
Spell-Like Abilities: 1/day: Enlarge and Invisibility as a wizard twice the Duergar's level (min. 3rd)
Immune to paralysis, phantasms, and magical or alchemical (but not normal) poisons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Common, Draconic, Giant, Goblin, Orc, Terran.
Favored Class: Fighter.
Level Adjustment (ECL): +2</v>
          </cell>
          <cell r="D13" t="str">
            <v>WotC</v>
          </cell>
          <cell r="E13" t="str">
            <v>FRCS</v>
          </cell>
          <cell r="G13" t="str">
            <v>!Humanoid (Fortitude)</v>
          </cell>
          <cell r="J13">
            <v>2</v>
          </cell>
          <cell r="M13">
            <v>-4</v>
          </cell>
          <cell r="N13" t="str">
            <v>Medium</v>
          </cell>
          <cell r="O13">
            <v>5</v>
          </cell>
          <cell r="P13">
            <v>5</v>
          </cell>
          <cell r="Q13">
            <v>20</v>
          </cell>
          <cell r="R13">
            <v>20</v>
          </cell>
          <cell r="V13">
            <v>2</v>
          </cell>
          <cell r="Y13" t="str">
            <v>Darkvision</v>
          </cell>
          <cell r="Z13">
            <v>120</v>
          </cell>
          <cell r="AO13" t="str">
            <v>Fighter</v>
          </cell>
          <cell r="AU13">
            <v>4</v>
          </cell>
          <cell r="AV13" t="str">
            <v>Listen</v>
          </cell>
          <cell r="AW13">
            <v>1</v>
          </cell>
          <cell r="AX13" t="str">
            <v>Move Silently</v>
          </cell>
          <cell r="AY13">
            <v>4</v>
          </cell>
          <cell r="AZ13" t="str">
            <v>Spot</v>
          </cell>
          <cell r="BA13">
            <v>1</v>
          </cell>
        </row>
        <row r="14">
          <cell r="A14" t="str">
            <v>Dwarf, Mountain</v>
          </cell>
          <cell r="C14" t="str">
            <v>Stonecunning
+2 Racial Bonus on saving throws vs. Poison
+2 Racial Bonus on saving throws against spells and spell-like effects.
+1 Racial Bonus to attacks vs. Orcs and Goblinoids
+4 Dodge Bonus against Giants
Favored Class: Fighter</v>
          </cell>
          <cell r="D14" t="str">
            <v>WotC</v>
          </cell>
          <cell r="E14" t="str">
            <v>?</v>
          </cell>
          <cell r="G14" t="str">
            <v>!Humanoid (Fortitude)</v>
          </cell>
          <cell r="J14">
            <v>2</v>
          </cell>
          <cell r="M14">
            <v>-2</v>
          </cell>
          <cell r="N14" t="str">
            <v>Medium</v>
          </cell>
          <cell r="O14">
            <v>5</v>
          </cell>
          <cell r="P14">
            <v>5</v>
          </cell>
          <cell r="Q14">
            <v>20</v>
          </cell>
          <cell r="R14">
            <v>20</v>
          </cell>
          <cell r="Y14" t="str">
            <v>Darkvision</v>
          </cell>
          <cell r="Z14">
            <v>60</v>
          </cell>
          <cell r="AO14" t="str">
            <v>Fighter</v>
          </cell>
          <cell r="AU14">
            <v>4</v>
          </cell>
        </row>
        <row r="15">
          <cell r="A15" t="str">
            <v>Dwarf, Shield</v>
          </cell>
          <cell r="C15"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Common, Home Region
Bonus Languages: Chondathan, Draconic, Giant, Goblin, Illuskan, Orc
Favored Class: Fighter.</v>
          </cell>
          <cell r="D15" t="str">
            <v>WotC</v>
          </cell>
          <cell r="E15" t="str">
            <v>FRCS</v>
          </cell>
          <cell r="G15" t="str">
            <v>!Humanoid (Fortitude)</v>
          </cell>
          <cell r="J15">
            <v>2</v>
          </cell>
          <cell r="M15">
            <v>-2</v>
          </cell>
          <cell r="N15" t="str">
            <v>Medium</v>
          </cell>
          <cell r="O15">
            <v>5</v>
          </cell>
          <cell r="P15">
            <v>5</v>
          </cell>
          <cell r="Q15">
            <v>20</v>
          </cell>
          <cell r="R15">
            <v>20</v>
          </cell>
          <cell r="Y15" t="str">
            <v>Darkvision</v>
          </cell>
          <cell r="Z15">
            <v>60</v>
          </cell>
          <cell r="AO15" t="str">
            <v>Fighter</v>
          </cell>
          <cell r="AU15">
            <v>4</v>
          </cell>
        </row>
        <row r="16">
          <cell r="A16" t="str">
            <v>Dwarf, Urdunnir</v>
          </cell>
          <cell r="C16" t="str">
            <v>+2 Constitution, -2 Charisma.
Medium size. 
Dwarven base speed is 20 feet. 
Darkvision: Dwarves can see in the dark up to 60 feet. Darkvision is black and white only, but it is otherwise like normal sight, and dwarves can function just fine with no light at all. 
Stonecunning.
Stonewalk (Su):  Can walk through stone as if it were air.  Can cary 2x body weight.  Must hold breath.
Stone Shape (Sp):  At will as an 8th lvl sorcerer.
Shape Metal (Sp):  1/day as 8th level sorcerer; limit 5 cubic feet; full round action
+4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By home region.
Favored Class: Expert
ECL +4</v>
          </cell>
          <cell r="D16" t="str">
            <v>WotC</v>
          </cell>
          <cell r="E16" t="str">
            <v>FRCS</v>
          </cell>
          <cell r="G16" t="str">
            <v>!Humanoid (Fortitude)</v>
          </cell>
          <cell r="J16">
            <v>2</v>
          </cell>
          <cell r="M16">
            <v>-2</v>
          </cell>
          <cell r="N16" t="str">
            <v>Medium</v>
          </cell>
          <cell r="O16">
            <v>5</v>
          </cell>
          <cell r="P16">
            <v>5</v>
          </cell>
          <cell r="Q16">
            <v>20</v>
          </cell>
          <cell r="R16">
            <v>20</v>
          </cell>
          <cell r="V16">
            <v>4</v>
          </cell>
          <cell r="Y16" t="str">
            <v>Darkvision</v>
          </cell>
          <cell r="Z16">
            <v>60</v>
          </cell>
          <cell r="AO16" t="str">
            <v>Expert</v>
          </cell>
          <cell r="AU16">
            <v>4</v>
          </cell>
        </row>
        <row r="17">
          <cell r="A17" t="str">
            <v>Dwarf, Wild</v>
          </cell>
          <cell r="C17" t="str">
            <v>+2 Constitution, -2 Charisma.
Small size. 
Dwarven base speed is 20 feet. 
Darkvision: Dwarves can see in the dark up to 60 feet. Darkvision is black and white only, but it is otherwise like normal sight, and dwarves can function just fine with no light at all.
Proficient with Handaxe &amp; Blowgun.
+3 Racial Bonus on saving throws vs. Poison.  Immune to wild dwarf sleep poison.
Poison Use (Ex):  Per the feat.
+4 racial Bonus on saves vs. Disease.
+2 Racial Bonus on saving throws against spells and spell-like effects.
+1 Racial Bonus to attacks vs. Orcs and Goblinoids.
+4 Dodge Bonus against Giants.
Automatic Languages: Dwarven, Undercommon, Home Region
Bonus Languages: By home region.
Favored Class: barbarian</v>
          </cell>
          <cell r="D17" t="str">
            <v>WotC</v>
          </cell>
          <cell r="E17" t="str">
            <v>FRCS</v>
          </cell>
          <cell r="G17" t="str">
            <v>!Humanoid (Fortitude)</v>
          </cell>
          <cell r="J17">
            <v>2</v>
          </cell>
          <cell r="M17">
            <v>-2</v>
          </cell>
          <cell r="N17" t="str">
            <v>Small</v>
          </cell>
          <cell r="O17">
            <v>5</v>
          </cell>
          <cell r="P17">
            <v>5</v>
          </cell>
          <cell r="Q17">
            <v>20</v>
          </cell>
          <cell r="R17">
            <v>20</v>
          </cell>
          <cell r="Y17" t="str">
            <v>Darkvision</v>
          </cell>
          <cell r="Z17">
            <v>60</v>
          </cell>
          <cell r="AJ17">
            <v>5</v>
          </cell>
          <cell r="AO17" t="str">
            <v>Barbarian</v>
          </cell>
          <cell r="AU17">
            <v>4</v>
          </cell>
        </row>
        <row r="18">
          <cell r="A18" t="str">
            <v>Elf</v>
          </cell>
          <cell r="C18"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Common and Elven. 
Bonus Languages: Draconic, Gnoll, Gnome, Goblin, Orc, and Sylvan. 
Favored Class: Wizard. </v>
          </cell>
          <cell r="D18" t="str">
            <v>WotC</v>
          </cell>
          <cell r="E18" t="str">
            <v>3.5e SRD</v>
          </cell>
          <cell r="G18" t="str">
            <v>!Humanoid (Reflex)</v>
          </cell>
          <cell r="I18">
            <v>2</v>
          </cell>
          <cell r="J18">
            <v>-2</v>
          </cell>
          <cell r="N18" t="str">
            <v>Medium</v>
          </cell>
          <cell r="O18">
            <v>5</v>
          </cell>
          <cell r="P18">
            <v>5</v>
          </cell>
          <cell r="Q18">
            <v>30</v>
          </cell>
          <cell r="R18">
            <v>20</v>
          </cell>
          <cell r="Y18" t="str">
            <v>Low Light Vision</v>
          </cell>
          <cell r="AO18" t="str">
            <v>Wizard</v>
          </cell>
          <cell r="AP18">
            <v>110</v>
          </cell>
          <cell r="AQ18">
            <v>175</v>
          </cell>
          <cell r="AR18">
            <v>263</v>
          </cell>
          <cell r="AS18">
            <v>350</v>
          </cell>
          <cell r="AU18">
            <v>4</v>
          </cell>
          <cell r="AV18" t="str">
            <v>Listen</v>
          </cell>
          <cell r="AW18">
            <v>2</v>
          </cell>
          <cell r="AX18" t="str">
            <v>Search</v>
          </cell>
          <cell r="AY18">
            <v>2</v>
          </cell>
          <cell r="AZ18" t="str">
            <v>Spot</v>
          </cell>
          <cell r="BA18">
            <v>2</v>
          </cell>
        </row>
        <row r="19">
          <cell r="A19" t="str">
            <v>Elf, Aquatic</v>
          </cell>
          <cell r="C19" t="str">
            <v xml:space="preserve">+2 Dexterity, -2 Intelligence
Medium size. 
Elven base speed is 30 feet. 
Immunity to magic sleep spells and effects. 
+2 racial saving throw bonus against Enchantment spells or effects. 
Improved Low-light Vision: Elves can see 4 times as far as a human in starlight, moonlight, torchlight, and similar conditions of poor illumination. They retain the ability to distinguish color and detail under these conditions.
Proficient with trident, longspear, &amp; net.
+2 racial bonus on Listen, Search, and Spot checks. An elf who merely passes within 5 feet of a secret or concealed door is entitled to a Search check to notice it as if she were actively looking for the door.
+8 racial bonus to swim.  Can always take 10 on a swim check.  Swim speed 40'.
Gills (Ex):  can breath saltwater w/o penalty; freshwater will cause fatigue; must hold breath when out of water
Automatic Languages: Common and Elven. 
Bonus Languages: Draconic, Gnoll, Gnome, Goblin, Orc, and Sylvan. 
Favored Class: Fighter
ECL +1 </v>
          </cell>
          <cell r="D19" t="str">
            <v>WotC</v>
          </cell>
          <cell r="E19" t="str">
            <v>FRCS</v>
          </cell>
          <cell r="G19" t="str">
            <v>!Humanoid (Reflex)</v>
          </cell>
          <cell r="I19">
            <v>2</v>
          </cell>
          <cell r="K19">
            <v>-2</v>
          </cell>
          <cell r="N19" t="str">
            <v>Medium</v>
          </cell>
          <cell r="O19">
            <v>5</v>
          </cell>
          <cell r="P19">
            <v>5</v>
          </cell>
          <cell r="Q19">
            <v>30</v>
          </cell>
          <cell r="R19">
            <v>20</v>
          </cell>
          <cell r="V19">
            <v>1</v>
          </cell>
          <cell r="Y19" t="str">
            <v>Low Light Vision</v>
          </cell>
          <cell r="AO19" t="str">
            <v>Fighter</v>
          </cell>
          <cell r="AU19">
            <v>4</v>
          </cell>
          <cell r="AV19" t="str">
            <v>Listen</v>
          </cell>
          <cell r="AW19">
            <v>2</v>
          </cell>
          <cell r="AX19" t="str">
            <v>Search</v>
          </cell>
          <cell r="AY19">
            <v>2</v>
          </cell>
          <cell r="AZ19" t="str">
            <v>Spot</v>
          </cell>
          <cell r="BA19">
            <v>2</v>
          </cell>
          <cell r="BB19" t="str">
            <v>Swim</v>
          </cell>
          <cell r="BC19">
            <v>8</v>
          </cell>
        </row>
        <row r="20">
          <cell r="A20" t="str">
            <v>Elf, Drow</v>
          </cell>
          <cell r="C20" t="str">
            <v xml:space="preserve">+2 Dexterity, -2 Constitution, +2 Intelligence, +2 Charisma. 
Medium size. 
Elven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rapier; proficient with shortbow, longbow, composite longbow, and composite shortbow.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0" t="str">
            <v>WotC</v>
          </cell>
          <cell r="E20" t="str">
            <v>FRCS</v>
          </cell>
          <cell r="G20" t="str">
            <v>!Humanoid (Reflex)</v>
          </cell>
          <cell r="I20">
            <v>2</v>
          </cell>
          <cell r="J20">
            <v>-2</v>
          </cell>
          <cell r="K20">
            <v>2</v>
          </cell>
          <cell r="M20">
            <v>2</v>
          </cell>
          <cell r="N20" t="str">
            <v>Medium</v>
          </cell>
          <cell r="O20">
            <v>5</v>
          </cell>
          <cell r="P20">
            <v>5</v>
          </cell>
          <cell r="Q20">
            <v>30</v>
          </cell>
          <cell r="R20">
            <v>20</v>
          </cell>
          <cell r="V20">
            <v>2</v>
          </cell>
          <cell r="Y20" t="str">
            <v>Darkvision</v>
          </cell>
          <cell r="Z20">
            <v>120</v>
          </cell>
          <cell r="AB20">
            <v>11</v>
          </cell>
          <cell r="AC20">
            <v>1</v>
          </cell>
          <cell r="AO20" t="str">
            <v>Wizard</v>
          </cell>
          <cell r="AU20">
            <v>4</v>
          </cell>
          <cell r="AV20" t="str">
            <v>Listen</v>
          </cell>
          <cell r="AW20">
            <v>2</v>
          </cell>
          <cell r="AX20" t="str">
            <v>Search</v>
          </cell>
          <cell r="AY20">
            <v>2</v>
          </cell>
          <cell r="AZ20" t="str">
            <v>Spot</v>
          </cell>
          <cell r="BA20">
            <v>2</v>
          </cell>
        </row>
        <row r="21">
          <cell r="A21" t="str">
            <v>Elf, Drow (Female)</v>
          </cell>
          <cell r="C21"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1" t="str">
            <v>WotC</v>
          </cell>
          <cell r="E21" t="str">
            <v>MM</v>
          </cell>
          <cell r="F21">
            <v>86</v>
          </cell>
          <cell r="G21" t="str">
            <v>!Humanoid (Reflex)</v>
          </cell>
          <cell r="I21">
            <v>2</v>
          </cell>
          <cell r="J21">
            <v>-2</v>
          </cell>
          <cell r="K21">
            <v>2</v>
          </cell>
          <cell r="M21">
            <v>2</v>
          </cell>
          <cell r="N21" t="str">
            <v>Medium</v>
          </cell>
          <cell r="O21">
            <v>5</v>
          </cell>
          <cell r="P21">
            <v>5</v>
          </cell>
          <cell r="Q21">
            <v>30</v>
          </cell>
          <cell r="R21">
            <v>20</v>
          </cell>
          <cell r="V21">
            <v>1</v>
          </cell>
          <cell r="Y21" t="str">
            <v>Darkvision</v>
          </cell>
          <cell r="Z21">
            <v>120</v>
          </cell>
          <cell r="AB21">
            <v>11</v>
          </cell>
          <cell r="AC21">
            <v>1</v>
          </cell>
          <cell r="AO21" t="str">
            <v>Cleric</v>
          </cell>
          <cell r="AU21">
            <v>4</v>
          </cell>
          <cell r="AV21" t="str">
            <v>Listen</v>
          </cell>
          <cell r="AW21">
            <v>2</v>
          </cell>
          <cell r="AX21" t="str">
            <v>Search</v>
          </cell>
          <cell r="AY21">
            <v>2</v>
          </cell>
          <cell r="AZ21" t="str">
            <v>Spot</v>
          </cell>
          <cell r="BA21">
            <v>2</v>
          </cell>
        </row>
        <row r="22">
          <cell r="A22" t="str">
            <v>Elf, Drow (GR)</v>
          </cell>
          <cell r="C22" t="str">
            <v xml:space="preserve">+2 Dexterity, -2 Constitution, +2 Intelligence 
Medium size. 
Drow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scimitar; proficient with light &amp; hand crossbow.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2" t="str">
            <v>Green Ronin</v>
          </cell>
          <cell r="E22" t="str">
            <v>Plot &amp; Poison</v>
          </cell>
          <cell r="F22">
            <v>3</v>
          </cell>
          <cell r="G22" t="str">
            <v>!Humanoid (Reflex)</v>
          </cell>
          <cell r="I22">
            <v>2</v>
          </cell>
          <cell r="J22">
            <v>-2</v>
          </cell>
          <cell r="K22">
            <v>2</v>
          </cell>
          <cell r="N22" t="str">
            <v>Medium</v>
          </cell>
          <cell r="O22">
            <v>5</v>
          </cell>
          <cell r="P22">
            <v>5</v>
          </cell>
          <cell r="Q22">
            <v>30</v>
          </cell>
          <cell r="R22">
            <v>20</v>
          </cell>
          <cell r="V22">
            <v>2</v>
          </cell>
          <cell r="Y22" t="str">
            <v>Darkvision</v>
          </cell>
          <cell r="Z22">
            <v>120</v>
          </cell>
          <cell r="AB22">
            <v>11</v>
          </cell>
          <cell r="AC22">
            <v>1</v>
          </cell>
          <cell r="AO22" t="str">
            <v>Wizard</v>
          </cell>
          <cell r="AU22">
            <v>4</v>
          </cell>
          <cell r="AV22" t="str">
            <v>Listen</v>
          </cell>
          <cell r="AW22">
            <v>2</v>
          </cell>
          <cell r="AX22" t="str">
            <v>Search</v>
          </cell>
          <cell r="AY22">
            <v>2</v>
          </cell>
          <cell r="AZ22" t="str">
            <v>Spot</v>
          </cell>
          <cell r="BA22">
            <v>2</v>
          </cell>
        </row>
        <row r="23">
          <cell r="A23" t="str">
            <v>Elf, Drow (Male)</v>
          </cell>
          <cell r="C23"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3" t="str">
            <v>WotC</v>
          </cell>
          <cell r="E23" t="str">
            <v>MM</v>
          </cell>
          <cell r="F23">
            <v>86</v>
          </cell>
          <cell r="G23" t="str">
            <v>!Humanoid (Reflex)</v>
          </cell>
          <cell r="I23">
            <v>2</v>
          </cell>
          <cell r="J23">
            <v>-2</v>
          </cell>
          <cell r="K23">
            <v>2</v>
          </cell>
          <cell r="M23">
            <v>-2</v>
          </cell>
          <cell r="N23" t="str">
            <v>Medium</v>
          </cell>
          <cell r="O23">
            <v>5</v>
          </cell>
          <cell r="P23">
            <v>5</v>
          </cell>
          <cell r="Q23">
            <v>30</v>
          </cell>
          <cell r="R23">
            <v>20</v>
          </cell>
          <cell r="V23">
            <v>1</v>
          </cell>
          <cell r="Y23" t="str">
            <v>Darkvision</v>
          </cell>
          <cell r="Z23">
            <v>120</v>
          </cell>
          <cell r="AB23">
            <v>11</v>
          </cell>
          <cell r="AC23">
            <v>1</v>
          </cell>
          <cell r="AO23" t="str">
            <v>Wizard</v>
          </cell>
          <cell r="AU23">
            <v>4</v>
          </cell>
          <cell r="AV23" t="str">
            <v>Listen</v>
          </cell>
          <cell r="AW23">
            <v>2</v>
          </cell>
          <cell r="AX23" t="str">
            <v>Search</v>
          </cell>
          <cell r="AY23">
            <v>2</v>
          </cell>
          <cell r="AZ23" t="str">
            <v>Spot</v>
          </cell>
          <cell r="BA23">
            <v>2</v>
          </cell>
        </row>
        <row r="24">
          <cell r="A24" t="str">
            <v>Elf, Grey</v>
          </cell>
          <cell r="C24" t="str">
            <v>Proficient with Long Sword, Rapier, Long/Comp. Long/Short/Comp. Short Bow
Immune to magic Sleep spell and effects.
+2 Racial Bonus to Will Saves against Enchantment spells or effects.
An Elf who passes within 5' of a secret/concealed door is entitled to a Search check as though actively looking for it.
Favored Class: Wizard</v>
          </cell>
          <cell r="D24" t="str">
            <v>WotC</v>
          </cell>
          <cell r="E24" t="str">
            <v>?</v>
          </cell>
          <cell r="G24" t="str">
            <v>!Humanoid (Reflex)</v>
          </cell>
          <cell r="H24">
            <v>-2</v>
          </cell>
          <cell r="I24">
            <v>2</v>
          </cell>
          <cell r="J24">
            <v>-2</v>
          </cell>
          <cell r="K24">
            <v>2</v>
          </cell>
          <cell r="N24" t="str">
            <v>Medium</v>
          </cell>
          <cell r="O24">
            <v>5</v>
          </cell>
          <cell r="P24">
            <v>5</v>
          </cell>
          <cell r="Q24">
            <v>30</v>
          </cell>
          <cell r="R24">
            <v>20</v>
          </cell>
          <cell r="Y24" t="str">
            <v>Low Light Vision</v>
          </cell>
          <cell r="AO24" t="str">
            <v>Wizard</v>
          </cell>
          <cell r="AU24">
            <v>4</v>
          </cell>
          <cell r="AV24" t="str">
            <v>Listen</v>
          </cell>
          <cell r="AW24">
            <v>2</v>
          </cell>
          <cell r="AX24" t="str">
            <v>Search</v>
          </cell>
          <cell r="AY24">
            <v>2</v>
          </cell>
          <cell r="AZ24" t="str">
            <v>Spot</v>
          </cell>
          <cell r="BA24">
            <v>2</v>
          </cell>
        </row>
        <row r="25">
          <cell r="A25" t="str">
            <v>Elf, Moon (Silver)</v>
          </cell>
          <cell r="C25"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Auran, Chondathan, Gnoll, Gnome, Halfling, Illuskan, Sylvan
Favored Class: Wizard. </v>
          </cell>
          <cell r="D25" t="str">
            <v>WotC</v>
          </cell>
          <cell r="E25" t="str">
            <v>FRCS</v>
          </cell>
          <cell r="G25" t="str">
            <v>!Humanoid (Reflex)</v>
          </cell>
          <cell r="I25">
            <v>2</v>
          </cell>
          <cell r="J25">
            <v>-2</v>
          </cell>
          <cell r="N25" t="str">
            <v>Medium</v>
          </cell>
          <cell r="O25">
            <v>5</v>
          </cell>
          <cell r="P25">
            <v>5</v>
          </cell>
          <cell r="Q25">
            <v>30</v>
          </cell>
          <cell r="R25">
            <v>20</v>
          </cell>
          <cell r="Y25" t="str">
            <v>Low Light Vision</v>
          </cell>
          <cell r="AO25" t="str">
            <v>Wizard</v>
          </cell>
          <cell r="AU25">
            <v>4</v>
          </cell>
          <cell r="AV25" t="str">
            <v>Listen</v>
          </cell>
          <cell r="AW25">
            <v>2</v>
          </cell>
          <cell r="AX25" t="str">
            <v>Search</v>
          </cell>
          <cell r="AY25">
            <v>2</v>
          </cell>
          <cell r="AZ25" t="str">
            <v>Spot</v>
          </cell>
          <cell r="BA25">
            <v>2</v>
          </cell>
        </row>
        <row r="26">
          <cell r="A26" t="str">
            <v>Elf, Sun (Gold)</v>
          </cell>
          <cell r="C26" t="str">
            <v xml:space="preserve">+2 Intelligence,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6" t="str">
            <v>WotC</v>
          </cell>
          <cell r="E26" t="str">
            <v>FRCS</v>
          </cell>
          <cell r="G26" t="str">
            <v>!Humanoid (Reflex)</v>
          </cell>
          <cell r="J26">
            <v>-2</v>
          </cell>
          <cell r="K26">
            <v>2</v>
          </cell>
          <cell r="N26" t="str">
            <v>Medium</v>
          </cell>
          <cell r="O26">
            <v>5</v>
          </cell>
          <cell r="P26">
            <v>5</v>
          </cell>
          <cell r="Q26">
            <v>30</v>
          </cell>
          <cell r="R26">
            <v>20</v>
          </cell>
          <cell r="Y26" t="str">
            <v>Low Light Vision</v>
          </cell>
          <cell r="AO26" t="str">
            <v>Wizard</v>
          </cell>
          <cell r="AU26">
            <v>4</v>
          </cell>
          <cell r="AV26" t="str">
            <v>Listen</v>
          </cell>
          <cell r="AW26">
            <v>2</v>
          </cell>
          <cell r="AX26" t="str">
            <v>Search</v>
          </cell>
          <cell r="AY26">
            <v>2</v>
          </cell>
          <cell r="AZ26" t="str">
            <v>Spot</v>
          </cell>
          <cell r="BA26">
            <v>2</v>
          </cell>
        </row>
        <row r="27">
          <cell r="A27" t="str">
            <v>Elf, Wild (Green)</v>
          </cell>
          <cell r="C27" t="str">
            <v xml:space="preserve">+2 Dexterity, -2 Intelligence.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7" t="str">
            <v>WotC</v>
          </cell>
          <cell r="E27" t="str">
            <v>FRCS</v>
          </cell>
          <cell r="G27" t="str">
            <v>!Humanoid (Reflex)</v>
          </cell>
          <cell r="I27">
            <v>2</v>
          </cell>
          <cell r="K27">
            <v>-2</v>
          </cell>
          <cell r="N27" t="str">
            <v>Medium</v>
          </cell>
          <cell r="O27">
            <v>5</v>
          </cell>
          <cell r="P27">
            <v>5</v>
          </cell>
          <cell r="Q27">
            <v>30</v>
          </cell>
          <cell r="R27">
            <v>20</v>
          </cell>
          <cell r="Y27" t="str">
            <v>Low Light Vision</v>
          </cell>
          <cell r="AO27" t="str">
            <v>Sorcerer</v>
          </cell>
          <cell r="AU27">
            <v>4</v>
          </cell>
          <cell r="AV27" t="str">
            <v>Jump</v>
          </cell>
          <cell r="AW27">
            <v>4</v>
          </cell>
          <cell r="AX27" t="str">
            <v>Listen</v>
          </cell>
          <cell r="AY27">
            <v>2</v>
          </cell>
          <cell r="AZ27" t="str">
            <v>Search</v>
          </cell>
          <cell r="BA27">
            <v>2</v>
          </cell>
          <cell r="BB27" t="str">
            <v>Spot</v>
          </cell>
          <cell r="BC27">
            <v>4</v>
          </cell>
        </row>
        <row r="28">
          <cell r="A28" t="str">
            <v>Elf, Winged (Avariel)</v>
          </cell>
          <cell r="C28" t="str">
            <v>+4 Dexterity, -2 Constitution, +2 Intelligence, +2 Wisdom.
Medium size. 
Elven base speed is 30 feet.
Fight (Ex):  base speed 50'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lasso &amp; bola. 
+2 racial bonus on Listen &amp; Search; +4 on Spot checks. An elf who merely passes within 5 feet of a secret or concealed door is entitled to a Search check to notice it as if she were actively looking for the door.
+4 racial bonus on jump checks
Automatic Languages: Elven, Common, Home Region
Bonus Languages: By home regoin.
Favored Class: Cleric. 
ECL +3</v>
          </cell>
          <cell r="D28" t="str">
            <v>WotC</v>
          </cell>
          <cell r="E28" t="str">
            <v>FRCS</v>
          </cell>
          <cell r="G28" t="str">
            <v>!Humanoid (Reflex)</v>
          </cell>
          <cell r="I28">
            <v>4</v>
          </cell>
          <cell r="J28">
            <v>-2</v>
          </cell>
          <cell r="K28">
            <v>2</v>
          </cell>
          <cell r="L28">
            <v>2</v>
          </cell>
          <cell r="N28" t="str">
            <v>Medium</v>
          </cell>
          <cell r="O28">
            <v>5</v>
          </cell>
          <cell r="P28">
            <v>5</v>
          </cell>
          <cell r="Q28">
            <v>30</v>
          </cell>
          <cell r="R28">
            <v>20</v>
          </cell>
          <cell r="V28">
            <v>3</v>
          </cell>
          <cell r="Y28" t="str">
            <v>Low Light Vision</v>
          </cell>
          <cell r="AO28" t="str">
            <v>Cleric</v>
          </cell>
          <cell r="AU28">
            <v>4</v>
          </cell>
          <cell r="AV28" t="str">
            <v>Listen</v>
          </cell>
          <cell r="AW28">
            <v>2</v>
          </cell>
          <cell r="AX28" t="str">
            <v>Search</v>
          </cell>
          <cell r="AY28">
            <v>2</v>
          </cell>
          <cell r="AZ28" t="str">
            <v>Spot</v>
          </cell>
          <cell r="BA28">
            <v>2</v>
          </cell>
        </row>
        <row r="29">
          <cell r="A29" t="str">
            <v>Elf, Wood (Copper)</v>
          </cell>
          <cell r="C29" t="str">
            <v xml:space="preserve">+2 Strength, +2 Dexterity, -2 Constitution, -2 Intelligence, -2 Charisma.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Chondathan, Draconic, Gnome, Goblin, Gnoll, Sylvan.
Favored Class: Wizard. </v>
          </cell>
          <cell r="D29" t="str">
            <v>WotC</v>
          </cell>
          <cell r="E29" t="str">
            <v>FRCS</v>
          </cell>
          <cell r="G29" t="str">
            <v>!Humanoid (Reflex)</v>
          </cell>
          <cell r="H29">
            <v>2</v>
          </cell>
          <cell r="I29">
            <v>2</v>
          </cell>
          <cell r="J29">
            <v>-2</v>
          </cell>
          <cell r="K29">
            <v>-2</v>
          </cell>
          <cell r="M29">
            <v>-2</v>
          </cell>
          <cell r="N29" t="str">
            <v>Medium</v>
          </cell>
          <cell r="O29">
            <v>5</v>
          </cell>
          <cell r="P29">
            <v>5</v>
          </cell>
          <cell r="Q29">
            <v>30</v>
          </cell>
          <cell r="R29">
            <v>20</v>
          </cell>
          <cell r="Y29" t="str">
            <v>Low Light Vision</v>
          </cell>
          <cell r="AO29" t="str">
            <v>Ranger (WotC)</v>
          </cell>
          <cell r="AU29">
            <v>4</v>
          </cell>
          <cell r="AV29" t="str">
            <v>Listen</v>
          </cell>
          <cell r="AW29">
            <v>2</v>
          </cell>
          <cell r="AX29" t="str">
            <v>Search</v>
          </cell>
          <cell r="AY29">
            <v>2</v>
          </cell>
          <cell r="AZ29" t="str">
            <v>Spot</v>
          </cell>
          <cell r="BA29">
            <v>2</v>
          </cell>
        </row>
        <row r="30">
          <cell r="A30" t="str">
            <v>Fey'ri (ECL +2)</v>
          </cell>
          <cell r="C30"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+2</v>
          </cell>
          <cell r="D30" t="str">
            <v>WotC</v>
          </cell>
          <cell r="E30" t="str">
            <v>FRCS</v>
          </cell>
          <cell r="G30" t="str">
            <v>!Outsider</v>
          </cell>
          <cell r="I30">
            <v>2</v>
          </cell>
          <cell r="J30">
            <v>-2</v>
          </cell>
          <cell r="K30">
            <v>2</v>
          </cell>
          <cell r="N30" t="str">
            <v>Medium</v>
          </cell>
          <cell r="O30">
            <v>5</v>
          </cell>
          <cell r="P30">
            <v>5</v>
          </cell>
          <cell r="Q30">
            <v>30</v>
          </cell>
          <cell r="R30">
            <v>20</v>
          </cell>
          <cell r="V30">
            <v>2</v>
          </cell>
          <cell r="Y30" t="str">
            <v>Darkvision</v>
          </cell>
          <cell r="Z30">
            <v>60</v>
          </cell>
          <cell r="AA30" t="str">
            <v>Low Light Vision</v>
          </cell>
          <cell r="AO30" t="str">
            <v>Sorcerer (WotC)</v>
          </cell>
          <cell r="AU30">
            <v>4</v>
          </cell>
          <cell r="AV30" t="str">
            <v>Bluff</v>
          </cell>
          <cell r="AW30">
            <v>2</v>
          </cell>
          <cell r="AX30" t="str">
            <v>Hide</v>
          </cell>
          <cell r="AY30">
            <v>2</v>
          </cell>
          <cell r="AZ30" t="str">
            <v>Listen</v>
          </cell>
          <cell r="BA30">
            <v>2</v>
          </cell>
          <cell r="BB30" t="str">
            <v>Search</v>
          </cell>
          <cell r="BC30">
            <v>2</v>
          </cell>
          <cell r="BD30" t="str">
            <v>Spot</v>
          </cell>
          <cell r="BE30">
            <v>2</v>
          </cell>
        </row>
        <row r="31">
          <cell r="A31" t="str">
            <v>Fey'ri (ECL +3)</v>
          </cell>
          <cell r="C31"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+3</v>
          </cell>
          <cell r="D31" t="str">
            <v>WotC</v>
          </cell>
          <cell r="E31" t="str">
            <v>FRCS</v>
          </cell>
          <cell r="G31" t="str">
            <v>!Outsider</v>
          </cell>
          <cell r="I31">
            <v>2</v>
          </cell>
          <cell r="J31">
            <v>-2</v>
          </cell>
          <cell r="K31">
            <v>2</v>
          </cell>
          <cell r="N31" t="str">
            <v>Medium</v>
          </cell>
          <cell r="O31">
            <v>5</v>
          </cell>
          <cell r="P31">
            <v>5</v>
          </cell>
          <cell r="Q31">
            <v>30</v>
          </cell>
          <cell r="R31">
            <v>20</v>
          </cell>
          <cell r="V31">
            <v>3</v>
          </cell>
          <cell r="Y31" t="str">
            <v>Darkvision</v>
          </cell>
          <cell r="Z31">
            <v>60</v>
          </cell>
          <cell r="AA31" t="str">
            <v>Low Light Vision</v>
          </cell>
          <cell r="AO31" t="str">
            <v>Sorcerer (WotC)</v>
          </cell>
          <cell r="AU31">
            <v>4</v>
          </cell>
          <cell r="AV31" t="str">
            <v>Bluff</v>
          </cell>
          <cell r="AW31">
            <v>2</v>
          </cell>
          <cell r="AX31" t="str">
            <v>Hide</v>
          </cell>
          <cell r="AY31">
            <v>2</v>
          </cell>
          <cell r="AZ31" t="str">
            <v>Listen</v>
          </cell>
          <cell r="BA31">
            <v>2</v>
          </cell>
          <cell r="BB31" t="str">
            <v>Search</v>
          </cell>
          <cell r="BC31">
            <v>2</v>
          </cell>
          <cell r="BD31" t="str">
            <v>Spot</v>
          </cell>
          <cell r="BE31">
            <v>2</v>
          </cell>
        </row>
        <row r="32">
          <cell r="A32" t="str">
            <v>Genasi, Air</v>
          </cell>
          <cell r="C32" t="str">
            <v>+2 Dexterity, +2 Intelligence, -2 Wisdom, -2 Charisma
Medium Sized.
Base Speed: 30'
Darkvision 60'
Levitate (Sp): Air Genasi can use Levitate once per day as cast by a 5th-level sorcerer.
Clerical Focus: Air Genasi cleric must choose a deity who grants access to the Air domain and select Air as one of the two domains.
+1 Racial bonus on saving throws vs. all air spells and effects.  This bonus increases by +1 for every 5 class levels the genasi attains.
Breathless: Air genasi do not breathe, so they are immune to drowning, suffocation, and attacks that require inhalation (such as some types of poison).
Outsider: Air Genasi are native outsiders
Automatic Languages: Common, Home Region
Bonus Languages: Any (except secret languages, such as Druidic)
Favored Class: Fighter
Level Adjustment (ECL): +1.</v>
          </cell>
          <cell r="D32" t="str">
            <v>WotC</v>
          </cell>
          <cell r="E32" t="str">
            <v>FRCS</v>
          </cell>
          <cell r="G32" t="str">
            <v>!Outsider</v>
          </cell>
          <cell r="I32">
            <v>2</v>
          </cell>
          <cell r="K32">
            <v>2</v>
          </cell>
          <cell r="L32">
            <v>-2</v>
          </cell>
          <cell r="M32">
            <v>-2</v>
          </cell>
          <cell r="N32" t="str">
            <v>Medium</v>
          </cell>
          <cell r="O32">
            <v>5</v>
          </cell>
          <cell r="P32">
            <v>5</v>
          </cell>
          <cell r="Q32">
            <v>30</v>
          </cell>
          <cell r="R32">
            <v>20</v>
          </cell>
          <cell r="V32">
            <v>1</v>
          </cell>
          <cell r="Y32" t="str">
            <v>Darkvision</v>
          </cell>
          <cell r="Z32">
            <v>60</v>
          </cell>
          <cell r="AB32">
            <v>1</v>
          </cell>
          <cell r="AC32">
            <v>1</v>
          </cell>
          <cell r="AO32" t="str">
            <v>Fighter</v>
          </cell>
          <cell r="AU32">
            <v>4</v>
          </cell>
        </row>
        <row r="33">
          <cell r="A33" t="str">
            <v>Genasi, Earth</v>
          </cell>
          <cell r="C33" t="str">
            <v>+2 Strength, +2 Constitution, -2 Wisdom, -2 Charisma
Medium Sized.
Base Speed: 30'
Darkvision 60'
Pass Without Trace (Sp): Earth Genasi can use Pass Without Trace once per day as cast by a 5th-level Druid.
Clerical Focus: Earth Genasi cleric must choose a deity who grants access to the Earth domain and select Earth as one of the two domains.
+1 Racial bonus on saving throws vs. all earth spells and effects.  This bonus increases by +1 for every 5 class levels the genasi attains.
Outsider: Earth Genasi are native outsiders
Automatic Languages: Common, Home Region
Bonus Languages: Any (except secret languages, such as Druidic)
Favored Class: Fighter
Level Adjustment (ECL): +1.</v>
          </cell>
          <cell r="D33" t="str">
            <v>WotC</v>
          </cell>
          <cell r="E33" t="str">
            <v>FRCS</v>
          </cell>
          <cell r="G33" t="str">
            <v>!Outsider</v>
          </cell>
          <cell r="H33">
            <v>2</v>
          </cell>
          <cell r="J33">
            <v>2</v>
          </cell>
          <cell r="L33">
            <v>-2</v>
          </cell>
          <cell r="M33">
            <v>-2</v>
          </cell>
          <cell r="N33" t="str">
            <v>Medium</v>
          </cell>
          <cell r="O33">
            <v>5</v>
          </cell>
          <cell r="P33">
            <v>5</v>
          </cell>
          <cell r="Q33">
            <v>30</v>
          </cell>
          <cell r="R33">
            <v>20</v>
          </cell>
          <cell r="V33">
            <v>1</v>
          </cell>
          <cell r="Y33" t="str">
            <v>Darkvision</v>
          </cell>
          <cell r="Z33">
            <v>60</v>
          </cell>
          <cell r="AB33">
            <v>1</v>
          </cell>
          <cell r="AC33">
            <v>1</v>
          </cell>
          <cell r="AO33" t="str">
            <v>Fighter</v>
          </cell>
          <cell r="AU33">
            <v>4</v>
          </cell>
        </row>
        <row r="34">
          <cell r="A34" t="str">
            <v>Genasi, Fire</v>
          </cell>
          <cell r="C34" t="str">
            <v>+2 Intelligence, -2 Charisma
Medium Sized.
Base Speed: 30'
Darkvision 60'
Control Flame (Sp): Fire Genasi can use Control Flame once per day as cast by a 5th-level Sorcerer.
Clerical Focus: Fire Genasi cleric must choose a deity who grants access to the Fire domain and select Fire as one of the two domains.
+1 Racial bonus on saving throws vs. all fire spells and effects.  This bonus increases by +1 for every 5 class levels the genasi attains.
Outsider: Fire Genasi are native outsiders
Automatic Languages: Common, Home Region
Bonus Languages: Any (except secret languages, such as Druidic)
Favored Class: Fighter
Level Adjustment (ECL): +1.</v>
          </cell>
          <cell r="D34" t="str">
            <v>WotC</v>
          </cell>
          <cell r="E34" t="str">
            <v>FRCS</v>
          </cell>
          <cell r="G34" t="str">
            <v>!Outsider</v>
          </cell>
          <cell r="K34">
            <v>2</v>
          </cell>
          <cell r="M34">
            <v>-2</v>
          </cell>
          <cell r="N34" t="str">
            <v>Medium</v>
          </cell>
          <cell r="O34">
            <v>5</v>
          </cell>
          <cell r="P34">
            <v>5</v>
          </cell>
          <cell r="Q34">
            <v>30</v>
          </cell>
          <cell r="R34">
            <v>20</v>
          </cell>
          <cell r="V34">
            <v>1</v>
          </cell>
          <cell r="Y34" t="str">
            <v>Darkvision</v>
          </cell>
          <cell r="Z34">
            <v>60</v>
          </cell>
          <cell r="AB34">
            <v>1</v>
          </cell>
          <cell r="AC34">
            <v>1</v>
          </cell>
          <cell r="AO34" t="str">
            <v>Fighter</v>
          </cell>
          <cell r="AU34">
            <v>4</v>
          </cell>
        </row>
        <row r="35">
          <cell r="A35" t="str">
            <v>Genasi, Water</v>
          </cell>
          <cell r="C35" t="str">
            <v>+2 Intelligence, -2 Charisma
Medium Sized.
Base Speed: 30', Swim 30'
Darkvision 60'
Create Water (Sp): Water Genasi can use Create Water once per day as cast by a 5th-level Druid.
Clerical Focus: Water Genasi cleric must choose a deity who grants access to the Water domain and select Water as one of the two domains.
+1 Racial bonus on saving throws vs. all water spells and effects.  This bonus increases by +1 for every 5 class levels the genasi attains.
Outsider: Water Genasi are native outsiders
Automatic Languages: Common, Home Region
Bonus Languages: Any (except secret languages, such as Druidic)
Favored Class: Fighter
Level Adjustment (ECL): +1.</v>
          </cell>
          <cell r="D35" t="str">
            <v>WotC</v>
          </cell>
          <cell r="E35" t="str">
            <v>FRCS</v>
          </cell>
          <cell r="G35" t="str">
            <v>!Outsider</v>
          </cell>
          <cell r="J35">
            <v>2</v>
          </cell>
          <cell r="M35">
            <v>-2</v>
          </cell>
          <cell r="N35" t="str">
            <v>Medium</v>
          </cell>
          <cell r="O35">
            <v>5</v>
          </cell>
          <cell r="P35">
            <v>5</v>
          </cell>
          <cell r="Q35">
            <v>30</v>
          </cell>
          <cell r="R35">
            <v>20</v>
          </cell>
          <cell r="V35">
            <v>1</v>
          </cell>
          <cell r="Y35" t="str">
            <v>Darkvision</v>
          </cell>
          <cell r="Z35">
            <v>60</v>
          </cell>
          <cell r="AB35">
            <v>1</v>
          </cell>
          <cell r="AC35">
            <v>1</v>
          </cell>
          <cell r="AO35" t="str">
            <v>Fighter</v>
          </cell>
          <cell r="AU35">
            <v>4</v>
          </cell>
        </row>
        <row r="36">
          <cell r="A36" t="str">
            <v>Gnoll</v>
          </cell>
          <cell r="C36" t="str">
            <v>Power Attack.  Weapon Proficiency: Battle-Axe.
Preferred Class: Ranger.</v>
          </cell>
          <cell r="D36" t="str">
            <v>WotC</v>
          </cell>
          <cell r="E36" t="str">
            <v>MM</v>
          </cell>
          <cell r="F36">
            <v>105</v>
          </cell>
          <cell r="G36" t="str">
            <v>!Humanoid (Fortitude)</v>
          </cell>
          <cell r="H36">
            <v>4</v>
          </cell>
          <cell r="I36">
            <v>2</v>
          </cell>
          <cell r="K36">
            <v>-2</v>
          </cell>
          <cell r="M36">
            <v>-2</v>
          </cell>
          <cell r="N36" t="str">
            <v>Medium</v>
          </cell>
          <cell r="O36">
            <v>5</v>
          </cell>
          <cell r="P36">
            <v>5</v>
          </cell>
          <cell r="Q36">
            <v>30</v>
          </cell>
          <cell r="R36">
            <v>20</v>
          </cell>
          <cell r="V36">
            <v>1</v>
          </cell>
          <cell r="W36">
            <v>2</v>
          </cell>
          <cell r="X36">
            <v>8</v>
          </cell>
          <cell r="Y36" t="str">
            <v>Darkvision</v>
          </cell>
          <cell r="Z36">
            <v>60</v>
          </cell>
          <cell r="AL36">
            <v>1</v>
          </cell>
          <cell r="AO36" t="str">
            <v>Ranger (WotC)</v>
          </cell>
          <cell r="AU36">
            <v>1</v>
          </cell>
          <cell r="AV36" t="str">
            <v>Listen</v>
          </cell>
          <cell r="AW36">
            <v>3</v>
          </cell>
          <cell r="AX36" t="str">
            <v>Spot</v>
          </cell>
          <cell r="AY36">
            <v>3</v>
          </cell>
        </row>
        <row r="37">
          <cell r="A37" t="str">
            <v>Gnome</v>
          </cell>
          <cell r="C37"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Automatic Languages: Common and Gnome. 
Bonus Languages: Draconic, Dwarven, Elven, Giant, Goblin, and Orc.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Favored Class: Illusionist. </v>
          </cell>
          <cell r="D37" t="str">
            <v>WotC</v>
          </cell>
          <cell r="E37" t="str">
            <v>3.5e SRD</v>
          </cell>
          <cell r="G37" t="str">
            <v>!Humanoid (Fortitude)</v>
          </cell>
          <cell r="H37">
            <v>-2</v>
          </cell>
          <cell r="J37">
            <v>2</v>
          </cell>
          <cell r="N37" t="str">
            <v>Small</v>
          </cell>
          <cell r="O37">
            <v>5</v>
          </cell>
          <cell r="P37">
            <v>5</v>
          </cell>
          <cell r="Q37">
            <v>20</v>
          </cell>
          <cell r="R37">
            <v>15</v>
          </cell>
          <cell r="Y37" t="str">
            <v>Low Light Vision</v>
          </cell>
          <cell r="AO37" t="str">
            <v>Bard (WotC)</v>
          </cell>
          <cell r="AP37">
            <v>40</v>
          </cell>
          <cell r="AQ37">
            <v>100</v>
          </cell>
          <cell r="AR37">
            <v>150</v>
          </cell>
          <cell r="AS37">
            <v>200</v>
          </cell>
          <cell r="AU37">
            <v>4</v>
          </cell>
          <cell r="AV37" t="str">
            <v>Craft (Alchemy)</v>
          </cell>
          <cell r="AW37">
            <v>2</v>
          </cell>
          <cell r="AX37" t="str">
            <v>Listen</v>
          </cell>
          <cell r="AY37">
            <v>2</v>
          </cell>
        </row>
        <row r="38">
          <cell r="A38" t="str">
            <v>Gnome, Deep (Svirfneblin)</v>
          </cell>
          <cell r="C38" t="str">
            <v xml:space="preserve">-2 Strength, +2 Dexterity, +2 Wisdom, -4 Charisma
Small size. 
Gnome base speed is 20 feet. 
Darkvision: Deep Gnomes can see in the dark up to 120 feet. Darkvision is black and white only, but it is otherwise like normal sight, and Deep Gnomes can function just fine with no light at all. 
Spell-Like Abilities (once per day): Blindness, Blur, and Change Self.  These abilities are the spells cast by a wizard of the svirfneblin's character level (save DC 10 + spell level).
Stonecunning: +2 racial bonus on checks to notice unusual stonework.  A deep gnome who merely comes within 10' of unusual stonework can make a check as though actively searching and can use the Search skill to find stonework traps as a rogue can.  A svirfneblin can also intuit depth, sensing the appropriate distance underground as naturally as a human can sense which way is up.
Nondetection (Su): Svirfneblin have a continuous Nondetection supernatural ability as the spell cast by a wizard of their character level.
Spell Resistance of 11 + character level.
+1 racial bonus to attack rolls against kobolds and goblinoids. 
+4 dodge bonus against all creatures.
+2 racial bonus on all saving throws.
+2 racial bonus on Hide checks, which improves to +4 in darkened areas underground.
+2 racial bonus on Listen checks. 
+2 racial bonus on Alchemy checks. 
Automatic Languages: Gnome, Undercommon, Home Region
Bonus Languages: Common, Draconic, Dwarven, Elven, Illuskan, Terran.
Favored Class: Illusionist. </v>
          </cell>
          <cell r="D38" t="str">
            <v>WotC</v>
          </cell>
          <cell r="E38" t="str">
            <v>FRCS</v>
          </cell>
          <cell r="G38" t="str">
            <v>!Humanoid (Reflex)</v>
          </cell>
          <cell r="H38">
            <v>-2</v>
          </cell>
          <cell r="J38">
            <v>2</v>
          </cell>
          <cell r="L38">
            <v>2</v>
          </cell>
          <cell r="M38">
            <v>-4</v>
          </cell>
          <cell r="N38" t="str">
            <v>Small</v>
          </cell>
          <cell r="O38">
            <v>5</v>
          </cell>
          <cell r="P38">
            <v>5</v>
          </cell>
          <cell r="Q38">
            <v>20</v>
          </cell>
          <cell r="R38">
            <v>15</v>
          </cell>
          <cell r="S38">
            <v>2</v>
          </cell>
          <cell r="T38">
            <v>2</v>
          </cell>
          <cell r="U38">
            <v>2</v>
          </cell>
          <cell r="V38">
            <v>3</v>
          </cell>
          <cell r="Y38" t="str">
            <v>Darkvision</v>
          </cell>
          <cell r="Z38">
            <v>120</v>
          </cell>
          <cell r="AB38">
            <v>11</v>
          </cell>
          <cell r="AC38">
            <v>1</v>
          </cell>
          <cell r="AM38">
            <v>4</v>
          </cell>
          <cell r="AO38" t="str">
            <v>Illusionist</v>
          </cell>
          <cell r="AU38">
            <v>4</v>
          </cell>
          <cell r="AV38" t="str">
            <v>Craft (Alchemy)</v>
          </cell>
          <cell r="AW38">
            <v>2</v>
          </cell>
          <cell r="AX38" t="str">
            <v>Hide</v>
          </cell>
          <cell r="AY38">
            <v>2</v>
          </cell>
          <cell r="AZ38" t="str">
            <v>Listen</v>
          </cell>
          <cell r="BA38">
            <v>2</v>
          </cell>
        </row>
        <row r="39">
          <cell r="A39" t="str">
            <v>Gnome, Forest</v>
          </cell>
          <cell r="C39" t="str">
            <v>+2 saving throws against Illusions.
+1 Racial Bonus to attack rolls against Kobolds and Goblinoids.
+4 Dodge Bonus against Giants.
Gnomes with Intelligence scores of 10 or higher may cast the cantrips Dancing Lights, Ghost Sound, and Prestidigitation once per day.
Favored Class: Illusionist.</v>
          </cell>
          <cell r="D39" t="str">
            <v>WotC</v>
          </cell>
          <cell r="E39" t="str">
            <v>?</v>
          </cell>
          <cell r="G39" t="str">
            <v>!Humanoid (Fortitude)</v>
          </cell>
          <cell r="H39">
            <v>-2</v>
          </cell>
          <cell r="J39">
            <v>2</v>
          </cell>
          <cell r="N39" t="str">
            <v>Small</v>
          </cell>
          <cell r="O39">
            <v>5</v>
          </cell>
          <cell r="P39">
            <v>5</v>
          </cell>
          <cell r="Q39">
            <v>20</v>
          </cell>
          <cell r="R39">
            <v>15</v>
          </cell>
          <cell r="Y39" t="str">
            <v>Low Light Vision</v>
          </cell>
          <cell r="AO39" t="str">
            <v>!None</v>
          </cell>
          <cell r="AU39">
            <v>4</v>
          </cell>
          <cell r="AV39" t="str">
            <v>Listen</v>
          </cell>
          <cell r="AW39">
            <v>2</v>
          </cell>
        </row>
        <row r="40">
          <cell r="A40" t="str">
            <v>Gnome, Rock</v>
          </cell>
          <cell r="C40"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Automatic Languages: Gnome, Common, Home Region. 
Bonus Languages: Chondathan, Draconic, Dwarven, Goblin, Illuskan, Sylvan, Terran.
Favored Class: Illusionist. </v>
          </cell>
          <cell r="D40" t="str">
            <v>WotC</v>
          </cell>
          <cell r="E40" t="str">
            <v>FRCS</v>
          </cell>
          <cell r="G40" t="str">
            <v>!Humanoid (Fortitude)</v>
          </cell>
          <cell r="H40">
            <v>-2</v>
          </cell>
          <cell r="J40">
            <v>2</v>
          </cell>
          <cell r="N40" t="str">
            <v>Small</v>
          </cell>
          <cell r="O40">
            <v>5</v>
          </cell>
          <cell r="P40">
            <v>5</v>
          </cell>
          <cell r="Q40">
            <v>20</v>
          </cell>
          <cell r="R40">
            <v>15</v>
          </cell>
          <cell r="Y40" t="str">
            <v>Low Light Vision</v>
          </cell>
          <cell r="AO40" t="str">
            <v>!None</v>
          </cell>
          <cell r="AU40">
            <v>4</v>
          </cell>
          <cell r="AV40" t="str">
            <v>Listen</v>
          </cell>
          <cell r="AW40">
            <v>2</v>
          </cell>
        </row>
        <row r="41">
          <cell r="A41" t="str">
            <v>Goblin</v>
          </cell>
          <cell r="C41" t="str">
            <v>Favored Class: Rogue.</v>
          </cell>
          <cell r="D41" t="str">
            <v>WotC</v>
          </cell>
          <cell r="E41" t="str">
            <v>MM</v>
          </cell>
          <cell r="F41">
            <v>107</v>
          </cell>
          <cell r="G41" t="str">
            <v>!Humanoid (Reflex)</v>
          </cell>
          <cell r="H41">
            <v>-2</v>
          </cell>
          <cell r="I41">
            <v>2</v>
          </cell>
          <cell r="M41">
            <v>-2</v>
          </cell>
          <cell r="N41" t="str">
            <v>Small</v>
          </cell>
          <cell r="O41">
            <v>5</v>
          </cell>
          <cell r="P41">
            <v>5</v>
          </cell>
          <cell r="Q41">
            <v>30</v>
          </cell>
          <cell r="R41">
            <v>20</v>
          </cell>
          <cell r="Y41" t="str">
            <v>Darkvision</v>
          </cell>
          <cell r="Z41">
            <v>60</v>
          </cell>
          <cell r="AO41" t="str">
            <v>!None</v>
          </cell>
          <cell r="AU41">
            <v>4</v>
          </cell>
          <cell r="AV41" t="str">
            <v>Move Silently</v>
          </cell>
          <cell r="AW41">
            <v>4</v>
          </cell>
        </row>
        <row r="42">
          <cell r="A42" t="str">
            <v>Half-Elf</v>
          </cell>
          <cell r="C42"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2" t="str">
            <v>WotC</v>
          </cell>
          <cell r="E42" t="str">
            <v>3.5e SRD</v>
          </cell>
          <cell r="G42" t="str">
            <v>!Humanoid (Reflex)</v>
          </cell>
          <cell r="N42" t="str">
            <v>Medium</v>
          </cell>
          <cell r="O42">
            <v>5</v>
          </cell>
          <cell r="P42">
            <v>5</v>
          </cell>
          <cell r="Q42">
            <v>30</v>
          </cell>
          <cell r="R42">
            <v>20</v>
          </cell>
          <cell r="Y42" t="str">
            <v>Low Light Vision</v>
          </cell>
          <cell r="AO42" t="str">
            <v>Any</v>
          </cell>
          <cell r="AP42">
            <v>20</v>
          </cell>
          <cell r="AQ42">
            <v>62</v>
          </cell>
          <cell r="AR42">
            <v>93</v>
          </cell>
          <cell r="AS42">
            <v>125</v>
          </cell>
          <cell r="AU42">
            <v>4</v>
          </cell>
          <cell r="AV42" t="str">
            <v>Listen</v>
          </cell>
          <cell r="AW42">
            <v>1</v>
          </cell>
          <cell r="AX42" t="str">
            <v>Search</v>
          </cell>
          <cell r="AY42">
            <v>1</v>
          </cell>
          <cell r="AZ42" t="str">
            <v>Spot</v>
          </cell>
          <cell r="BA42">
            <v>1</v>
          </cell>
        </row>
        <row r="43">
          <cell r="A43" t="str">
            <v>Half-Elf (FR)</v>
          </cell>
          <cell r="C43"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3" t="str">
            <v>WotC</v>
          </cell>
          <cell r="E43" t="str">
            <v>FRCS</v>
          </cell>
          <cell r="G43" t="str">
            <v>!Humanoid (Reflex)</v>
          </cell>
          <cell r="N43" t="str">
            <v>Medium</v>
          </cell>
          <cell r="O43">
            <v>5</v>
          </cell>
          <cell r="P43">
            <v>5</v>
          </cell>
          <cell r="Q43">
            <v>30</v>
          </cell>
          <cell r="R43">
            <v>20</v>
          </cell>
          <cell r="Y43" t="str">
            <v>Low Light Vision</v>
          </cell>
          <cell r="AO43" t="str">
            <v>Any</v>
          </cell>
          <cell r="AU43">
            <v>4</v>
          </cell>
          <cell r="AV43" t="str">
            <v>Listen</v>
          </cell>
          <cell r="AW43">
            <v>1</v>
          </cell>
          <cell r="AX43" t="str">
            <v>Search</v>
          </cell>
          <cell r="AY43">
            <v>1</v>
          </cell>
          <cell r="AZ43" t="str">
            <v>Spot</v>
          </cell>
          <cell r="BA43">
            <v>1</v>
          </cell>
        </row>
        <row r="44">
          <cell r="A44" t="str">
            <v>Half-Elf, Aquatic</v>
          </cell>
          <cell r="C44" t="str">
            <v>Medium size. 
Half-elven base speed is 30 feet.
Swim speed 15'; +8 racial bonus to swim checks.
Sea Longing (Ex):  If out of sight of the ocean for more than 10 days, -1 penalty to all Wisdom checks.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4" t="str">
            <v>WotC</v>
          </cell>
          <cell r="E44" t="str">
            <v>FRCS</v>
          </cell>
          <cell r="G44" t="str">
            <v>!Humanoid (Reflex)</v>
          </cell>
          <cell r="N44" t="str">
            <v>Medium</v>
          </cell>
          <cell r="O44">
            <v>5</v>
          </cell>
          <cell r="P44">
            <v>5</v>
          </cell>
          <cell r="Q44">
            <v>30</v>
          </cell>
          <cell r="R44">
            <v>20</v>
          </cell>
          <cell r="Y44" t="str">
            <v>Low Light Vision</v>
          </cell>
          <cell r="AO44" t="str">
            <v>Any</v>
          </cell>
          <cell r="AU44">
            <v>4</v>
          </cell>
          <cell r="AV44" t="str">
            <v>Listen</v>
          </cell>
          <cell r="AW44">
            <v>1</v>
          </cell>
          <cell r="AX44" t="str">
            <v>Search</v>
          </cell>
          <cell r="AY44">
            <v>1</v>
          </cell>
          <cell r="AZ44" t="str">
            <v>Spot</v>
          </cell>
          <cell r="BA44">
            <v>1</v>
          </cell>
          <cell r="BB44" t="str">
            <v>Swim</v>
          </cell>
          <cell r="BC44">
            <v>4</v>
          </cell>
        </row>
        <row r="45">
          <cell r="A45" t="str">
            <v>Half-Elf, Drow</v>
          </cell>
          <cell r="C45" t="str">
            <v>Medium size. 
Half-elven base speed is 30 feet. 
Immunity to sleep spells and similar magical effects. 
+2 racial saving throw bonus against Enchantment spells or effects. 
Dark Vision 60' 
+1 racial bonus on Listen, Search, and Spot checks. 
Elven Blood: For all special abilities and effects, a half-elf is considered an elf. 
Automatic Languages: Common and Elven. 
Bonus Languages: Any
(other than secret languages, such as Druidic). 
Favored Class: Any.</v>
          </cell>
          <cell r="D45" t="str">
            <v>WotC</v>
          </cell>
          <cell r="E45" t="str">
            <v>FRCS</v>
          </cell>
          <cell r="G45" t="str">
            <v>!Humanoid (Reflex)</v>
          </cell>
          <cell r="N45" t="str">
            <v>Medium</v>
          </cell>
          <cell r="O45">
            <v>5</v>
          </cell>
          <cell r="P45">
            <v>5</v>
          </cell>
          <cell r="Q45">
            <v>30</v>
          </cell>
          <cell r="R45">
            <v>20</v>
          </cell>
          <cell r="Y45" t="str">
            <v>Darkvision</v>
          </cell>
          <cell r="Z45">
            <v>60</v>
          </cell>
          <cell r="AO45" t="str">
            <v>Any</v>
          </cell>
          <cell r="AU45">
            <v>4</v>
          </cell>
          <cell r="AV45" t="str">
            <v>Listen</v>
          </cell>
          <cell r="AW45">
            <v>1</v>
          </cell>
          <cell r="AX45" t="str">
            <v>Search</v>
          </cell>
          <cell r="AY45">
            <v>1</v>
          </cell>
          <cell r="AZ45" t="str">
            <v>Spot</v>
          </cell>
          <cell r="BA45">
            <v>1</v>
          </cell>
        </row>
        <row r="46">
          <cell r="A46" t="str">
            <v>Halfling</v>
          </cell>
          <cell r="C46"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and Halfling. 
Bonus Languages: Dwarven, Elven, Gnome, Goblin, and Orc. 
Favored Class: Rogue.</v>
          </cell>
          <cell r="D46" t="str">
            <v>WotC</v>
          </cell>
          <cell r="E46" t="str">
            <v>3.5e SRD</v>
          </cell>
          <cell r="G46" t="str">
            <v>!Humanoid (Reflex)</v>
          </cell>
          <cell r="H46">
            <v>-2</v>
          </cell>
          <cell r="I46">
            <v>2</v>
          </cell>
          <cell r="N46" t="str">
            <v>Small</v>
          </cell>
          <cell r="O46">
            <v>5</v>
          </cell>
          <cell r="P46">
            <v>5</v>
          </cell>
          <cell r="Q46">
            <v>20</v>
          </cell>
          <cell r="R46">
            <v>15</v>
          </cell>
          <cell r="S46">
            <v>1</v>
          </cell>
          <cell r="T46">
            <v>1</v>
          </cell>
          <cell r="U46">
            <v>1</v>
          </cell>
          <cell r="Y46" t="str">
            <v>Normal Vision</v>
          </cell>
          <cell r="AO46" t="str">
            <v>Rogue</v>
          </cell>
          <cell r="AP46">
            <v>20</v>
          </cell>
          <cell r="AQ46">
            <v>50</v>
          </cell>
          <cell r="AR46">
            <v>75</v>
          </cell>
          <cell r="AS46">
            <v>100</v>
          </cell>
          <cell r="AU46">
            <v>4</v>
          </cell>
          <cell r="AV46" t="str">
            <v>Climb</v>
          </cell>
          <cell r="AW46">
            <v>2</v>
          </cell>
          <cell r="AX46" t="str">
            <v>Hide</v>
          </cell>
          <cell r="AY46">
            <v>2</v>
          </cell>
          <cell r="AZ46" t="str">
            <v>Listen</v>
          </cell>
          <cell r="BA46">
            <v>2</v>
          </cell>
          <cell r="BB46" t="str">
            <v>Move Silently</v>
          </cell>
          <cell r="BC46">
            <v>2</v>
          </cell>
        </row>
        <row r="47">
          <cell r="A47" t="str">
            <v>Halfling, Deep</v>
          </cell>
          <cell r="C47" t="str">
            <v>Stonecunning.
+2 Morale Bonus on saving throws vs. Fear.
+1 Racial Attack Bonus with a thrown weapon.
+2 to Craft checks that are related to stone or metal.
Favored Class: Rogue.</v>
          </cell>
          <cell r="D47" t="str">
            <v>WotC</v>
          </cell>
          <cell r="E47" t="str">
            <v>?</v>
          </cell>
          <cell r="G47" t="str">
            <v>!Humanoid (Reflex)</v>
          </cell>
          <cell r="H47">
            <v>-2</v>
          </cell>
          <cell r="I47">
            <v>2</v>
          </cell>
          <cell r="N47" t="str">
            <v>Small</v>
          </cell>
          <cell r="O47">
            <v>5</v>
          </cell>
          <cell r="P47">
            <v>5</v>
          </cell>
          <cell r="Q47">
            <v>20</v>
          </cell>
          <cell r="R47">
            <v>15</v>
          </cell>
          <cell r="S47">
            <v>1</v>
          </cell>
          <cell r="T47">
            <v>1</v>
          </cell>
          <cell r="U47">
            <v>1</v>
          </cell>
          <cell r="Y47" t="str">
            <v>Darkvision</v>
          </cell>
          <cell r="Z47">
            <v>60</v>
          </cell>
          <cell r="AO47" t="str">
            <v>Rogue</v>
          </cell>
          <cell r="AU47">
            <v>4</v>
          </cell>
          <cell r="AV47" t="str">
            <v>Appraise</v>
          </cell>
          <cell r="AW47">
            <v>2</v>
          </cell>
          <cell r="AX47" t="str">
            <v>Climb</v>
          </cell>
          <cell r="AY47">
            <v>2</v>
          </cell>
          <cell r="AZ47" t="str">
            <v>Listen</v>
          </cell>
          <cell r="BA47">
            <v>2</v>
          </cell>
        </row>
        <row r="48">
          <cell r="A48" t="str">
            <v>Halfling, Ghostwise</v>
          </cell>
          <cell r="C48" t="str">
            <v>+2 Dexterity, -2 Strength.
Small size. 
Halfling base speed is 20 feet. 
+2 racial bonus on Climb, Jump, and Move Silently checks. 
+2 morale bonus on saving throws against fear. 
+1 racial attack bonus with a thrown weapon. 
+2 racial bonus on Listen checks. 
Speak without Sound (Su): Can communicate telepathically with any creature within 20', just as if speaking.  They must share a common language.  Can only communicate with one person at a time.
Automatic Languages: Halfling, Common, Home Region
Bonus Languages: Chondathan, Elven, Gnoll, Shaaran, Sylvan
Favored Class: Barbarian.</v>
          </cell>
          <cell r="D48" t="str">
            <v>WotC</v>
          </cell>
          <cell r="E48" t="str">
            <v>FRCS</v>
          </cell>
          <cell r="G48" t="str">
            <v>!Humanoid (Reflex)</v>
          </cell>
          <cell r="H48">
            <v>-2</v>
          </cell>
          <cell r="I48">
            <v>2</v>
          </cell>
          <cell r="N48" t="str">
            <v>Small</v>
          </cell>
          <cell r="O48">
            <v>5</v>
          </cell>
          <cell r="P48">
            <v>5</v>
          </cell>
          <cell r="Q48">
            <v>20</v>
          </cell>
          <cell r="R48">
            <v>15</v>
          </cell>
          <cell r="Y48" t="str">
            <v>Normal Vision</v>
          </cell>
          <cell r="AO48" t="str">
            <v>Barbarian</v>
          </cell>
          <cell r="AU48">
            <v>4</v>
          </cell>
          <cell r="AV48" t="str">
            <v>Climb</v>
          </cell>
          <cell r="AW48">
            <v>2</v>
          </cell>
          <cell r="AX48" t="str">
            <v>Hide</v>
          </cell>
          <cell r="AY48">
            <v>2</v>
          </cell>
          <cell r="AZ48" t="str">
            <v>Listen</v>
          </cell>
          <cell r="BA48">
            <v>2</v>
          </cell>
          <cell r="BB48" t="str">
            <v>Move Silently</v>
          </cell>
          <cell r="BC48">
            <v>2</v>
          </cell>
        </row>
        <row r="49">
          <cell r="A49" t="str">
            <v>Halfling, Lightfoot</v>
          </cell>
          <cell r="C49"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Halfling, Home Region.
Bonus Languages: Chessentan, Chondathan, Damaran, Dwarven, Elven, Illuskan, Goblin.
Favored Class: Rogue.</v>
          </cell>
          <cell r="D49" t="str">
            <v>WotC</v>
          </cell>
          <cell r="E49" t="str">
            <v>FRCS</v>
          </cell>
          <cell r="G49" t="str">
            <v>!Humanoid (Reflex)</v>
          </cell>
          <cell r="H49">
            <v>-2</v>
          </cell>
          <cell r="I49">
            <v>2</v>
          </cell>
          <cell r="N49" t="str">
            <v>Small</v>
          </cell>
          <cell r="O49">
            <v>5</v>
          </cell>
          <cell r="P49">
            <v>5</v>
          </cell>
          <cell r="Q49">
            <v>20</v>
          </cell>
          <cell r="R49">
            <v>15</v>
          </cell>
          <cell r="S49">
            <v>1</v>
          </cell>
          <cell r="T49">
            <v>1</v>
          </cell>
          <cell r="U49">
            <v>1</v>
          </cell>
          <cell r="Y49" t="str">
            <v>Normal Vision</v>
          </cell>
          <cell r="AO49" t="str">
            <v>Rogue</v>
          </cell>
          <cell r="AU49">
            <v>4</v>
          </cell>
          <cell r="AV49" t="str">
            <v>Climb</v>
          </cell>
          <cell r="AW49">
            <v>2</v>
          </cell>
          <cell r="AX49" t="str">
            <v>Hide</v>
          </cell>
          <cell r="AY49">
            <v>2</v>
          </cell>
          <cell r="AZ49" t="str">
            <v>Listen</v>
          </cell>
          <cell r="BA49">
            <v>2</v>
          </cell>
          <cell r="BB49" t="str">
            <v>Move Silently</v>
          </cell>
          <cell r="BC49">
            <v>2</v>
          </cell>
        </row>
        <row r="50">
          <cell r="A50" t="str">
            <v>Halfling, Strongheart</v>
          </cell>
          <cell r="C50" t="str">
            <v>+2 Dexterity, -2 Strength. 
Small size. 
Halfling base speed is 20 feet. 
1 extra feat at 1st level.
+2 racial bonus on Climb, Jump, and Move Silently checks. 
+2 morale bonus on saving throws against fear. 
+1 racial attack bonus with a thrown weapon. 
+2 racial bonus on Listen checks. 
Automatic Languages: Common, Halfling, Home Region.
Bonus Languages: Dwarven, Gnoll, Goblin, Halruaan, Shaaran.
Favored Class: Rogue.</v>
          </cell>
          <cell r="D50" t="str">
            <v>WotC</v>
          </cell>
          <cell r="E50" t="str">
            <v>FRCS</v>
          </cell>
          <cell r="G50" t="str">
            <v>!Humanoid (Reflex)</v>
          </cell>
          <cell r="H50">
            <v>-2</v>
          </cell>
          <cell r="I50">
            <v>2</v>
          </cell>
          <cell r="N50" t="str">
            <v>Small</v>
          </cell>
          <cell r="O50">
            <v>5</v>
          </cell>
          <cell r="P50">
            <v>5</v>
          </cell>
          <cell r="Q50">
            <v>20</v>
          </cell>
          <cell r="R50">
            <v>15</v>
          </cell>
          <cell r="Y50" t="str">
            <v>Normal Vision</v>
          </cell>
          <cell r="AN50">
            <v>1</v>
          </cell>
          <cell r="AO50" t="str">
            <v>Rogue</v>
          </cell>
          <cell r="AU50">
            <v>4</v>
          </cell>
          <cell r="AV50" t="str">
            <v>Climb</v>
          </cell>
          <cell r="AW50">
            <v>2</v>
          </cell>
          <cell r="AX50" t="str">
            <v>Hide</v>
          </cell>
          <cell r="AY50">
            <v>2</v>
          </cell>
          <cell r="AZ50" t="str">
            <v>Listen</v>
          </cell>
          <cell r="BA50">
            <v>2</v>
          </cell>
          <cell r="BB50" t="str">
            <v>Move Silently</v>
          </cell>
          <cell r="BC50">
            <v>2</v>
          </cell>
        </row>
        <row r="51">
          <cell r="A51" t="str">
            <v>Halfling, Tallfellow</v>
          </cell>
          <cell r="C51" t="str">
            <v>+2 Morale Bonus on saving throws vs. Fear.
+1 Racial Attack Bonus with a thrown weapon.
A Tallfellow Halfling who passes within 5' of a secret/concealed door is entitled to a Search check as though actively looking for it.
Favored Class: Rogue.</v>
          </cell>
          <cell r="D51" t="str">
            <v>WotC</v>
          </cell>
          <cell r="E51" t="str">
            <v>?</v>
          </cell>
          <cell r="G51" t="str">
            <v>!Humanoid (Reflex)</v>
          </cell>
          <cell r="H51">
            <v>-2</v>
          </cell>
          <cell r="I51">
            <v>2</v>
          </cell>
          <cell r="N51" t="str">
            <v>Small</v>
          </cell>
          <cell r="O51">
            <v>5</v>
          </cell>
          <cell r="P51">
            <v>5</v>
          </cell>
          <cell r="Q51">
            <v>20</v>
          </cell>
          <cell r="R51">
            <v>15</v>
          </cell>
          <cell r="S51">
            <v>1</v>
          </cell>
          <cell r="T51">
            <v>1</v>
          </cell>
          <cell r="U51">
            <v>1</v>
          </cell>
          <cell r="Y51" t="str">
            <v>Normal Vision</v>
          </cell>
          <cell r="AO51" t="str">
            <v>Rogue</v>
          </cell>
          <cell r="AU51">
            <v>4</v>
          </cell>
          <cell r="AV51" t="str">
            <v>Listen</v>
          </cell>
          <cell r="AW51">
            <v>2</v>
          </cell>
        </row>
        <row r="52">
          <cell r="A52" t="str">
            <v>Half-Orc</v>
          </cell>
          <cell r="C52" t="str">
            <v>+2 Strength, -2 Intelligence, -2 Charisma 
Medium size. 
Half-orc base speed is 30 feet. 
Darkvision: Half-orcs (and orcs) can see in the dark up to 60 feet. Darkvision is black and white only, but it is otherwise like normal sight, and half-orcs can function just fine with no light at all. 
Orc Blood: For all special abilities and effects, a half-orc is considered an orc. 
PHB:
Automatic Languages: Common and Orc. 
Bonus Languages: Draconic, Giant, Gnoll, Goblin, and Abyssal. 
FRCS:
Automatic Languages: Orc, Common, Home Region
Bonus Languages: Damaran, Giant, Gnoll, Goblin, Illuskan, Undercommon.
Favored Class: Barbarian.</v>
          </cell>
          <cell r="D52" t="str">
            <v>WotC</v>
          </cell>
          <cell r="E52" t="str">
            <v>3.5e SRD</v>
          </cell>
          <cell r="G52" t="str">
            <v>!Humanoid (Fortitude)</v>
          </cell>
          <cell r="H52">
            <v>2</v>
          </cell>
          <cell r="K52">
            <v>-2</v>
          </cell>
          <cell r="M52">
            <v>-2</v>
          </cell>
          <cell r="N52" t="str">
            <v>Medium</v>
          </cell>
          <cell r="O52">
            <v>5</v>
          </cell>
          <cell r="P52">
            <v>5</v>
          </cell>
          <cell r="Q52">
            <v>30</v>
          </cell>
          <cell r="R52">
            <v>20</v>
          </cell>
          <cell r="Y52" t="str">
            <v>Darkvision</v>
          </cell>
          <cell r="Z52">
            <v>60</v>
          </cell>
          <cell r="AO52" t="str">
            <v>Barbarian</v>
          </cell>
          <cell r="AP52">
            <v>14</v>
          </cell>
          <cell r="AQ52">
            <v>30</v>
          </cell>
          <cell r="AR52">
            <v>45</v>
          </cell>
          <cell r="AS52">
            <v>60</v>
          </cell>
          <cell r="AU52">
            <v>4</v>
          </cell>
        </row>
        <row r="53">
          <cell r="A53" t="str">
            <v>Hobgoblin</v>
          </cell>
          <cell r="C53" t="str">
            <v>Favored Class: Fighter.</v>
          </cell>
          <cell r="D53" t="str">
            <v>WotC</v>
          </cell>
          <cell r="E53" t="str">
            <v>MM</v>
          </cell>
          <cell r="F53">
            <v>119</v>
          </cell>
          <cell r="G53" t="str">
            <v>!Humanoid (Fortitude, Reflex)</v>
          </cell>
          <cell r="I53">
            <v>2</v>
          </cell>
          <cell r="J53">
            <v>2</v>
          </cell>
          <cell r="N53" t="str">
            <v>Medium</v>
          </cell>
          <cell r="O53">
            <v>5</v>
          </cell>
          <cell r="P53">
            <v>5</v>
          </cell>
          <cell r="Q53">
            <v>30</v>
          </cell>
          <cell r="R53">
            <v>20</v>
          </cell>
          <cell r="V53">
            <v>1</v>
          </cell>
          <cell r="Y53" t="str">
            <v>Darkvision</v>
          </cell>
          <cell r="Z53">
            <v>60</v>
          </cell>
          <cell r="AO53" t="str">
            <v>Fighter</v>
          </cell>
          <cell r="AU53">
            <v>4</v>
          </cell>
          <cell r="AV53" t="str">
            <v>Move Silently</v>
          </cell>
          <cell r="AW53">
            <v>4</v>
          </cell>
        </row>
        <row r="54">
          <cell r="A54" t="str">
            <v>Human</v>
          </cell>
          <cell r="C54" t="str">
            <v>Medium size 
Human base speed is 30 feet. 
1 extra feat at 1st level. 
4 extra skill points at 1st level and
1 extra skill point at each additional level. 
Automatic Language: Common. 
Bonus Languages: Any (other than secret languages, such as Druidic). 
Favored Class: Any.</v>
          </cell>
          <cell r="D54" t="str">
            <v>WotC</v>
          </cell>
          <cell r="E54" t="str">
            <v>3.5e SRD</v>
          </cell>
          <cell r="G54" t="str">
            <v>!Humanoid (Fortitude)</v>
          </cell>
          <cell r="N54" t="str">
            <v>Medium</v>
          </cell>
          <cell r="O54">
            <v>5</v>
          </cell>
          <cell r="P54">
            <v>5</v>
          </cell>
          <cell r="Q54">
            <v>30</v>
          </cell>
          <cell r="R54">
            <v>20</v>
          </cell>
          <cell r="Y54" t="str">
            <v>Normal Vision</v>
          </cell>
          <cell r="AN54">
            <v>1</v>
          </cell>
          <cell r="AO54" t="str">
            <v>Any</v>
          </cell>
          <cell r="AP54">
            <v>15</v>
          </cell>
          <cell r="AQ54">
            <v>35</v>
          </cell>
          <cell r="AR54">
            <v>53</v>
          </cell>
          <cell r="AS54">
            <v>70</v>
          </cell>
          <cell r="AT54">
            <v>1</v>
          </cell>
          <cell r="AU54">
            <v>4</v>
          </cell>
        </row>
        <row r="55">
          <cell r="A55" t="str">
            <v>Kobold</v>
          </cell>
          <cell r="C55" t="str">
            <v>+2 Craft (Trapmaking)
+2 Profession (Miner)
Favored Class: Rogue.</v>
          </cell>
          <cell r="D55" t="str">
            <v>WotC</v>
          </cell>
          <cell r="E55" t="str">
            <v>MM</v>
          </cell>
          <cell r="F55">
            <v>123</v>
          </cell>
          <cell r="G55" t="str">
            <v>!Humanoid (Reflex)</v>
          </cell>
          <cell r="H55">
            <v>-4</v>
          </cell>
          <cell r="I55">
            <v>2</v>
          </cell>
          <cell r="N55" t="str">
            <v>Small</v>
          </cell>
          <cell r="O55">
            <v>5</v>
          </cell>
          <cell r="P55">
            <v>5</v>
          </cell>
          <cell r="Q55">
            <v>30</v>
          </cell>
          <cell r="R55">
            <v>20</v>
          </cell>
          <cell r="Y55" t="str">
            <v>Darkvision</v>
          </cell>
          <cell r="Z55">
            <v>60</v>
          </cell>
          <cell r="AL55">
            <v>1</v>
          </cell>
          <cell r="AO55" t="str">
            <v>!None</v>
          </cell>
          <cell r="AU55">
            <v>4</v>
          </cell>
          <cell r="AV55" t="str">
            <v>Search</v>
          </cell>
          <cell r="AW55">
            <v>2</v>
          </cell>
        </row>
        <row r="56">
          <cell r="A56" t="str">
            <v>Lizardfolk</v>
          </cell>
          <cell r="C56" t="str">
            <v>Multiattack.  Weapon Proficiency: Great Club
Favored Class: Druid</v>
          </cell>
          <cell r="D56" t="str">
            <v>WotC</v>
          </cell>
          <cell r="E56" t="str">
            <v>MM</v>
          </cell>
          <cell r="F56">
            <v>128</v>
          </cell>
          <cell r="G56" t="str">
            <v>!Humanoid (Reflex)</v>
          </cell>
          <cell r="H56">
            <v>2</v>
          </cell>
          <cell r="J56">
            <v>2</v>
          </cell>
          <cell r="K56">
            <v>-2</v>
          </cell>
          <cell r="N56" t="str">
            <v>Medium</v>
          </cell>
          <cell r="O56">
            <v>5</v>
          </cell>
          <cell r="P56">
            <v>5</v>
          </cell>
          <cell r="Q56">
            <v>30</v>
          </cell>
          <cell r="R56">
            <v>20</v>
          </cell>
          <cell r="V56">
            <v>1</v>
          </cell>
          <cell r="W56">
            <v>2</v>
          </cell>
          <cell r="X56">
            <v>8</v>
          </cell>
          <cell r="Y56" t="str">
            <v>Darkvision</v>
          </cell>
          <cell r="Z56">
            <v>60</v>
          </cell>
          <cell r="AL56">
            <v>5</v>
          </cell>
          <cell r="AO56" t="str">
            <v>!None</v>
          </cell>
          <cell r="AU56">
            <v>1</v>
          </cell>
          <cell r="AV56" t="str">
            <v>Balance</v>
          </cell>
          <cell r="AW56">
            <v>4</v>
          </cell>
          <cell r="AX56" t="str">
            <v>Jump</v>
          </cell>
          <cell r="AY56">
            <v>6</v>
          </cell>
        </row>
        <row r="57">
          <cell r="A57" t="str">
            <v>Mind Flayer</v>
          </cell>
          <cell r="C57" t="str">
            <v>Alertness, Combat Casting, Dodge, Improved Initiative, Weapon Finesse (Tentacle).
+4 Knowledge (any two).  
Favored Class: (unknown)</v>
          </cell>
          <cell r="D57" t="str">
            <v>WotC</v>
          </cell>
          <cell r="E57" t="str">
            <v>MM</v>
          </cell>
          <cell r="F57">
            <v>136</v>
          </cell>
          <cell r="G57" t="str">
            <v>!Aberration</v>
          </cell>
          <cell r="H57">
            <v>2</v>
          </cell>
          <cell r="I57">
            <v>4</v>
          </cell>
          <cell r="J57">
            <v>2</v>
          </cell>
          <cell r="K57">
            <v>8</v>
          </cell>
          <cell r="L57">
            <v>6</v>
          </cell>
          <cell r="M57">
            <v>6</v>
          </cell>
          <cell r="N57" t="str">
            <v>Medium</v>
          </cell>
          <cell r="O57">
            <v>5</v>
          </cell>
          <cell r="P57">
            <v>5</v>
          </cell>
          <cell r="Q57">
            <v>30</v>
          </cell>
          <cell r="R57">
            <v>20</v>
          </cell>
          <cell r="V57">
            <v>8</v>
          </cell>
          <cell r="W57">
            <v>8</v>
          </cell>
          <cell r="X57">
            <v>8</v>
          </cell>
          <cell r="Y57" t="str">
            <v>Darkvision</v>
          </cell>
          <cell r="Z57">
            <v>60</v>
          </cell>
          <cell r="AL57">
            <v>3</v>
          </cell>
          <cell r="AO57" t="str">
            <v>!None</v>
          </cell>
          <cell r="AU57">
            <v>1</v>
          </cell>
          <cell r="AV57" t="str">
            <v>Bluff</v>
          </cell>
          <cell r="AW57">
            <v>6</v>
          </cell>
          <cell r="AX57" t="str">
            <v>Concentration</v>
          </cell>
          <cell r="AY57">
            <v>11</v>
          </cell>
          <cell r="AZ57" t="str">
            <v>Hide</v>
          </cell>
          <cell r="BA57">
            <v>11</v>
          </cell>
          <cell r="BB57" t="str">
            <v>Intimidate</v>
          </cell>
          <cell r="BC57">
            <v>11</v>
          </cell>
          <cell r="BD57" t="str">
            <v>Listen</v>
          </cell>
          <cell r="BE57">
            <v>11</v>
          </cell>
          <cell r="BF57" t="str">
            <v>Move Silently</v>
          </cell>
          <cell r="BG57">
            <v>11</v>
          </cell>
          <cell r="BH57" t="str">
            <v>Spot</v>
          </cell>
          <cell r="BI57">
            <v>11</v>
          </cell>
        </row>
        <row r="58">
          <cell r="A58" t="str">
            <v>Minotaur</v>
          </cell>
          <cell r="C58" t="str">
            <v>Power Attack.  Weapon Proficiency: Great Axe.
Natural Cunning: Immune to Maze spell, cannot become lost, can track enemies.
Favored Class: (unknown)</v>
          </cell>
          <cell r="D58" t="str">
            <v>WotC</v>
          </cell>
          <cell r="E58" t="str">
            <v>MM</v>
          </cell>
          <cell r="F58">
            <v>137</v>
          </cell>
          <cell r="G58" t="str">
            <v>!Monstrous Humanoid</v>
          </cell>
          <cell r="H58">
            <v>8</v>
          </cell>
          <cell r="J58">
            <v>4</v>
          </cell>
          <cell r="K58">
            <v>-4</v>
          </cell>
          <cell r="M58">
            <v>-2</v>
          </cell>
          <cell r="N58" t="str">
            <v>Large</v>
          </cell>
          <cell r="O58">
            <v>10</v>
          </cell>
          <cell r="P58">
            <v>10</v>
          </cell>
          <cell r="Q58">
            <v>30</v>
          </cell>
          <cell r="R58">
            <v>20</v>
          </cell>
          <cell r="V58">
            <v>4</v>
          </cell>
          <cell r="W58">
            <v>6</v>
          </cell>
          <cell r="X58">
            <v>8</v>
          </cell>
          <cell r="Y58" t="str">
            <v>Darkvision</v>
          </cell>
          <cell r="Z58">
            <v>60</v>
          </cell>
          <cell r="AL58">
            <v>5</v>
          </cell>
          <cell r="AO58" t="str">
            <v>!None</v>
          </cell>
          <cell r="AU58">
            <v>1</v>
          </cell>
          <cell r="AV58" t="str">
            <v>Intimidate</v>
          </cell>
          <cell r="AW58">
            <v>6</v>
          </cell>
          <cell r="AX58" t="str">
            <v>Jump</v>
          </cell>
          <cell r="AY58">
            <v>4</v>
          </cell>
          <cell r="AZ58" t="str">
            <v>Listen</v>
          </cell>
          <cell r="BA58">
            <v>8</v>
          </cell>
          <cell r="BB58" t="str">
            <v>Search</v>
          </cell>
          <cell r="BC58">
            <v>8</v>
          </cell>
          <cell r="BD58" t="str">
            <v>Spot</v>
          </cell>
          <cell r="BE58">
            <v>8</v>
          </cell>
        </row>
        <row r="59">
          <cell r="A59" t="str">
            <v>Ogre</v>
          </cell>
          <cell r="C59" t="str">
            <v>Weapon Focus: Great Club.  Weapon Proficiency: Great Club.
Favored Class: (unknown)</v>
          </cell>
          <cell r="D59" t="str">
            <v>WotC</v>
          </cell>
          <cell r="E59" t="str">
            <v>MM</v>
          </cell>
          <cell r="F59">
            <v>144</v>
          </cell>
          <cell r="G59" t="str">
            <v>!Giant</v>
          </cell>
          <cell r="H59">
            <v>10</v>
          </cell>
          <cell r="I59">
            <v>-2</v>
          </cell>
          <cell r="J59">
            <v>4</v>
          </cell>
          <cell r="K59">
            <v>-4</v>
          </cell>
          <cell r="M59">
            <v>-4</v>
          </cell>
          <cell r="N59" t="str">
            <v>Large</v>
          </cell>
          <cell r="O59">
            <v>10</v>
          </cell>
          <cell r="P59">
            <v>10</v>
          </cell>
          <cell r="Q59">
            <v>30</v>
          </cell>
          <cell r="R59">
            <v>20</v>
          </cell>
          <cell r="V59">
            <v>2</v>
          </cell>
          <cell r="W59">
            <v>4</v>
          </cell>
          <cell r="X59">
            <v>8</v>
          </cell>
          <cell r="Y59" t="str">
            <v>Darkvision</v>
          </cell>
          <cell r="Z59">
            <v>60</v>
          </cell>
          <cell r="AL59">
            <v>5</v>
          </cell>
          <cell r="AO59" t="str">
            <v>Barbarian</v>
          </cell>
          <cell r="AU59">
            <v>1</v>
          </cell>
          <cell r="AV59" t="str">
            <v>Climb</v>
          </cell>
          <cell r="AW59">
            <v>3</v>
          </cell>
          <cell r="AX59" t="str">
            <v>Listen</v>
          </cell>
          <cell r="AY59">
            <v>3</v>
          </cell>
          <cell r="AZ59" t="str">
            <v>Spot</v>
          </cell>
          <cell r="BA59">
            <v>3</v>
          </cell>
        </row>
        <row r="60">
          <cell r="A60" t="str">
            <v>Ogre Mage</v>
          </cell>
          <cell r="C60" t="str">
            <v>Improved Initiative.  Weapon Proficiency: Great Sword.
Favored Class: (unknown)</v>
          </cell>
          <cell r="D60" t="str">
            <v>WotC</v>
          </cell>
          <cell r="E60" t="str">
            <v>MM</v>
          </cell>
          <cell r="F60">
            <v>144</v>
          </cell>
          <cell r="G60" t="str">
            <v>!Giant</v>
          </cell>
          <cell r="H60">
            <v>10</v>
          </cell>
          <cell r="J60">
            <v>6</v>
          </cell>
          <cell r="K60">
            <v>4</v>
          </cell>
          <cell r="L60">
            <v>4</v>
          </cell>
          <cell r="M60">
            <v>6</v>
          </cell>
          <cell r="N60" t="str">
            <v>Large</v>
          </cell>
          <cell r="O60">
            <v>10</v>
          </cell>
          <cell r="P60">
            <v>10</v>
          </cell>
          <cell r="Q60">
            <v>30</v>
          </cell>
          <cell r="R60">
            <v>20</v>
          </cell>
          <cell r="V60">
            <v>8</v>
          </cell>
          <cell r="W60">
            <v>5</v>
          </cell>
          <cell r="X60">
            <v>8</v>
          </cell>
          <cell r="Y60" t="str">
            <v>Darkvision</v>
          </cell>
          <cell r="Z60">
            <v>60</v>
          </cell>
          <cell r="AL60">
            <v>5</v>
          </cell>
          <cell r="AO60" t="str">
            <v>!None</v>
          </cell>
          <cell r="AU60">
            <v>1</v>
          </cell>
          <cell r="AV60" t="str">
            <v>Concentration</v>
          </cell>
          <cell r="AW60">
            <v>3</v>
          </cell>
          <cell r="AX60" t="str">
            <v>Listen</v>
          </cell>
          <cell r="AY60">
            <v>3</v>
          </cell>
          <cell r="AZ60" t="str">
            <v>Spellcraft</v>
          </cell>
          <cell r="BA60">
            <v>2</v>
          </cell>
          <cell r="BB60" t="str">
            <v>Spot</v>
          </cell>
          <cell r="BC60">
            <v>3</v>
          </cell>
        </row>
        <row r="61">
          <cell r="A61" t="str">
            <v>Orc</v>
          </cell>
          <cell r="C61" t="str">
            <v>Light Sensitivity.
Favored Class: Barbarian.</v>
          </cell>
          <cell r="D61" t="str">
            <v>WotC</v>
          </cell>
          <cell r="E61" t="str">
            <v>MM</v>
          </cell>
          <cell r="F61">
            <v>146</v>
          </cell>
          <cell r="G61" t="str">
            <v>!Humanoid (Fortitude)</v>
          </cell>
          <cell r="H61">
            <v>4</v>
          </cell>
          <cell r="K61">
            <v>-2</v>
          </cell>
          <cell r="L61">
            <v>-2</v>
          </cell>
          <cell r="M61">
            <v>-2</v>
          </cell>
          <cell r="N61" t="str">
            <v>Medium</v>
          </cell>
          <cell r="O61">
            <v>5</v>
          </cell>
          <cell r="P61">
            <v>5</v>
          </cell>
          <cell r="Q61">
            <v>30</v>
          </cell>
          <cell r="R61">
            <v>20</v>
          </cell>
          <cell r="Y61" t="str">
            <v>Darkvision</v>
          </cell>
          <cell r="Z61">
            <v>60</v>
          </cell>
          <cell r="AO61" t="str">
            <v>Barbarian</v>
          </cell>
          <cell r="AU61">
            <v>4</v>
          </cell>
        </row>
        <row r="62">
          <cell r="A62" t="str">
            <v>Orc, Deep (Orog)</v>
          </cell>
          <cell r="C62" t="str">
            <v>+6 Strength, -2 Dexterity, -2 Wisdom, +2 Charisma
Medium size.
Deep orc base speed is 30'.
dark vision 120'
Proficient with greatsword &amp; throwing axe.
Light Blindness (Ex):  -1 penalty on attack rolls, saves, &amp; checks for 1 round after exposed to &amp; when in bright light.
Orc Blood
+2 Natural AC
Fire &amp; Cold Resistance 5
Favored Class: Fighter.
ECL +2</v>
          </cell>
          <cell r="D62" t="str">
            <v>WotC</v>
          </cell>
          <cell r="E62" t="str">
            <v>FRCS</v>
          </cell>
          <cell r="G62" t="str">
            <v>!Humanoid (Fortitude)</v>
          </cell>
          <cell r="H62">
            <v>6</v>
          </cell>
          <cell r="I62">
            <v>-2</v>
          </cell>
          <cell r="L62">
            <v>-2</v>
          </cell>
          <cell r="M62">
            <v>2</v>
          </cell>
          <cell r="N62" t="str">
            <v>Medium</v>
          </cell>
          <cell r="O62">
            <v>5</v>
          </cell>
          <cell r="P62">
            <v>5</v>
          </cell>
          <cell r="Q62">
            <v>30</v>
          </cell>
          <cell r="R62">
            <v>20</v>
          </cell>
          <cell r="V62">
            <v>2</v>
          </cell>
          <cell r="Y62" t="str">
            <v>Darkvision</v>
          </cell>
          <cell r="Z62">
            <v>90</v>
          </cell>
          <cell r="AH62">
            <v>5</v>
          </cell>
          <cell r="AJ62">
            <v>5</v>
          </cell>
          <cell r="AL62">
            <v>2</v>
          </cell>
          <cell r="AO62" t="str">
            <v>Fighter</v>
          </cell>
          <cell r="AU62">
            <v>4</v>
          </cell>
        </row>
        <row r="63">
          <cell r="A63" t="str">
            <v>Orc, Gray</v>
          </cell>
          <cell r="C63" t="str">
            <v>+2 Strength, -2 Intelligence, +2 Wisdom, -2 Charisma
Medium size.
Gray orc base speed is 40'.
Proficient with greataxe &amp; longbow.
Light Sensitivity (Ex):  -1 penalty on attack rolls when in bright light.
Scent (Ex):  Scent ability per the DMG.
Orc Blood
Favored Class: Cleric.
ECL +1</v>
          </cell>
          <cell r="D63" t="str">
            <v>WotC</v>
          </cell>
          <cell r="E63" t="str">
            <v>FRCS</v>
          </cell>
          <cell r="G63" t="str">
            <v>!Humanoid (Fortitude)</v>
          </cell>
          <cell r="H63">
            <v>2</v>
          </cell>
          <cell r="K63">
            <v>-2</v>
          </cell>
          <cell r="L63">
            <v>2</v>
          </cell>
          <cell r="M63">
            <v>-2</v>
          </cell>
          <cell r="N63" t="str">
            <v>Medium</v>
          </cell>
          <cell r="O63">
            <v>5</v>
          </cell>
          <cell r="P63">
            <v>5</v>
          </cell>
          <cell r="Q63">
            <v>40</v>
          </cell>
          <cell r="R63">
            <v>25</v>
          </cell>
          <cell r="V63">
            <v>1</v>
          </cell>
          <cell r="Y63" t="str">
            <v>Darkvision</v>
          </cell>
          <cell r="Z63">
            <v>60</v>
          </cell>
          <cell r="AO63" t="str">
            <v>Cleric</v>
          </cell>
          <cell r="AU63">
            <v>4</v>
          </cell>
        </row>
        <row r="64">
          <cell r="A64" t="str">
            <v>Orc, Mountain</v>
          </cell>
          <cell r="C64" t="str">
            <v>+4 Strength, -2 Intelligence, -2 Wisdom, -2 Charisma
Medium size.
Mountain orc base speed is 30'.
Proficient with greataxe &amp; javalin.
Light Sensitivity (Ex):  -1 penalty on attack rolls when in bright light.
Orc Blood
Favored Class: Barbarian</v>
          </cell>
          <cell r="D64" t="str">
            <v>WotC</v>
          </cell>
          <cell r="E64" t="str">
            <v>FRCS</v>
          </cell>
          <cell r="G64" t="str">
            <v>!Humanoid (Fortitude)</v>
          </cell>
          <cell r="H64">
            <v>4</v>
          </cell>
          <cell r="K64">
            <v>-2</v>
          </cell>
          <cell r="L64">
            <v>-2</v>
          </cell>
          <cell r="M64">
            <v>-2</v>
          </cell>
          <cell r="N64" t="str">
            <v>Medium</v>
          </cell>
          <cell r="O64">
            <v>5</v>
          </cell>
          <cell r="P64">
            <v>5</v>
          </cell>
          <cell r="Q64">
            <v>30</v>
          </cell>
          <cell r="R64">
            <v>20</v>
          </cell>
          <cell r="Y64" t="str">
            <v>Darkvision</v>
          </cell>
          <cell r="Z64">
            <v>60</v>
          </cell>
          <cell r="AO64" t="str">
            <v>Barbarian</v>
          </cell>
          <cell r="AU64">
            <v>4</v>
          </cell>
        </row>
        <row r="65">
          <cell r="A65" t="str">
            <v>Tanarukk</v>
          </cell>
          <cell r="C65" t="str">
            <v>+4 Strength, +2 Dexterity, -2 Wisdom, -4 Charisma.
Medium Sized.
Base Speed: 20'
Fire Resistance 10
Favored Class: Barbarian
Level Adjustment (ECL): +8.</v>
          </cell>
          <cell r="D65" t="str">
            <v>WotC</v>
          </cell>
          <cell r="E65" t="str">
            <v>FRCS</v>
          </cell>
          <cell r="G65" t="str">
            <v>!Outsider</v>
          </cell>
          <cell r="H65">
            <v>4</v>
          </cell>
          <cell r="I65">
            <v>2</v>
          </cell>
          <cell r="L65">
            <v>-2</v>
          </cell>
          <cell r="M65">
            <v>-4</v>
          </cell>
          <cell r="N65" t="str">
            <v>Medium</v>
          </cell>
          <cell r="O65">
            <v>5</v>
          </cell>
          <cell r="P65">
            <v>5</v>
          </cell>
          <cell r="Q65">
            <v>20</v>
          </cell>
          <cell r="R65">
            <v>15</v>
          </cell>
          <cell r="V65">
            <v>8</v>
          </cell>
          <cell r="W65">
            <v>5</v>
          </cell>
          <cell r="X65">
            <v>8</v>
          </cell>
          <cell r="Y65" t="str">
            <v>Darkvision</v>
          </cell>
          <cell r="Z65">
            <v>60</v>
          </cell>
          <cell r="AB65">
            <v>14</v>
          </cell>
          <cell r="AC65">
            <v>1</v>
          </cell>
          <cell r="AJ65">
            <v>10</v>
          </cell>
          <cell r="AL65">
            <v>4</v>
          </cell>
          <cell r="AO65" t="str">
            <v>Barbarian</v>
          </cell>
          <cell r="AU65">
            <v>8</v>
          </cell>
          <cell r="AV65" t="str">
            <v>Bluff</v>
          </cell>
          <cell r="AW65">
            <v>2</v>
          </cell>
          <cell r="AX65" t="str">
            <v>Hide</v>
          </cell>
          <cell r="AY65">
            <v>2</v>
          </cell>
        </row>
        <row r="66">
          <cell r="A66" t="str">
            <v>Tiefling</v>
          </cell>
          <cell r="C66" t="str">
            <v>+2 Dexterity, +2 Intelligence, -2 Charisma.
Medium Sized.
Base Speed: 30'
Energy Resistance: Cold, Fire, Electricity 5
Darkness (Sp): Tieflings can use Darkness once per day as cast by a sorcerer of their character's level
+2 racial bonus on Bluff and Hide checks
Darkvision 60'
Outsider: Tieflings are native outsiders
Automatic Languages: Common, Home Region
Bonus Languages: Any (except secret languages, such as Druidic)
Favored Class: Rogue
Level Adjustment (ECL): +1.</v>
          </cell>
          <cell r="D66" t="str">
            <v>WotC</v>
          </cell>
          <cell r="E66" t="str">
            <v>FRCS</v>
          </cell>
          <cell r="G66" t="str">
            <v>!Outsider</v>
          </cell>
          <cell r="I66">
            <v>2</v>
          </cell>
          <cell r="K66">
            <v>2</v>
          </cell>
          <cell r="M66">
            <v>-2</v>
          </cell>
          <cell r="N66" t="str">
            <v>Medium</v>
          </cell>
          <cell r="O66">
            <v>5</v>
          </cell>
          <cell r="P66">
            <v>5</v>
          </cell>
          <cell r="Q66">
            <v>30</v>
          </cell>
          <cell r="R66">
            <v>20</v>
          </cell>
          <cell r="V66">
            <v>1</v>
          </cell>
          <cell r="Y66" t="str">
            <v>Darkvision</v>
          </cell>
          <cell r="Z66">
            <v>60</v>
          </cell>
          <cell r="AH66">
            <v>5</v>
          </cell>
          <cell r="AI66">
            <v>5</v>
          </cell>
          <cell r="AJ66">
            <v>5</v>
          </cell>
          <cell r="AO66" t="str">
            <v>!None</v>
          </cell>
          <cell r="AU66">
            <v>4</v>
          </cell>
          <cell r="AV66" t="str">
            <v>Bluff</v>
          </cell>
          <cell r="AW66">
            <v>2</v>
          </cell>
          <cell r="AX66" t="str">
            <v>Hide</v>
          </cell>
          <cell r="AY66">
            <v>2</v>
          </cell>
        </row>
        <row r="67">
          <cell r="A67" t="str">
            <v>Troglodyte</v>
          </cell>
          <cell r="C67" t="str">
            <v>Multiattack.  Weapon Focus: Javelin.  Weapon Proficiency.
In rocky or subterranean settings, a Troglodyte receives a +4 bonus to Hide checks.
Favored Class: Cleric</v>
          </cell>
          <cell r="D67" t="str">
            <v>WotC</v>
          </cell>
          <cell r="E67" t="str">
            <v>MM</v>
          </cell>
          <cell r="F67">
            <v>179</v>
          </cell>
          <cell r="G67" t="str">
            <v>!Humanoid (Fortitude)</v>
          </cell>
          <cell r="I67">
            <v>-2</v>
          </cell>
          <cell r="J67">
            <v>4</v>
          </cell>
          <cell r="K67">
            <v>-2</v>
          </cell>
          <cell r="N67" t="str">
            <v>Medium</v>
          </cell>
          <cell r="O67">
            <v>5</v>
          </cell>
          <cell r="P67">
            <v>5</v>
          </cell>
          <cell r="Q67">
            <v>30</v>
          </cell>
          <cell r="R67">
            <v>20</v>
          </cell>
          <cell r="V67">
            <v>1</v>
          </cell>
          <cell r="W67">
            <v>2</v>
          </cell>
          <cell r="X67">
            <v>8</v>
          </cell>
          <cell r="Y67" t="str">
            <v>Darkvision</v>
          </cell>
          <cell r="Z67">
            <v>90</v>
          </cell>
          <cell r="AL67">
            <v>6</v>
          </cell>
          <cell r="AO67" t="str">
            <v>!None</v>
          </cell>
          <cell r="AU67">
            <v>1</v>
          </cell>
          <cell r="AV67" t="str">
            <v>Hide</v>
          </cell>
          <cell r="AW67">
            <v>7</v>
          </cell>
          <cell r="AX67" t="str">
            <v>Listen</v>
          </cell>
          <cell r="AY67">
            <v>3</v>
          </cell>
        </row>
        <row r="74">
          <cell r="A74" t="str">
            <v>Aasimar</v>
          </cell>
          <cell r="B74" t="str">
            <v>]Light (Sp)[1/day as sorcerer of equal class level</v>
          </cell>
          <cell r="C74" t="str">
            <v>][+2 to Spot &amp; Listen</v>
          </cell>
          <cell r="D74" t="str">
            <v>]Acid, Cold, &amp; Electricity Resistance (Su)[5</v>
          </cell>
          <cell r="E74" t="str">
            <v>]Native outsider (Ex)[Outsider &amp; insider…both at the same time…</v>
          </cell>
          <cell r="O74" t="str">
            <v>Common</v>
          </cell>
          <cell r="P74" t="str">
            <v>Any (other than secret)</v>
          </cell>
        </row>
        <row r="75">
          <cell r="A75" t="str">
            <v>Bugbear</v>
          </cell>
          <cell r="B75" t="str">
            <v>]Alertness (Ex)[Per the feat.</v>
          </cell>
          <cell r="C75" t="str">
            <v>]+4 to Move Silently (Ex)[</v>
          </cell>
        </row>
        <row r="76">
          <cell r="A76" t="str">
            <v>Derro</v>
          </cell>
          <cell r="B76" t="str">
            <v>+1 to hit orcs and goblins</v>
          </cell>
          <cell r="C76" t="str">
            <v>+4 Dodge bonus vs. Giants</v>
          </cell>
          <cell r="D76" t="str">
            <v>+2 Save vs. Poison and Spells</v>
          </cell>
          <cell r="E76" t="str">
            <v>Spell Resistance 18</v>
          </cell>
          <cell r="F76" t="str">
            <v>Blindfight</v>
          </cell>
          <cell r="G76" t="str">
            <v>Sunlight Vulnerability (Ex)</v>
          </cell>
        </row>
        <row r="77">
          <cell r="A77" t="str">
            <v>Doppleganger</v>
          </cell>
          <cell r="B77" t="str">
            <v>Immunities (Ex) to Sleep and Charm effects.</v>
          </cell>
          <cell r="C77" t="str">
            <v>Alertness</v>
          </cell>
          <cell r="D77" t="str">
            <v>Dodge</v>
          </cell>
          <cell r="E77" t="str">
            <v>Detect Thoughts (Su)</v>
          </cell>
          <cell r="F77" t="str">
            <v>Alter Self (Su)</v>
          </cell>
          <cell r="G77" t="str">
            <v xml:space="preserve">+4 to Bluff, Disguise; +10 to Disguise with Alter Self. </v>
          </cell>
          <cell r="H77" t="str">
            <v>+4 (add.) to Bluff, Disguise when reading mind.</v>
          </cell>
        </row>
        <row r="78">
          <cell r="A78" t="str">
            <v>Dwarf</v>
          </cell>
          <cell r="B78" t="str">
            <v xml:space="preserve">]Stonecunning (Ex)[+2 racial bonus on Search checks dealing with stone; </v>
          </cell>
          <cell r="C78" t="str">
            <v>][within 10'of unusual stonework can make a Search check as if actively searching;</v>
          </cell>
          <cell r="D78" t="str">
            <v>][can use the Search skill to find stonework traps;</v>
          </cell>
          <cell r="E78" t="str">
            <v>][intuit depth, sense approximate depth underground</v>
          </cell>
          <cell r="F78" t="str">
            <v>]Weapon Familiarity (Ex)[treat dwarven waraxes and dwarven urgroshes as martial weapons</v>
          </cell>
          <cell r="G78" t="str">
            <v>]Stability (Ex)[+4 bonus vs. being bull rushed or tripped when standing on the ground</v>
          </cell>
          <cell r="H78" t="str">
            <v>][+2 racial bonus on saving throws against poison</v>
          </cell>
          <cell r="I78" t="str">
            <v>][+2 racial bonus on saving throws against spells and spell-like effects</v>
          </cell>
          <cell r="J78" t="str">
            <v>][+1 racial bonus on attack rolls against orcs and goblinoids</v>
          </cell>
          <cell r="K78" t="str">
            <v>][+4 dodge bonus to Armor Class against monsters of the giant type</v>
          </cell>
          <cell r="L78" t="str">
            <v>][+2 racial bonus on Appraise &amp; Craft checks that are related to stone or metal items</v>
          </cell>
          <cell r="M78" t="str">
            <v>][+2 racial bonus on Craft checks that are related to stone or metal</v>
          </cell>
          <cell r="O78" t="str">
            <v>Common, Dwarven</v>
          </cell>
          <cell r="P78" t="str">
            <v>Giant, Gnome, Goblin, Orc, Terran, &amp; Undercommon</v>
          </cell>
        </row>
        <row r="79">
          <cell r="A79" t="str">
            <v>Dwarf, Arctic</v>
          </cell>
        </row>
        <row r="80">
          <cell r="A80" t="str">
            <v>Dwarf, Deep</v>
          </cell>
        </row>
        <row r="81">
          <cell r="A81" t="str">
            <v>Dwarf, Gold</v>
          </cell>
          <cell r="B81" t="str">
            <v>+1 to hit aberrations</v>
          </cell>
          <cell r="C81" t="str">
            <v>+4 Dodge bonus vs. Giants</v>
          </cell>
          <cell r="D81" t="str">
            <v>+2 Save vs. Poison and Spells</v>
          </cell>
          <cell r="E81" t="str">
            <v>Stonecunning</v>
          </cell>
          <cell r="F81" t="str">
            <v>+2 to Appraise, Craft checks which involve Stone or Metal</v>
          </cell>
          <cell r="O81" t="str">
            <v>Dwarven, Common</v>
          </cell>
          <cell r="P81" t="str">
            <v>Giant, Gnome, Goblin, Shaaran, Terran, Untheric</v>
          </cell>
        </row>
        <row r="82">
          <cell r="A82" t="str">
            <v>Dwarf, Gray (Deurgar)</v>
          </cell>
          <cell r="B82" t="str">
            <v>+1 to hit orcs and goblins</v>
          </cell>
          <cell r="C82" t="str">
            <v>+4 Dodge bonus vs. Giants</v>
          </cell>
          <cell r="D82" t="str">
            <v>+2 Save vs. Poison and Spells</v>
          </cell>
          <cell r="E82" t="str">
            <v>Stonecunning</v>
          </cell>
          <cell r="F82" t="str">
            <v>+2 to Appraise, Craft checks which involve Stone or Metal</v>
          </cell>
          <cell r="G82" t="str">
            <v>Immune to Paralysis, Phantasms, Magic/Alchemical Poisons</v>
          </cell>
          <cell r="H82" t="str">
            <v>Enlarge, Invisibility (1/day) as wizard twice Duergar lvl.</v>
          </cell>
          <cell r="I82" t="str">
            <v>Light Sensitivity: -2 to attack, saves, checks in bright light</v>
          </cell>
          <cell r="O82" t="str">
            <v>Dwarven, Undercommon</v>
          </cell>
          <cell r="P82" t="str">
            <v>Common, Draconic, Giant, Goblin, Orc, Terran</v>
          </cell>
        </row>
        <row r="83">
          <cell r="A83" t="str">
            <v>Dwarf, Mountain</v>
          </cell>
        </row>
        <row r="84">
          <cell r="A84" t="str">
            <v>Dwarf, Shield</v>
          </cell>
          <cell r="B84" t="str">
            <v>+1 to hit orcs and goblins</v>
          </cell>
          <cell r="C84" t="str">
            <v>+4 Dodge bonus vs. Giants</v>
          </cell>
          <cell r="D84" t="str">
            <v>+2 Save vs. Poison and Spells</v>
          </cell>
          <cell r="E84" t="str">
            <v>Stonecunning</v>
          </cell>
          <cell r="F84" t="str">
            <v>+2 to Appraise, Craft checks which involve Stone or Metal</v>
          </cell>
          <cell r="O84" t="str">
            <v>Dwarven, Common</v>
          </cell>
          <cell r="P84" t="str">
            <v>Chondathan, Draconic, Giant, Goblin, Illuskan, Orc</v>
          </cell>
        </row>
        <row r="85">
          <cell r="A85" t="str">
            <v>Dwarf, Urdunnir</v>
          </cell>
        </row>
        <row r="86">
          <cell r="A86" t="str">
            <v>Dwarf, Wild</v>
          </cell>
        </row>
        <row r="87">
          <cell r="A87" t="str">
            <v>Elf</v>
          </cell>
          <cell r="B87" t="str">
            <v>Weapon Proficiency: Longsword or Rapier</v>
          </cell>
          <cell r="C87" t="str">
            <v>Weapon Proficiency: All bows (except Crossbows)</v>
          </cell>
          <cell r="D87" t="str">
            <v>Immune to Sleep spells and effects</v>
          </cell>
          <cell r="E87" t="str">
            <v>+2 Save bonus vs. Enchantments</v>
          </cell>
          <cell r="F87" t="str">
            <v>+2 to Listen, Search, Spot</v>
          </cell>
          <cell r="G87" t="str">
            <v>Bonus Search: 5' of Secret or Concealed doors</v>
          </cell>
          <cell r="O87" t="str">
            <v>Common, Elven</v>
          </cell>
          <cell r="P87" t="str">
            <v>Draconic, Gnoll, Gnome, Goblin, Orc, Sylvan</v>
          </cell>
        </row>
        <row r="88">
          <cell r="A88" t="str">
            <v>Elf, Aquatic</v>
          </cell>
        </row>
        <row r="89">
          <cell r="A89" t="str">
            <v>Elf, Drow</v>
          </cell>
          <cell r="B89" t="str">
            <v>]Weapon Proficiency (Ex)[Longsword or Rapier</v>
          </cell>
          <cell r="C89" t="str">
            <v>]Weapon Proficiency (Ex)[All bows (except Crossbows)</v>
          </cell>
          <cell r="D89" t="str">
            <v>]Immune to Sleep spells and effects (Su)[</v>
          </cell>
          <cell r="E89" t="str">
            <v>]+2 Will save bonus on Spells, Spell-like abilities (Su)[</v>
          </cell>
          <cell r="F89" t="str">
            <v>]+2 to Listen, Search, &amp; Spot (Ex)[</v>
          </cell>
          <cell r="G89" t="str">
            <v>]Bonus Search (Ex)[5' of Secret or Concealed doors</v>
          </cell>
          <cell r="H89" t="str">
            <v>]Light Blindness (Ex)[Abrupt exposure blinds for 1 round</v>
          </cell>
          <cell r="O89" t="str">
            <v>Elven, Undercommon</v>
          </cell>
          <cell r="P89" t="str">
            <v>Abyssal, Common, Draconic, Drow Sign Language, Goblin, Illuskan</v>
          </cell>
        </row>
        <row r="90">
          <cell r="A90" t="str">
            <v>Elf, Drow (Female)</v>
          </cell>
          <cell r="B90" t="str">
            <v>]Weapon Proficiency (Ex)[Longsword or Rapier</v>
          </cell>
          <cell r="C90" t="str">
            <v>]Weapon Proficiency (Ex)[All bows (except Crossbows)</v>
          </cell>
          <cell r="D90" t="str">
            <v>]Immune to Sleep spells and effects (Su)[</v>
          </cell>
          <cell r="E90" t="str">
            <v>]+2 Will save bonus on Spells, Spell-like abilities (Su)[</v>
          </cell>
          <cell r="F90" t="str">
            <v>]+2 to Listen, Search, &amp; Spot (Ex)[</v>
          </cell>
          <cell r="G90" t="str">
            <v>]Bonus Search (Ex)[5' of Secret or Concealed doors</v>
          </cell>
          <cell r="H90" t="str">
            <v>]Light Blindness (Ex)[Abrupt exposure blinds for 1 round</v>
          </cell>
          <cell r="O90" t="str">
            <v>Elven, Undercommon</v>
          </cell>
          <cell r="P90" t="str">
            <v>Abyssal, Common, Draconic, Drow Sign Language, Goblin</v>
          </cell>
        </row>
        <row r="91">
          <cell r="A91" t="str">
            <v>Elf, Drow (GR)</v>
          </cell>
          <cell r="B91" t="str">
            <v>]Weapon Proficiency (Ex)[Longsword or Scimitar</v>
          </cell>
          <cell r="C91" t="str">
            <v>]Weapon Proficiency (Ex)[Light &amp; Hand Crossbow</v>
          </cell>
          <cell r="D91" t="str">
            <v>]Immune to Sleep spells and effects (Su)[</v>
          </cell>
          <cell r="E91" t="str">
            <v>]+2 Will save bonus on Spells, Spell-like abilities (Su)[</v>
          </cell>
          <cell r="F91" t="str">
            <v>]+2 to Listen, Search, &amp; Spot (Ex)[</v>
          </cell>
          <cell r="G91" t="str">
            <v>]Bonus Search (Ex)[5' of Secret or Concealed doors</v>
          </cell>
          <cell r="H91" t="str">
            <v>]Light Blindness (Ex)[Abrupt exposure blinds for 1 round</v>
          </cell>
          <cell r="O91" t="str">
            <v>Elven, Undercommon</v>
          </cell>
          <cell r="P91" t="str">
            <v>Abyssal, Common, Draconic, Drow Sign Language, Goblin, Illuskan</v>
          </cell>
        </row>
        <row r="92">
          <cell r="A92" t="str">
            <v>Elf, Drow (Male)</v>
          </cell>
          <cell r="B92" t="str">
            <v>]Weapon Proficiency (Ex)[Longsword or Rapier</v>
          </cell>
          <cell r="C92" t="str">
            <v>]Weapon Proficiency (Ex)[All bows (except Crossbows)</v>
          </cell>
          <cell r="D92" t="str">
            <v>]Immune to Sleep spells and effects (Su)[</v>
          </cell>
          <cell r="E92" t="str">
            <v>]+2 Will save bonus on Spells, Spell-like abilities (Su)[</v>
          </cell>
          <cell r="F92" t="str">
            <v>]+2 to Listen, Search, &amp; Spot (Ex)[</v>
          </cell>
          <cell r="G92" t="str">
            <v>]Bonus Search (Ex)[5' of Secret or Concealed doors</v>
          </cell>
          <cell r="H92" t="str">
            <v>]Light Blindness (Ex)[Abrupt exposure blinds for 1 round</v>
          </cell>
          <cell r="O92" t="str">
            <v>Elven, Undercommon</v>
          </cell>
          <cell r="P92" t="str">
            <v>Abyssal, Common, Draconic, Drow Sign Language, Goblin</v>
          </cell>
        </row>
        <row r="93">
          <cell r="A93" t="str">
            <v>Elf, Grey</v>
          </cell>
          <cell r="B93" t="str">
            <v>]Weapon Proficiency (Ex)[Longsword or Rapier</v>
          </cell>
          <cell r="C93" t="str">
            <v>]Weapon Proficiency (Ex)[All bows (except Crossbows)</v>
          </cell>
          <cell r="D93" t="str">
            <v>]Immune to Sleep spells and effects (Su)[</v>
          </cell>
          <cell r="E93" t="str">
            <v>]+2 Save bonus vs. Enchantments (Su)[</v>
          </cell>
          <cell r="F93" t="str">
            <v>]+2 to Listen, Search, &amp; Spot (Ex)[</v>
          </cell>
          <cell r="G93" t="str">
            <v>]Bonus Search (Ex)[5' of Secret or Concealed doors</v>
          </cell>
          <cell r="O93" t="str">
            <v>Dwarven, Common</v>
          </cell>
          <cell r="P93" t="str">
            <v>Draconic, Gnoll, Gnome, Goblin, Orc, Sylvan</v>
          </cell>
        </row>
        <row r="94">
          <cell r="A94" t="str">
            <v>Elf, Moon (Silver)</v>
          </cell>
          <cell r="B94" t="str">
            <v>]Weapon Proficiency (Ex)[Longsword or Rapier</v>
          </cell>
          <cell r="C94" t="str">
            <v>]Weapon Proficiency (Ex)[All bows (except Crossbows)</v>
          </cell>
          <cell r="D94" t="str">
            <v>]Immune to Sleep spells and effects (Su)[</v>
          </cell>
          <cell r="E94" t="str">
            <v>]+2 Save bonus vs. Enchantments (Su)[</v>
          </cell>
          <cell r="F94" t="str">
            <v>]+2 to Listen, Search, &amp; Spot (Ex)[</v>
          </cell>
          <cell r="G94" t="str">
            <v>]Bonus Search (Ex)[5' of Secret or Concealed doors</v>
          </cell>
          <cell r="O94" t="str">
            <v>Elven, Common</v>
          </cell>
          <cell r="P94" t="str">
            <v>Auran, Chondathan, Gnoll, Gnome, Halfling, Illuskan, Sylvan</v>
          </cell>
        </row>
        <row r="95">
          <cell r="A95" t="str">
            <v>Elf, Sun (Gold)</v>
          </cell>
          <cell r="B95" t="str">
            <v>]Weapon Proficiency (Ex)[Longsword or Rapier</v>
          </cell>
          <cell r="C95" t="str">
            <v>]Weapon Proficiency (Ex)[All bows (except Crossbows)</v>
          </cell>
          <cell r="D95" t="str">
            <v>]Immune to Sleep spells and effects (Su)[</v>
          </cell>
          <cell r="E95" t="str">
            <v>]+2 Save bonus vs. Enchantments (Su)[</v>
          </cell>
          <cell r="F95" t="str">
            <v>]+2 to Listen, Search, &amp; Spot (Ex)[</v>
          </cell>
          <cell r="G95" t="str">
            <v>]Bonus Search (Ex)[5' of Secret or Concealed doors</v>
          </cell>
          <cell r="O95" t="str">
            <v>Elven, Common</v>
          </cell>
          <cell r="P95" t="str">
            <v>Auran, Celestial, Chondathan, Gnome, Halfling, Illuskan, Sylvan</v>
          </cell>
        </row>
        <row r="96">
          <cell r="A96" t="str">
            <v>Elf, Wild (Green)</v>
          </cell>
          <cell r="B96" t="str">
            <v>]Weapon Proficiency (Ex)[Longsword or Rapier</v>
          </cell>
          <cell r="C96" t="str">
            <v>]Weapon Proficiency (Ex)[All bows (except Crossbows)</v>
          </cell>
          <cell r="D96" t="str">
            <v>]Immune to Sleep spells and effects (Su)[</v>
          </cell>
          <cell r="E96" t="str">
            <v>]+2 Save bonus vs. Enchantments (Su)[</v>
          </cell>
          <cell r="F96" t="str">
            <v>]+2 to Listen, Search, &amp; Spot (Ex)[</v>
          </cell>
          <cell r="G96" t="str">
            <v>]Bonus Search (Ex)[5' of Secret or Concealed doors</v>
          </cell>
          <cell r="O96" t="str">
            <v>Elven, Common</v>
          </cell>
          <cell r="P96" t="str">
            <v>Chondathan, Draconic, Gnome, Goblin, Gnoll, Sylvan</v>
          </cell>
        </row>
        <row r="97">
          <cell r="A97" t="str">
            <v>Elf, Winged (Avariel)</v>
          </cell>
          <cell r="B97" t="str">
            <v>]Weapon Proficiency (Ex)[Longsword or Rapier</v>
          </cell>
          <cell r="C97" t="str">
            <v>]Weapon Proficiency (Ex)[All bows (except Crossbows)</v>
          </cell>
          <cell r="D97" t="str">
            <v>]Immune to Sleep spells and effects (Su)[</v>
          </cell>
          <cell r="E97" t="str">
            <v>]+2 Save bonus vs. Enchantments (Su)[</v>
          </cell>
          <cell r="F97" t="str">
            <v>]+2 to Listen, Search, &amp; Spot (Ex)[</v>
          </cell>
          <cell r="G97" t="str">
            <v>]Bonus Search (Ex)[5' of Secret or Concealed doors</v>
          </cell>
          <cell r="O97" t="str">
            <v>Elven, Common</v>
          </cell>
        </row>
        <row r="98">
          <cell r="A98" t="str">
            <v>Elf, Wood (Copper)</v>
          </cell>
          <cell r="B98" t="str">
            <v>]Weapon Proficiency (Ex)[Longsword or Rapier</v>
          </cell>
          <cell r="C98" t="str">
            <v>]Weapon Proficiency (Ex)[All bows (except Crossbows)</v>
          </cell>
          <cell r="D98" t="str">
            <v>]Immune to Sleep spells and effects (Su)[</v>
          </cell>
          <cell r="E98" t="str">
            <v>]+2 Save bonus vs. Enchantments (Su)[</v>
          </cell>
          <cell r="F98" t="str">
            <v>]+2 to Listen, Search, &amp; Spot (Ex)[</v>
          </cell>
          <cell r="G98" t="str">
            <v>]Bonus Search (Ex)[5' of Secret or Concealed doors</v>
          </cell>
          <cell r="O98" t="str">
            <v>Elven, Common</v>
          </cell>
          <cell r="P98" t="str">
            <v>Draconic, Gnoll, Gnome, Goblin, Orc, Sylvan</v>
          </cell>
        </row>
        <row r="99">
          <cell r="A99" t="str">
            <v>Fey'ri (ECL +2)</v>
          </cell>
        </row>
        <row r="100">
          <cell r="A100" t="str">
            <v>Fey'ri (ECL +3)</v>
          </cell>
        </row>
        <row r="101">
          <cell r="A101" t="str">
            <v>Genasi, Air</v>
          </cell>
          <cell r="B101" t="str">
            <v>][+1 racial save vs. Air; additional +1 per 5 class lvls</v>
          </cell>
          <cell r="C101" t="str">
            <v>]Levitate (Sp)[(1/day) as 5th-level Sorcerer</v>
          </cell>
          <cell r="D101" t="str">
            <v>][Immune to drowning, suffocation, inhalation-type attacks</v>
          </cell>
          <cell r="E101" t="str">
            <v>]Clerical Focus[Must select Air domain.</v>
          </cell>
          <cell r="F101" t="str">
            <v>][Native outsider.</v>
          </cell>
          <cell r="O101" t="str">
            <v>Common</v>
          </cell>
          <cell r="P101" t="str">
            <v>Any (other than secret)</v>
          </cell>
        </row>
        <row r="102">
          <cell r="A102" t="str">
            <v>Genasi, Earth</v>
          </cell>
          <cell r="B102" t="str">
            <v>][+1 racial save vs. Earth; add'l +1 per 5 class lvls</v>
          </cell>
          <cell r="C102" t="str">
            <v>]Pass Without Trace (Sp)[(1/day) as 5th-level Druid</v>
          </cell>
          <cell r="D102" t="str">
            <v>]Clerical Focus[Must select Earth domain.</v>
          </cell>
          <cell r="E102" t="str">
            <v>][Native outsider.</v>
          </cell>
          <cell r="O102" t="str">
            <v>Common</v>
          </cell>
          <cell r="P102" t="str">
            <v>Any (other than secret)</v>
          </cell>
        </row>
        <row r="103">
          <cell r="A103" t="str">
            <v>Genasi, Fire</v>
          </cell>
          <cell r="B103" t="str">
            <v>][+1 racial save vs. Fire; add'l +1 per 5 class lvls</v>
          </cell>
          <cell r="C103" t="str">
            <v>]Control Flame (Sp)[(1/day) As 5th-level Sorcerer</v>
          </cell>
          <cell r="D103" t="str">
            <v>]Clerical Focus[Must select Fire domain.</v>
          </cell>
          <cell r="E103" t="str">
            <v>][Native outsider.</v>
          </cell>
          <cell r="O103" t="str">
            <v>Common</v>
          </cell>
          <cell r="P103" t="str">
            <v>Any (other than secret)</v>
          </cell>
        </row>
        <row r="104">
          <cell r="A104" t="str">
            <v>Genasi, Water</v>
          </cell>
          <cell r="B104" t="str">
            <v>][+1 racial save vs. Water; add'l +1 per 5 class lvls</v>
          </cell>
          <cell r="C104" t="str">
            <v>]Create Water (Sp)[(1/day) as 5th-level Druid</v>
          </cell>
          <cell r="D104" t="str">
            <v>]Clerical Focus[Must select Water domain.</v>
          </cell>
          <cell r="E104" t="str">
            <v>][Native outsider.</v>
          </cell>
          <cell r="O104" t="str">
            <v>Common</v>
          </cell>
          <cell r="P104" t="str">
            <v>Any (other than secret)</v>
          </cell>
        </row>
        <row r="105">
          <cell r="A105" t="str">
            <v>Gnoll</v>
          </cell>
        </row>
        <row r="106">
          <cell r="A106" t="str">
            <v>Gnome</v>
          </cell>
          <cell r="B106" t="str">
            <v>+1 to hit Kobolds and Goblins</v>
          </cell>
          <cell r="C106" t="str">
            <v>+4 Dodge bonus vs. Giants</v>
          </cell>
          <cell r="D106" t="str">
            <v>+2 save vs. Illusions</v>
          </cell>
          <cell r="E106" t="str">
            <v>+2 to Alchemy, Listen</v>
          </cell>
          <cell r="F106" t="str">
            <v>Int 10+: Dancing Lights, Ghost Sound, Prestidigitation 1/day</v>
          </cell>
          <cell r="O106" t="str">
            <v>Common, Gnome</v>
          </cell>
          <cell r="P106" t="str">
            <v>Draconic, Dwarven, Elven, Giant, Goblin, Orc</v>
          </cell>
        </row>
        <row r="107">
          <cell r="A107" t="str">
            <v>Gnome, Deep (Svirfneblin)</v>
          </cell>
          <cell r="B107" t="str">
            <v>][+1 to hit Kobolds and Goblins</v>
          </cell>
          <cell r="C107" t="str">
            <v>][+4 Dodge bonus</v>
          </cell>
          <cell r="D107" t="str">
            <v>][+2 save vs. Illusions</v>
          </cell>
          <cell r="E107" t="str">
            <v>][+2 save to Fortitude, Reflex, and Will</v>
          </cell>
          <cell r="F107" t="str">
            <v>][+2 to Alchemy, Listen, Hide</v>
          </cell>
          <cell r="G107" t="str">
            <v>][Int 10+: Blindness, Blur, Change Self</v>
          </cell>
          <cell r="H107" t="str">
            <v>][Stonecunning</v>
          </cell>
          <cell r="I107" t="str">
            <v>][Nondetection (Su)</v>
          </cell>
          <cell r="O107" t="str">
            <v>Gnome, Undercommon</v>
          </cell>
          <cell r="P107" t="str">
            <v>Common, Draconic, Dwarven, Elven, Illuskan, Terran</v>
          </cell>
        </row>
        <row r="108">
          <cell r="A108" t="str">
            <v>Gnome, Forest</v>
          </cell>
          <cell r="B108" t="str">
            <v>+1 to hit Kobolds and Goblins</v>
          </cell>
          <cell r="C108" t="str">
            <v>+4 Dodge bonus vs. Giants</v>
          </cell>
          <cell r="D108" t="str">
            <v>+2 save vs. Illusions</v>
          </cell>
          <cell r="E108" t="str">
            <v>+2 to Alchemy, Listen</v>
          </cell>
          <cell r="F108" t="str">
            <v>Int 10+: Dancing Lights, Ghost Sound, Prestidigitation 1/day</v>
          </cell>
          <cell r="O108" t="str">
            <v>Common, Gnome</v>
          </cell>
          <cell r="P108" t="str">
            <v>Draconic, Dwarven, Elven, Giant, Goblin, Orc</v>
          </cell>
        </row>
        <row r="109">
          <cell r="A109" t="str">
            <v>Gnome, Rock</v>
          </cell>
          <cell r="B109" t="str">
            <v>+1 to hit Kobolds and Goblins</v>
          </cell>
          <cell r="C109" t="str">
            <v>+4 Dodge bonus vs. Giants</v>
          </cell>
          <cell r="D109" t="str">
            <v>+2 save vs. Illusions</v>
          </cell>
          <cell r="E109" t="str">
            <v>+2 to Alchemy, Listen</v>
          </cell>
          <cell r="F109" t="str">
            <v>Int 10+: Dancing Lights, Ghost Sound, Prestidigitation 1/day</v>
          </cell>
          <cell r="O109" t="str">
            <v>Gnome, Common</v>
          </cell>
          <cell r="P109" t="str">
            <v>Chondathan, Draconic, Dwarven, Goblin, Illuskan, Sylvan, Terran</v>
          </cell>
        </row>
        <row r="110">
          <cell r="A110" t="str">
            <v>Goblin</v>
          </cell>
        </row>
        <row r="111">
          <cell r="A111" t="str">
            <v>Half-Elf</v>
          </cell>
          <cell r="B111" t="str">
            <v>]Elven Blood (Ex)[Can use elf only items</v>
          </cell>
          <cell r="C111" t="str">
            <v>][+1 to Listen, Search, Spot</v>
          </cell>
          <cell r="O111" t="str">
            <v>Common, Elven</v>
          </cell>
          <cell r="P111" t="str">
            <v>Any (other than secret)</v>
          </cell>
        </row>
        <row r="112">
          <cell r="A112" t="str">
            <v>Half-Elf (FR)</v>
          </cell>
        </row>
        <row r="113">
          <cell r="A113" t="str">
            <v>Half-Elf, Aquatic</v>
          </cell>
        </row>
        <row r="114">
          <cell r="A114" t="str">
            <v>Half-Elf, Drow</v>
          </cell>
        </row>
        <row r="115">
          <cell r="A115" t="str">
            <v>Halfling</v>
          </cell>
          <cell r="B115" t="str">
            <v>][+1 to attack with thrown weapons</v>
          </cell>
          <cell r="C115" t="str">
            <v>][+2 save vs. Fear</v>
          </cell>
          <cell r="D115" t="str">
            <v>][+1 save to Fortitude, Reflex, and Willpower</v>
          </cell>
          <cell r="E115" t="str">
            <v>][+2 to Climb, Jump, Listen, Move Silently</v>
          </cell>
          <cell r="O115" t="str">
            <v>Common, Halfling</v>
          </cell>
          <cell r="P115" t="str">
            <v>Dwarven, Elven, Gnome, Goblin, Orc</v>
          </cell>
        </row>
        <row r="116">
          <cell r="A116" t="str">
            <v>Halfling, Deep</v>
          </cell>
        </row>
        <row r="117">
          <cell r="A117" t="str">
            <v>Halfling, Ghostwise</v>
          </cell>
          <cell r="B117" t="str">
            <v>Speak without Sound (Su): Telepathy 20'</v>
          </cell>
          <cell r="C117" t="str">
            <v>+1 to attack with thrown weapons</v>
          </cell>
          <cell r="D117" t="str">
            <v>+2 save vs. Fear</v>
          </cell>
          <cell r="E117" t="str">
            <v>+2 to Climb, Jump, Listen, Move Silently</v>
          </cell>
          <cell r="O117" t="str">
            <v>Halfling, Common</v>
          </cell>
          <cell r="P117" t="str">
            <v>Chondathan, Elven, Gnoll, Shaaran, Sylvan</v>
          </cell>
        </row>
        <row r="118">
          <cell r="A118" t="str">
            <v>Halfling, Lightfoot</v>
          </cell>
          <cell r="B118" t="str">
            <v>+1 to attack with thrown weapons</v>
          </cell>
          <cell r="C118" t="str">
            <v>+2 save vs. Fear</v>
          </cell>
          <cell r="D118" t="str">
            <v>+1 save to Fortitude, Reflex, and Willpower</v>
          </cell>
          <cell r="E118" t="str">
            <v>+2 to Climb, Jump, Listen, Move Silently</v>
          </cell>
          <cell r="O118" t="str">
            <v>Common, Halfling</v>
          </cell>
          <cell r="P118" t="str">
            <v>Chessentan, Chondathan, Damaran, Dwarven, Elven, Illuskan, Goblin</v>
          </cell>
        </row>
        <row r="119">
          <cell r="A119" t="str">
            <v>Halfling, Strongheart</v>
          </cell>
          <cell r="B119" t="str">
            <v>1 Extra Feat at 1st level</v>
          </cell>
          <cell r="C119" t="str">
            <v>+1 to attack with thrown weapons</v>
          </cell>
          <cell r="D119" t="str">
            <v>+2 save vs. Fear</v>
          </cell>
          <cell r="E119" t="str">
            <v>+2 to Climb, Jump, Listen, Move Silently</v>
          </cell>
          <cell r="O119" t="str">
            <v>Common, Halfling</v>
          </cell>
          <cell r="P119" t="str">
            <v>Dwarven, Gnoll, Goblin, Halruaan, Shaaran</v>
          </cell>
        </row>
        <row r="120">
          <cell r="A120" t="str">
            <v>Halfling, Tallfellow</v>
          </cell>
        </row>
        <row r="121">
          <cell r="A121" t="str">
            <v>Half-Orc</v>
          </cell>
          <cell r="B121" t="str">
            <v>]Orc Blood (Ex)[</v>
          </cell>
          <cell r="O121" t="str">
            <v>Common, Orc</v>
          </cell>
          <cell r="P121" t="str">
            <v>Damaran, Draconic, Giant, Gnoll, Goblin, Illuskan,  Infernal, &amp; Undercommon</v>
          </cell>
        </row>
        <row r="122">
          <cell r="A122" t="str">
            <v>Hobgoblin</v>
          </cell>
        </row>
        <row r="123">
          <cell r="A123" t="str">
            <v>Human</v>
          </cell>
          <cell r="B123" t="str">
            <v>]Bonus Feat (Ex)[ 1 extra feat at 1st level</v>
          </cell>
          <cell r="C123" t="str">
            <v>]Bonus Skill Points (Ex)[ 4 at 1st level &amp; 1 per additional level</v>
          </cell>
          <cell r="O123" t="str">
            <v>Common</v>
          </cell>
          <cell r="P123" t="str">
            <v>Any (other than secret)</v>
          </cell>
        </row>
        <row r="124">
          <cell r="A124" t="str">
            <v>Kobold</v>
          </cell>
          <cell r="B124" t="str">
            <v>+2 Craft(Trapmaking)</v>
          </cell>
          <cell r="C124" t="str">
            <v>+2 Profession(Mining)</v>
          </cell>
        </row>
        <row r="125">
          <cell r="A125" t="str">
            <v>Lizardfolk</v>
          </cell>
        </row>
        <row r="126">
          <cell r="A126" t="str">
            <v>Mind Flayer</v>
          </cell>
        </row>
        <row r="127">
          <cell r="A127" t="str">
            <v>Minotaur</v>
          </cell>
        </row>
        <row r="128">
          <cell r="A128" t="str">
            <v>Ogre</v>
          </cell>
        </row>
        <row r="129">
          <cell r="A129" t="str">
            <v>Ogre Mage</v>
          </cell>
        </row>
        <row r="130">
          <cell r="A130" t="str">
            <v>Orc</v>
          </cell>
        </row>
        <row r="131">
          <cell r="A131" t="str">
            <v>Orc, Deep (Orog)</v>
          </cell>
        </row>
        <row r="132">
          <cell r="A132" t="str">
            <v>Orc, Gray</v>
          </cell>
        </row>
        <row r="133">
          <cell r="A133" t="str">
            <v>Orc, Mountain</v>
          </cell>
        </row>
        <row r="134">
          <cell r="A134" t="str">
            <v>Tanarukk</v>
          </cell>
        </row>
        <row r="135">
          <cell r="A135" t="str">
            <v>Tiefling</v>
          </cell>
          <cell r="B135" t="str">
            <v>Darkness (Sp) 1/day as 5th-level Sorcerer.</v>
          </cell>
          <cell r="C135" t="str">
            <v>+2 to Bluff, Hide</v>
          </cell>
          <cell r="D135" t="str">
            <v>Cold, Fire, Electricity Resistance 5</v>
          </cell>
          <cell r="E135" t="str">
            <v>Native outsider.</v>
          </cell>
          <cell r="J135" t="str">
            <v>Common</v>
          </cell>
          <cell r="K135" t="str">
            <v>Any (other than secret)</v>
          </cell>
        </row>
        <row r="136">
          <cell r="A136" t="str">
            <v>Troglodyte</v>
          </cell>
        </row>
        <row r="153">
          <cell r="A153" t="str">
            <v>!Aberration</v>
          </cell>
        </row>
        <row r="154">
          <cell r="A154" t="str">
            <v>!Animal (Fortitude, Reflex)</v>
          </cell>
        </row>
        <row r="155">
          <cell r="A155" t="str">
            <v>!Animal (Good Fort, Ref, Will)</v>
          </cell>
        </row>
        <row r="156">
          <cell r="A156" t="str">
            <v>!Animal (Good Fortitude)</v>
          </cell>
        </row>
        <row r="157">
          <cell r="A157" t="str">
            <v>!Animal (Good Fortitude, Will)</v>
          </cell>
        </row>
        <row r="158">
          <cell r="A158" t="str">
            <v>!Animal (Good Reflex)</v>
          </cell>
        </row>
        <row r="159">
          <cell r="A159" t="str">
            <v>!Animal (Good Reflex, Will)</v>
          </cell>
        </row>
        <row r="160">
          <cell r="A160" t="str">
            <v>!Beast</v>
          </cell>
        </row>
        <row r="161">
          <cell r="A161" t="str">
            <v>!Construct</v>
          </cell>
        </row>
        <row r="162">
          <cell r="A162" t="str">
            <v>!Construct (with Con)</v>
          </cell>
        </row>
        <row r="163">
          <cell r="A163" t="str">
            <v>!Dragon</v>
          </cell>
        </row>
        <row r="164">
          <cell r="A164" t="str">
            <v>!Elemental (Air &amp; Fire)</v>
          </cell>
        </row>
        <row r="165">
          <cell r="A165" t="str">
            <v>!Elemental (Earth &amp; Water)</v>
          </cell>
        </row>
        <row r="166">
          <cell r="A166" t="str">
            <v>!Familiar</v>
          </cell>
        </row>
        <row r="167">
          <cell r="A167" t="str">
            <v>!Fey</v>
          </cell>
        </row>
        <row r="168">
          <cell r="A168" t="str">
            <v>!Giant</v>
          </cell>
        </row>
        <row r="169">
          <cell r="A169" t="str">
            <v>!Humanoid (Fortitude)</v>
          </cell>
        </row>
        <row r="170">
          <cell r="A170" t="str">
            <v>!Humanoid (Fortitude, Reflex)</v>
          </cell>
        </row>
        <row r="171">
          <cell r="A171" t="str">
            <v>!Humanoid (Fortitude, Will)</v>
          </cell>
        </row>
        <row r="172">
          <cell r="A172" t="str">
            <v>!Humanoid (Reflex)</v>
          </cell>
        </row>
        <row r="173">
          <cell r="A173" t="str">
            <v>!Humanoid (Reflex, Will)</v>
          </cell>
        </row>
        <row r="174">
          <cell r="A174" t="str">
            <v>!Humanoid (Will)</v>
          </cell>
        </row>
        <row r="175">
          <cell r="A175" t="str">
            <v>!Magical Beast</v>
          </cell>
        </row>
        <row r="176">
          <cell r="A176" t="str">
            <v>!Monstrous Humanoid</v>
          </cell>
        </row>
        <row r="177">
          <cell r="A177" t="str">
            <v>!Ooze</v>
          </cell>
        </row>
        <row r="178">
          <cell r="A178" t="str">
            <v>!Outsider</v>
          </cell>
        </row>
        <row r="179">
          <cell r="A179" t="str">
            <v>!Plant</v>
          </cell>
        </row>
        <row r="180">
          <cell r="A180" t="str">
            <v>!Shapechanger</v>
          </cell>
        </row>
        <row r="181">
          <cell r="A181" t="str">
            <v>!Undead</v>
          </cell>
        </row>
        <row r="182">
          <cell r="A182" t="str">
            <v>!Undead (no Int score)</v>
          </cell>
        </row>
        <row r="183">
          <cell r="A183" t="str">
            <v>!Vermin</v>
          </cell>
        </row>
      </sheetData>
      <sheetData sheetId="3">
        <row r="5">
          <cell r="A5" t="str">
            <v>Captured One (Common)</v>
          </cell>
          <cell r="D5" t="str">
            <v>WotC</v>
          </cell>
          <cell r="E5" t="str">
            <v>MM2</v>
          </cell>
          <cell r="G5" t="str">
            <v>!Construct</v>
          </cell>
          <cell r="N5">
            <v>14</v>
          </cell>
          <cell r="O5">
            <v>15</v>
          </cell>
          <cell r="R5">
            <v>15</v>
          </cell>
          <cell r="AX5">
            <v>17</v>
          </cell>
        </row>
        <row r="6">
          <cell r="A6" t="str">
            <v>Captured One (Gutterspine)</v>
          </cell>
          <cell r="D6" t="str">
            <v>WotC</v>
          </cell>
          <cell r="E6" t="str">
            <v>MM2</v>
          </cell>
          <cell r="G6" t="str">
            <v>!Construct</v>
          </cell>
          <cell r="N6">
            <v>13</v>
          </cell>
          <cell r="O6">
            <v>13</v>
          </cell>
          <cell r="R6">
            <v>16</v>
          </cell>
          <cell r="AX6">
            <v>21</v>
          </cell>
        </row>
        <row r="7">
          <cell r="A7" t="str">
            <v>Captured One (Shrapnyl)</v>
          </cell>
          <cell r="D7" t="str">
            <v>WotC</v>
          </cell>
          <cell r="E7" t="str">
            <v>MM2</v>
          </cell>
          <cell r="G7" t="str">
            <v>!Construct</v>
          </cell>
          <cell r="N7">
            <v>18</v>
          </cell>
          <cell r="O7">
            <v>11</v>
          </cell>
          <cell r="R7">
            <v>19</v>
          </cell>
          <cell r="AX7">
            <v>24</v>
          </cell>
        </row>
        <row r="8">
          <cell r="A8" t="str">
            <v>Captured One (Tatterdemanimal)</v>
          </cell>
          <cell r="D8" t="str">
            <v>WotC</v>
          </cell>
          <cell r="E8" t="str">
            <v>MM2</v>
          </cell>
          <cell r="G8" t="str">
            <v>!Construct</v>
          </cell>
          <cell r="N8">
            <v>10</v>
          </cell>
          <cell r="O8">
            <v>21</v>
          </cell>
          <cell r="R8">
            <v>19</v>
          </cell>
          <cell r="AX8">
            <v>16</v>
          </cell>
        </row>
        <row r="9">
          <cell r="A9" t="str">
            <v>Chimeric</v>
          </cell>
          <cell r="D9" t="str">
            <v>WotC</v>
          </cell>
          <cell r="E9" t="str">
            <v>MM2</v>
          </cell>
          <cell r="H9">
            <v>4</v>
          </cell>
          <cell r="I9">
            <v>1</v>
          </cell>
          <cell r="J9">
            <v>4</v>
          </cell>
          <cell r="K9">
            <v>2</v>
          </cell>
          <cell r="AF9" t="str">
            <v>b8</v>
          </cell>
          <cell r="AH9">
            <v>10</v>
          </cell>
          <cell r="AW9">
            <v>6</v>
          </cell>
          <cell r="AY9" t="str">
            <v>Listen</v>
          </cell>
          <cell r="AZ9">
            <v>2</v>
          </cell>
          <cell r="BA9" t="str">
            <v>Spot</v>
          </cell>
          <cell r="BB9">
            <v>2</v>
          </cell>
        </row>
        <row r="10">
          <cell r="A10" t="str">
            <v>Death Knight</v>
          </cell>
          <cell r="C10" t="str">
            <v>The death knight template can only be added to evil humanoids of at least 6th level.  The creature's type changes to undead.  They retain all statistics &amp; abilities (including spellcasting) except those noted.  They gain:
Abyssal Blast
FearAura
Undead Followers
Immunities
Summon Mount
Turn Immunity
Undead Traits</v>
          </cell>
          <cell r="D10" t="str">
            <v>WotC</v>
          </cell>
          <cell r="E10" t="str">
            <v>MM2</v>
          </cell>
          <cell r="F10">
            <v>207</v>
          </cell>
          <cell r="G10" t="str">
            <v>!Undead</v>
          </cell>
          <cell r="H10">
            <v>4</v>
          </cell>
          <cell r="L10">
            <v>2</v>
          </cell>
          <cell r="M10">
            <v>2</v>
          </cell>
          <cell r="P10" t="str">
            <v>--</v>
          </cell>
          <cell r="AD10">
            <v>5</v>
          </cell>
          <cell r="AH10">
            <v>12</v>
          </cell>
          <cell r="AL10">
            <v>20</v>
          </cell>
          <cell r="AM10">
            <v>1</v>
          </cell>
          <cell r="AN10">
            <v>15</v>
          </cell>
          <cell r="AO10">
            <v>1</v>
          </cell>
          <cell r="AR10" t="str">
            <v>Immune</v>
          </cell>
          <cell r="AS10" t="str">
            <v>Immune</v>
          </cell>
          <cell r="AV10" t="str">
            <v>Immune</v>
          </cell>
          <cell r="AW10">
            <v>5</v>
          </cell>
        </row>
        <row r="11">
          <cell r="A11" t="str">
            <v>Half-Golem (Clay) - Failed Save</v>
          </cell>
          <cell r="D11" t="str">
            <v>WotC</v>
          </cell>
          <cell r="E11" t="str">
            <v>MM2</v>
          </cell>
          <cell r="G11" t="str">
            <v>!Construct</v>
          </cell>
          <cell r="H11">
            <v>8</v>
          </cell>
          <cell r="I11">
            <v>-2</v>
          </cell>
          <cell r="K11">
            <v>-6</v>
          </cell>
          <cell r="M11">
            <v>-6</v>
          </cell>
          <cell r="P11" t="str">
            <v>--</v>
          </cell>
          <cell r="X11">
            <v>2</v>
          </cell>
          <cell r="AN11">
            <v>10</v>
          </cell>
          <cell r="AO11" t="str">
            <v>silver</v>
          </cell>
          <cell r="AW11">
            <v>7</v>
          </cell>
        </row>
        <row r="12">
          <cell r="A12" t="str">
            <v>Half-Golem (Clay) - Made Save</v>
          </cell>
          <cell r="D12" t="str">
            <v>WotC</v>
          </cell>
          <cell r="E12" t="str">
            <v>MM2</v>
          </cell>
          <cell r="G12" t="str">
            <v>!Construct (with Con)</v>
          </cell>
          <cell r="H12">
            <v>8</v>
          </cell>
          <cell r="I12">
            <v>-2</v>
          </cell>
          <cell r="J12">
            <v>4</v>
          </cell>
          <cell r="K12">
            <v>-6</v>
          </cell>
          <cell r="M12">
            <v>-6</v>
          </cell>
          <cell r="X12">
            <v>2</v>
          </cell>
          <cell r="AN12">
            <v>10</v>
          </cell>
          <cell r="AO12" t="str">
            <v>silver</v>
          </cell>
          <cell r="AW12">
            <v>7</v>
          </cell>
        </row>
        <row r="13">
          <cell r="A13" t="str">
            <v>Half-Golem (Flesh) - Failed Save</v>
          </cell>
          <cell r="D13" t="str">
            <v>WotC</v>
          </cell>
          <cell r="E13" t="str">
            <v>MM2</v>
          </cell>
          <cell r="G13" t="str">
            <v>!Construct</v>
          </cell>
          <cell r="H13">
            <v>6</v>
          </cell>
          <cell r="I13">
            <v>-2</v>
          </cell>
          <cell r="K13">
            <v>-6</v>
          </cell>
          <cell r="M13">
            <v>-6</v>
          </cell>
          <cell r="P13" t="str">
            <v>--</v>
          </cell>
          <cell r="X13">
            <v>2</v>
          </cell>
          <cell r="AN13">
            <v>5</v>
          </cell>
          <cell r="AO13" t="str">
            <v>silver</v>
          </cell>
          <cell r="AW13">
            <v>5</v>
          </cell>
        </row>
        <row r="14">
          <cell r="A14" t="str">
            <v>Half-Golem (Flesh) - Made Save</v>
          </cell>
          <cell r="D14" t="str">
            <v>WotC</v>
          </cell>
          <cell r="E14" t="str">
            <v>MM2</v>
          </cell>
          <cell r="G14" t="str">
            <v>!Construct (with Con)</v>
          </cell>
          <cell r="H14">
            <v>6</v>
          </cell>
          <cell r="I14">
            <v>-2</v>
          </cell>
          <cell r="J14">
            <v>4</v>
          </cell>
          <cell r="K14">
            <v>-6</v>
          </cell>
          <cell r="M14">
            <v>-6</v>
          </cell>
          <cell r="X14">
            <v>2</v>
          </cell>
          <cell r="AN14">
            <v>5</v>
          </cell>
          <cell r="AO14" t="str">
            <v>silver</v>
          </cell>
          <cell r="AW14">
            <v>5</v>
          </cell>
        </row>
        <row r="15">
          <cell r="A15" t="str">
            <v>Half-Golem (Iron) - Failed Save</v>
          </cell>
          <cell r="D15" t="str">
            <v>WotC</v>
          </cell>
          <cell r="E15" t="str">
            <v>MM2</v>
          </cell>
          <cell r="G15" t="str">
            <v>!Construct</v>
          </cell>
          <cell r="H15">
            <v>12</v>
          </cell>
          <cell r="I15">
            <v>-2</v>
          </cell>
          <cell r="K15">
            <v>-6</v>
          </cell>
          <cell r="M15">
            <v>-6</v>
          </cell>
          <cell r="P15" t="str">
            <v>--</v>
          </cell>
          <cell r="X15">
            <v>2</v>
          </cell>
          <cell r="AN15">
            <v>25</v>
          </cell>
          <cell r="AO15">
            <v>2</v>
          </cell>
          <cell r="AW15">
            <v>11</v>
          </cell>
        </row>
        <row r="16">
          <cell r="A16" t="str">
            <v>Half-Golem (Iron) - Made Save</v>
          </cell>
          <cell r="D16" t="str">
            <v>WotC</v>
          </cell>
          <cell r="E16" t="str">
            <v>MM2</v>
          </cell>
          <cell r="G16" t="str">
            <v>!Construct (with Con)</v>
          </cell>
          <cell r="H16">
            <v>12</v>
          </cell>
          <cell r="I16">
            <v>-2</v>
          </cell>
          <cell r="J16">
            <v>4</v>
          </cell>
          <cell r="K16">
            <v>-6</v>
          </cell>
          <cell r="M16">
            <v>-6</v>
          </cell>
          <cell r="X16">
            <v>2</v>
          </cell>
          <cell r="AN16">
            <v>25</v>
          </cell>
          <cell r="AO16">
            <v>2</v>
          </cell>
          <cell r="AW16">
            <v>11</v>
          </cell>
        </row>
        <row r="17">
          <cell r="A17" t="str">
            <v>Half-Golem (Stone) - Failed Save</v>
          </cell>
          <cell r="D17" t="str">
            <v>WotC</v>
          </cell>
          <cell r="E17" t="str">
            <v>MM2</v>
          </cell>
          <cell r="G17" t="str">
            <v>!Construct</v>
          </cell>
          <cell r="H17">
            <v>10</v>
          </cell>
          <cell r="I17">
            <v>-2</v>
          </cell>
          <cell r="K17">
            <v>-6</v>
          </cell>
          <cell r="M17">
            <v>-6</v>
          </cell>
          <cell r="P17" t="str">
            <v>--</v>
          </cell>
          <cell r="X17">
            <v>2</v>
          </cell>
          <cell r="AN17">
            <v>15</v>
          </cell>
          <cell r="AO17">
            <v>1</v>
          </cell>
          <cell r="AW17">
            <v>9</v>
          </cell>
        </row>
        <row r="18">
          <cell r="A18" t="str">
            <v>Half-Golem (Stone) - Made Save</v>
          </cell>
          <cell r="D18" t="str">
            <v>WotC</v>
          </cell>
          <cell r="E18" t="str">
            <v>MM2</v>
          </cell>
          <cell r="G18" t="str">
            <v>!Construct (with Con)</v>
          </cell>
          <cell r="H18">
            <v>10</v>
          </cell>
          <cell r="I18">
            <v>-2</v>
          </cell>
          <cell r="J18">
            <v>4</v>
          </cell>
          <cell r="K18">
            <v>-6</v>
          </cell>
          <cell r="M18">
            <v>-6</v>
          </cell>
          <cell r="X18">
            <v>2</v>
          </cell>
          <cell r="AN18">
            <v>15</v>
          </cell>
          <cell r="AO18">
            <v>1</v>
          </cell>
          <cell r="AW18">
            <v>9</v>
          </cell>
        </row>
        <row r="19">
          <cell r="A19" t="str">
            <v>Kaiju (Huge)</v>
          </cell>
          <cell r="D19" t="str">
            <v>Piazo</v>
          </cell>
          <cell r="E19" t="str">
            <v>Dragon 289</v>
          </cell>
          <cell r="F19">
            <v>66</v>
          </cell>
          <cell r="H19">
            <v>20</v>
          </cell>
          <cell r="J19">
            <v>12</v>
          </cell>
          <cell r="M19">
            <v>20</v>
          </cell>
          <cell r="Q19">
            <v>2</v>
          </cell>
          <cell r="U19">
            <v>8</v>
          </cell>
          <cell r="W19" t="str">
            <v>b20</v>
          </cell>
          <cell r="X19">
            <v>20</v>
          </cell>
          <cell r="Y19">
            <v>20</v>
          </cell>
          <cell r="Z19">
            <v>13</v>
          </cell>
          <cell r="AE19">
            <v>40</v>
          </cell>
          <cell r="AW19">
            <v>20</v>
          </cell>
        </row>
        <row r="20">
          <cell r="A20" t="str">
            <v>Kaiju (Large)</v>
          </cell>
          <cell r="D20" t="str">
            <v>Piazo</v>
          </cell>
          <cell r="E20" t="str">
            <v>Dragon 289</v>
          </cell>
          <cell r="F20">
            <v>66</v>
          </cell>
          <cell r="H20">
            <v>28</v>
          </cell>
          <cell r="I20">
            <v>-2</v>
          </cell>
          <cell r="J20">
            <v>16</v>
          </cell>
          <cell r="M20">
            <v>20</v>
          </cell>
          <cell r="Q20">
            <v>2</v>
          </cell>
          <cell r="U20">
            <v>8</v>
          </cell>
          <cell r="W20" t="str">
            <v>b20</v>
          </cell>
          <cell r="X20">
            <v>20</v>
          </cell>
          <cell r="Y20">
            <v>20</v>
          </cell>
          <cell r="Z20">
            <v>13</v>
          </cell>
          <cell r="AE20">
            <v>40</v>
          </cell>
          <cell r="AW20">
            <v>20</v>
          </cell>
        </row>
        <row r="21">
          <cell r="A21" t="str">
            <v>Kaiju (Medium)</v>
          </cell>
          <cell r="D21" t="str">
            <v>Piazo</v>
          </cell>
          <cell r="E21" t="str">
            <v>Dragon 289</v>
          </cell>
          <cell r="F21">
            <v>66</v>
          </cell>
          <cell r="H21">
            <v>36</v>
          </cell>
          <cell r="I21">
            <v>-4</v>
          </cell>
          <cell r="J21">
            <v>20</v>
          </cell>
          <cell r="M21">
            <v>20</v>
          </cell>
          <cell r="Q21">
            <v>2</v>
          </cell>
          <cell r="U21">
            <v>8</v>
          </cell>
          <cell r="W21" t="str">
            <v>b20</v>
          </cell>
          <cell r="X21">
            <v>20</v>
          </cell>
          <cell r="Y21">
            <v>20</v>
          </cell>
          <cell r="Z21">
            <v>13</v>
          </cell>
          <cell r="AE21">
            <v>40</v>
          </cell>
          <cell r="AW21">
            <v>20</v>
          </cell>
        </row>
        <row r="22">
          <cell r="A22" t="str">
            <v>Kaiju (Small)</v>
          </cell>
          <cell r="D22" t="str">
            <v>Piazo</v>
          </cell>
          <cell r="E22" t="str">
            <v>Dragon 289</v>
          </cell>
          <cell r="F22">
            <v>66</v>
          </cell>
          <cell r="H22">
            <v>40</v>
          </cell>
          <cell r="I22">
            <v>-6</v>
          </cell>
          <cell r="J22">
            <v>22</v>
          </cell>
          <cell r="M22">
            <v>20</v>
          </cell>
          <cell r="Q22">
            <v>2</v>
          </cell>
          <cell r="U22">
            <v>8</v>
          </cell>
          <cell r="W22" t="str">
            <v>b20</v>
          </cell>
          <cell r="X22">
            <v>20</v>
          </cell>
          <cell r="Y22">
            <v>20</v>
          </cell>
          <cell r="Z22">
            <v>13</v>
          </cell>
          <cell r="AE22">
            <v>40</v>
          </cell>
          <cell r="AW22">
            <v>20</v>
          </cell>
        </row>
        <row r="23">
          <cell r="A23" t="str">
            <v>Kaiju (Tiny)</v>
          </cell>
          <cell r="D23" t="str">
            <v>Piazo</v>
          </cell>
          <cell r="E23" t="str">
            <v>Dragon 289</v>
          </cell>
          <cell r="F23">
            <v>66</v>
          </cell>
          <cell r="H23">
            <v>44</v>
          </cell>
          <cell r="I23">
            <v>-8</v>
          </cell>
          <cell r="J23">
            <v>22</v>
          </cell>
          <cell r="M23">
            <v>20</v>
          </cell>
          <cell r="Q23">
            <v>2</v>
          </cell>
          <cell r="U23">
            <v>8</v>
          </cell>
          <cell r="W23" t="str">
            <v>b20</v>
          </cell>
          <cell r="X23">
            <v>20</v>
          </cell>
          <cell r="Y23">
            <v>20</v>
          </cell>
          <cell r="Z23">
            <v>13</v>
          </cell>
          <cell r="AE23">
            <v>40</v>
          </cell>
          <cell r="AW23">
            <v>20</v>
          </cell>
        </row>
        <row r="24">
          <cell r="A24" t="str">
            <v>Magical Construct (Metal)</v>
          </cell>
          <cell r="G24" t="str">
            <v>!Construct</v>
          </cell>
          <cell r="H24">
            <v>10</v>
          </cell>
          <cell r="I24">
            <v>-4</v>
          </cell>
          <cell r="L24">
            <v>-2</v>
          </cell>
          <cell r="M24">
            <v>-10</v>
          </cell>
          <cell r="P24" t="str">
            <v>--</v>
          </cell>
          <cell r="Q24" t="str">
            <v>--</v>
          </cell>
          <cell r="W24" t="str">
            <v>x.75</v>
          </cell>
          <cell r="AH24">
            <v>10</v>
          </cell>
          <cell r="AI24" t="str">
            <v>Darkvision</v>
          </cell>
          <cell r="AJ24">
            <v>60</v>
          </cell>
          <cell r="AW24">
            <v>12</v>
          </cell>
        </row>
        <row r="25">
          <cell r="A25" t="str">
            <v>Magical Construct (Stone)</v>
          </cell>
          <cell r="G25" t="str">
            <v>!Construct</v>
          </cell>
          <cell r="H25">
            <v>10</v>
          </cell>
          <cell r="I25">
            <v>-4</v>
          </cell>
          <cell r="L25">
            <v>-2</v>
          </cell>
          <cell r="M25">
            <v>-10</v>
          </cell>
          <cell r="P25" t="str">
            <v>--</v>
          </cell>
          <cell r="Q25" t="str">
            <v>--</v>
          </cell>
          <cell r="W25" t="str">
            <v>x.75</v>
          </cell>
          <cell r="AH25">
            <v>10</v>
          </cell>
          <cell r="AI25" t="str">
            <v>Darkvision</v>
          </cell>
          <cell r="AJ25">
            <v>60</v>
          </cell>
          <cell r="AW25">
            <v>8</v>
          </cell>
        </row>
        <row r="26">
          <cell r="A26" t="str">
            <v>Monster of Legend</v>
          </cell>
          <cell r="D26" t="str">
            <v>WotC</v>
          </cell>
          <cell r="E26" t="str">
            <v>MM2</v>
          </cell>
          <cell r="F26">
            <v>213</v>
          </cell>
          <cell r="H26">
            <v>10</v>
          </cell>
          <cell r="I26">
            <v>6</v>
          </cell>
          <cell r="J26">
            <v>10</v>
          </cell>
          <cell r="K26">
            <v>2</v>
          </cell>
          <cell r="L26">
            <v>2</v>
          </cell>
          <cell r="M26">
            <v>4</v>
          </cell>
          <cell r="X26">
            <v>3</v>
          </cell>
          <cell r="Y26">
            <v>3</v>
          </cell>
          <cell r="Z26">
            <v>3</v>
          </cell>
          <cell r="AH26" t="str">
            <v>b8</v>
          </cell>
          <cell r="AW26">
            <v>5</v>
          </cell>
        </row>
        <row r="27">
          <cell r="A27" t="str">
            <v>Psionic</v>
          </cell>
          <cell r="D27" t="str">
            <v>WotC</v>
          </cell>
          <cell r="E27" t="str">
            <v>PsiHB</v>
          </cell>
          <cell r="F27">
            <v>139</v>
          </cell>
          <cell r="AD27" t="e">
            <v>#REF!</v>
          </cell>
          <cell r="AL27" t="e">
            <v>#REF!</v>
          </cell>
        </row>
        <row r="28">
          <cell r="A28" t="str">
            <v>Shade</v>
          </cell>
          <cell r="D28" t="str">
            <v>WotC</v>
          </cell>
          <cell r="E28" t="str">
            <v>FRCS</v>
          </cell>
          <cell r="F28">
            <v>314</v>
          </cell>
          <cell r="G28" t="str">
            <v>!Outsider</v>
          </cell>
          <cell r="J28">
            <v>2</v>
          </cell>
          <cell r="M28">
            <v>2</v>
          </cell>
          <cell r="V28">
            <v>20</v>
          </cell>
          <cell r="X28">
            <v>4</v>
          </cell>
          <cell r="Y28">
            <v>4</v>
          </cell>
          <cell r="Z28">
            <v>4</v>
          </cell>
          <cell r="AD28">
            <v>2</v>
          </cell>
          <cell r="AI28" t="str">
            <v>Darkvision</v>
          </cell>
          <cell r="AJ28">
            <v>60</v>
          </cell>
          <cell r="AW28">
            <v>4</v>
          </cell>
          <cell r="AY28" t="str">
            <v>Hide</v>
          </cell>
          <cell r="AZ28">
            <v>8</v>
          </cell>
          <cell r="BA28" t="str">
            <v>Listen</v>
          </cell>
          <cell r="BB28">
            <v>4</v>
          </cell>
          <cell r="BC28" t="str">
            <v>Move Silently</v>
          </cell>
          <cell r="BD28">
            <v>8</v>
          </cell>
          <cell r="BE28" t="str">
            <v>Spot</v>
          </cell>
          <cell r="BF28">
            <v>4</v>
          </cell>
        </row>
        <row r="29">
          <cell r="A29" t="str">
            <v>Spellstiched</v>
          </cell>
          <cell r="D29" t="str">
            <v>WotC</v>
          </cell>
          <cell r="E29" t="str">
            <v>MM2</v>
          </cell>
          <cell r="X29">
            <v>2</v>
          </cell>
          <cell r="Y29">
            <v>2</v>
          </cell>
          <cell r="Z29">
            <v>2</v>
          </cell>
          <cell r="AL29">
            <v>15</v>
          </cell>
          <cell r="AN29" t="str">
            <v>see MM2 p215</v>
          </cell>
          <cell r="AV29">
            <v>2</v>
          </cell>
        </row>
        <row r="30">
          <cell r="A30" t="str">
            <v>Tauric</v>
          </cell>
          <cell r="D30" t="str">
            <v>WotC</v>
          </cell>
          <cell r="E30" t="str">
            <v>MM2</v>
          </cell>
          <cell r="G30" t="str">
            <v>!Monstrous Humanoid</v>
          </cell>
          <cell r="W30" t="str">
            <v>c</v>
          </cell>
          <cell r="AF30" t="str">
            <v>c</v>
          </cell>
          <cell r="AH30">
            <v>8</v>
          </cell>
          <cell r="AX30" t="str">
            <v>c</v>
          </cell>
        </row>
        <row r="31">
          <cell r="A31" t="str">
            <v>Titanic (Diminutive)</v>
          </cell>
          <cell r="D31" t="str">
            <v>WotC</v>
          </cell>
          <cell r="E31" t="str">
            <v>MM2</v>
          </cell>
          <cell r="F31">
            <v>218</v>
          </cell>
          <cell r="H31">
            <v>36</v>
          </cell>
          <cell r="I31">
            <v>-10</v>
          </cell>
          <cell r="J31">
            <v>16</v>
          </cell>
          <cell r="U31">
            <v>8</v>
          </cell>
          <cell r="W31" t="str">
            <v>b20</v>
          </cell>
          <cell r="X31">
            <v>14</v>
          </cell>
          <cell r="Y31">
            <v>14</v>
          </cell>
          <cell r="Z31">
            <v>14</v>
          </cell>
          <cell r="AF31">
            <v>25</v>
          </cell>
          <cell r="AW31">
            <v>20</v>
          </cell>
        </row>
        <row r="32">
          <cell r="A32" t="str">
            <v>Titanic (Fine)</v>
          </cell>
          <cell r="D32" t="str">
            <v>WotC</v>
          </cell>
          <cell r="E32" t="str">
            <v>MM2</v>
          </cell>
          <cell r="F32">
            <v>218</v>
          </cell>
          <cell r="H32">
            <v>36</v>
          </cell>
          <cell r="I32">
            <v>-12</v>
          </cell>
          <cell r="J32">
            <v>16</v>
          </cell>
          <cell r="U32">
            <v>8</v>
          </cell>
          <cell r="W32" t="str">
            <v>b20</v>
          </cell>
          <cell r="X32">
            <v>14</v>
          </cell>
          <cell r="Y32">
            <v>14</v>
          </cell>
          <cell r="Z32">
            <v>14</v>
          </cell>
          <cell r="AF32">
            <v>25</v>
          </cell>
          <cell r="AW32">
            <v>20</v>
          </cell>
        </row>
        <row r="33">
          <cell r="A33" t="str">
            <v>Titanic (Medium)</v>
          </cell>
          <cell r="D33" t="str">
            <v>WotC</v>
          </cell>
          <cell r="E33" t="str">
            <v>MM2</v>
          </cell>
          <cell r="F33">
            <v>218</v>
          </cell>
          <cell r="H33">
            <v>26</v>
          </cell>
          <cell r="I33">
            <v>-4</v>
          </cell>
          <cell r="J33">
            <v>14</v>
          </cell>
          <cell r="U33">
            <v>8</v>
          </cell>
          <cell r="W33" t="str">
            <v>b20</v>
          </cell>
          <cell r="X33">
            <v>14</v>
          </cell>
          <cell r="Y33">
            <v>14</v>
          </cell>
          <cell r="Z33">
            <v>14</v>
          </cell>
          <cell r="AF33">
            <v>25</v>
          </cell>
          <cell r="AW33">
            <v>20</v>
          </cell>
        </row>
        <row r="34">
          <cell r="A34" t="str">
            <v>Titanic (Small)</v>
          </cell>
          <cell r="D34" t="str">
            <v>WotC</v>
          </cell>
          <cell r="E34" t="str">
            <v>MM2</v>
          </cell>
          <cell r="F34">
            <v>218</v>
          </cell>
          <cell r="H34">
            <v>30</v>
          </cell>
          <cell r="I34">
            <v>-6</v>
          </cell>
          <cell r="J34">
            <v>16</v>
          </cell>
          <cell r="U34">
            <v>8</v>
          </cell>
          <cell r="W34" t="str">
            <v>b20</v>
          </cell>
          <cell r="X34">
            <v>14</v>
          </cell>
          <cell r="Y34">
            <v>14</v>
          </cell>
          <cell r="Z34">
            <v>14</v>
          </cell>
          <cell r="AF34">
            <v>25</v>
          </cell>
          <cell r="AW34">
            <v>20</v>
          </cell>
        </row>
        <row r="35">
          <cell r="A35" t="str">
            <v>Titanic (Tiny)</v>
          </cell>
          <cell r="D35" t="str">
            <v>WotC</v>
          </cell>
          <cell r="E35" t="str">
            <v>MM2</v>
          </cell>
          <cell r="F35">
            <v>218</v>
          </cell>
          <cell r="H35">
            <v>34</v>
          </cell>
          <cell r="I35">
            <v>-8</v>
          </cell>
          <cell r="J35">
            <v>16</v>
          </cell>
          <cell r="U35">
            <v>8</v>
          </cell>
          <cell r="W35" t="str">
            <v>b20</v>
          </cell>
          <cell r="X35">
            <v>14</v>
          </cell>
          <cell r="Y35">
            <v>14</v>
          </cell>
          <cell r="Z35">
            <v>14</v>
          </cell>
          <cell r="AF35">
            <v>25</v>
          </cell>
          <cell r="AW35">
            <v>20</v>
          </cell>
        </row>
        <row r="36">
          <cell r="A36" t="str">
            <v>Warbeast</v>
          </cell>
          <cell r="D36" t="str">
            <v>WotC</v>
          </cell>
          <cell r="E36" t="str">
            <v>MM2</v>
          </cell>
          <cell r="F36">
            <v>218</v>
          </cell>
          <cell r="H36">
            <v>3</v>
          </cell>
          <cell r="J36">
            <v>3</v>
          </cell>
          <cell r="L36">
            <v>2</v>
          </cell>
          <cell r="V36">
            <v>10</v>
          </cell>
          <cell r="AY36" t="str">
            <v>Listen</v>
          </cell>
          <cell r="AZ36">
            <v>1</v>
          </cell>
          <cell r="BA36" t="str">
            <v>Spot</v>
          </cell>
          <cell r="BB36">
            <v>1</v>
          </cell>
        </row>
        <row r="43">
          <cell r="A43" t="str">
            <v>Captured One (Common)</v>
          </cell>
          <cell r="B43" t="str">
            <v>]Separate Hit Points (Ex)[Separate Hit Point totals for each part</v>
          </cell>
          <cell r="C43" t="str">
            <v xml:space="preserve">]Construct Traits (Ex)[Immune to mind-iffluencing effects, poison, sleep, paralysis, stunning, </v>
          </cell>
          <cell r="D43" t="str">
            <v>][disease, death effects, necromantic effects, &amp; any Fort. Saves (unless it can affect an object)</v>
          </cell>
          <cell r="E43" t="str">
            <v>]Senses (Ex)[</v>
          </cell>
          <cell r="F43" t="str">
            <v>]Shared Damage (Ex)[</v>
          </cell>
        </row>
        <row r="44">
          <cell r="A44" t="str">
            <v>Captured One (Gutterspine)</v>
          </cell>
          <cell r="B44" t="str">
            <v>]Separate Hit Points (Ex)[Separate Hit Point totals for each part</v>
          </cell>
          <cell r="C44" t="str">
            <v xml:space="preserve">]Construct Traits (Ex)[Immune to mind-iffluencing effects, poison, sleep, paralysis, stunning, </v>
          </cell>
          <cell r="D44" t="str">
            <v>][disease, death effects, necromantic effects, &amp; any Fort. Saves (unless it can affect an object)</v>
          </cell>
          <cell r="E44" t="str">
            <v>]Senses (Ex)[</v>
          </cell>
          <cell r="F44" t="str">
            <v>]Shared Damage (Ex)[</v>
          </cell>
        </row>
        <row r="45">
          <cell r="A45" t="str">
            <v>Captured One (Shrapnyl)</v>
          </cell>
          <cell r="B45" t="str">
            <v>]Separate Hit Points (Ex)[Separate Hit Point totals for each part</v>
          </cell>
          <cell r="C45" t="str">
            <v xml:space="preserve">]Construct Traits (Ex)[Immune to mind-iffluencing effects, poison, sleep, paralysis, stunning, </v>
          </cell>
          <cell r="D45" t="str">
            <v>][disease, death effects, necromantic effects, &amp; any Fort. Saves (unless it can affect an object)</v>
          </cell>
          <cell r="E45" t="str">
            <v>]Senses (Ex)[</v>
          </cell>
          <cell r="F45" t="str">
            <v>]Shared Damage (Ex)[</v>
          </cell>
        </row>
        <row r="46">
          <cell r="A46" t="str">
            <v>Captured One (Tatterdemanimal)</v>
          </cell>
          <cell r="B46" t="str">
            <v>]Separate Hit Points (Ex)[Separate Hit Point totals for each part</v>
          </cell>
          <cell r="C46" t="str">
            <v xml:space="preserve">]Construct Traits (Ex)[Immune to mind-iffluencing effects, poison, sleep, paralysis, stunning, </v>
          </cell>
          <cell r="D46" t="str">
            <v>][disease, death effects, necromantic effects, &amp; any Fort. Saves (unless it can affect an object)</v>
          </cell>
          <cell r="E46" t="str">
            <v>]Senses (Ex)[</v>
          </cell>
          <cell r="F46" t="str">
            <v>]Shared Damage (Ex)[</v>
          </cell>
        </row>
        <row r="47">
          <cell r="A47" t="str">
            <v>Chimeric</v>
          </cell>
          <cell r="B47" t="str">
            <v>]Flight[50', poor</v>
          </cell>
          <cell r="C47" t="str">
            <v>2d6 bite, 1d8 butt</v>
          </cell>
          <cell r="D47" t="str">
            <v>Breath Weapon</v>
          </cell>
          <cell r="E47" t="str">
            <v>Scent</v>
          </cell>
          <cell r="F47" t="str">
            <v>Multiattack</v>
          </cell>
        </row>
        <row r="48">
          <cell r="A48" t="str">
            <v>Death Knight</v>
          </cell>
          <cell r="B48" t="str">
            <v>]Touch Attack (Su)[Damage: 1d8+Cha &amp; 1 point of Con</v>
          </cell>
          <cell r="C48" t="str">
            <v>Abyssal Blast</v>
          </cell>
          <cell r="D48" t="str">
            <v>Fear Aura</v>
          </cell>
          <cell r="E48" t="str">
            <v>Immunities</v>
          </cell>
          <cell r="F48" t="str">
            <v>Summon Mount</v>
          </cell>
          <cell r="G48" t="str">
            <v>Undead Traits</v>
          </cell>
          <cell r="H48" t="e">
            <v>#REF!</v>
          </cell>
          <cell r="I48" t="e">
            <v>#REF!</v>
          </cell>
          <cell r="J48" t="e">
            <v>#REF!</v>
          </cell>
          <cell r="K48" t="e">
            <v>#REF!</v>
          </cell>
          <cell r="L48" t="str">
            <v>]Immunities (Ex)[Immune to cold, electricity, &amp; polymorph.</v>
          </cell>
          <cell r="M48" t="e">
            <v>#REF!</v>
          </cell>
          <cell r="N48" t="str">
            <v>]Turn Immunity (Ex)[Cannot be turned. However, holy word will bannish.</v>
          </cell>
          <cell r="O48" t="str">
            <v>]Undead Traits (Ex)[Immune to mind affecting/death/nerco/sleep effects, poison, paralysis, stunning,</v>
          </cell>
          <cell r="P48" t="str">
            <v>][&amp; any effect that requires a fortitude save unless it works on objects.</v>
          </cell>
          <cell r="Q48" t="str">
            <v>][Not subject to critical hits, subdual/ability damage, ability/energy drain,</v>
          </cell>
          <cell r="R48" t="str">
            <v>][or death from massive damage.</v>
          </cell>
          <cell r="S48" t="str">
            <v>][Cannot be raised.  Can only be ressurected if willing.</v>
          </cell>
        </row>
        <row r="49">
          <cell r="A49" t="str">
            <v>Half-Golem (Clay) - Failed Save</v>
          </cell>
          <cell r="B49" t="str">
            <v>]Slow Top Speed[Cannot run.</v>
          </cell>
          <cell r="C49" t="str">
            <v>Wound</v>
          </cell>
          <cell r="D49" t="str">
            <v>Berserk</v>
          </cell>
          <cell r="E49" t="str">
            <v>Haste</v>
          </cell>
          <cell r="F49" t="str">
            <v>Immune to Piercing &amp; Slashing</v>
          </cell>
        </row>
        <row r="50">
          <cell r="A50" t="str">
            <v>Half-Golem (Clay) - Made Save</v>
          </cell>
          <cell r="B50" t="str">
            <v>]Slow Top Speed[Cannot run.</v>
          </cell>
          <cell r="C50" t="str">
            <v>Wound</v>
          </cell>
          <cell r="D50" t="str">
            <v>Berserk</v>
          </cell>
          <cell r="E50" t="str">
            <v>Haste</v>
          </cell>
          <cell r="F50" t="str">
            <v>Immune to Piercing &amp; Slashing</v>
          </cell>
        </row>
        <row r="51">
          <cell r="A51" t="str">
            <v>Half-Golem (Flesh) - Failed Save</v>
          </cell>
          <cell r="B51" t="str">
            <v>]Slow Top Speed[Cannot run.</v>
          </cell>
          <cell r="C51" t="str">
            <v>Berserk</v>
          </cell>
        </row>
        <row r="52">
          <cell r="A52" t="str">
            <v>Half-Golem (Flesh) - Made Save</v>
          </cell>
          <cell r="B52" t="str">
            <v>]Slow Top Speed[Cannot run.</v>
          </cell>
          <cell r="C52" t="str">
            <v>Berserk</v>
          </cell>
        </row>
        <row r="53">
          <cell r="A53" t="str">
            <v>Half-Golem (Iron) - Failed Save</v>
          </cell>
          <cell r="B53" t="str">
            <v>]Slow Top Speed[Cannot run.</v>
          </cell>
          <cell r="C53" t="str">
            <v>Breath Weapon</v>
          </cell>
          <cell r="D53" t="str">
            <v>Rust Vulnerability</v>
          </cell>
        </row>
        <row r="54">
          <cell r="A54" t="str">
            <v>Half-Golem (Iron) - Made Save</v>
          </cell>
          <cell r="B54" t="str">
            <v>]Slow Top Speed[Cannot run.</v>
          </cell>
          <cell r="C54" t="str">
            <v>Breath Weapon</v>
          </cell>
          <cell r="D54" t="str">
            <v>Rust Vulnerability</v>
          </cell>
        </row>
        <row r="55">
          <cell r="A55" t="str">
            <v>Half-Golem (Stone) - Failed Save</v>
          </cell>
          <cell r="B55" t="str">
            <v>]Slow Top Speed[Cannot run.</v>
          </cell>
          <cell r="C55" t="str">
            <v>Slow</v>
          </cell>
        </row>
        <row r="56">
          <cell r="A56" t="str">
            <v>Half-Golem (Stone) - Made Save</v>
          </cell>
          <cell r="B56" t="str">
            <v>]Slow Top Speed[Cannot run.</v>
          </cell>
          <cell r="C56" t="str">
            <v>Slow</v>
          </cell>
        </row>
        <row r="57">
          <cell r="A57" t="str">
            <v>Kaiju (Huge)</v>
          </cell>
          <cell r="B57" t="str">
            <v>]Special Attacks[1 + 1 per 3 HD above 40, gain a special attack.</v>
          </cell>
          <cell r="C57" t="str">
            <v>][Augmented Criticals, Battle Frenzy, Breath Weapon, Energized Attack,</v>
          </cell>
          <cell r="D57" t="str">
            <v>][Ranged Attack, Ray Attack, Shockwave, Spell-like Ability,</v>
          </cell>
          <cell r="E57" t="str">
            <v>][Swallow Whole, &amp; Windstorm.</v>
          </cell>
          <cell r="F57" t="str">
            <v>]Special Qualities[1 + 1 per 3 HD above 40, gain a special quality.</v>
          </cell>
          <cell r="G57" t="str">
            <v>][Absorb Energy, Additional Energy Resistance, Additional Movement Type,</v>
          </cell>
          <cell r="H57" t="str">
            <v>][Death Throes, Fast Healing, Immunity, No Breath,</v>
          </cell>
          <cell r="I57" t="str">
            <v>][Reflect Spells, &amp; See Invisibility.</v>
          </cell>
          <cell r="J57" t="str">
            <v>]Great Fortitude (Ex)[Per the feat.</v>
          </cell>
        </row>
        <row r="58">
          <cell r="A58" t="str">
            <v>Kaiju (Large)</v>
          </cell>
          <cell r="B58" t="str">
            <v>]Special Attacks[1 + 1 per 3 HD above 40, gain a special attack.</v>
          </cell>
          <cell r="C58" t="str">
            <v>][Augmented Criticals, Battle Frenzy, Breath Weapon, Energized Attack,</v>
          </cell>
          <cell r="D58" t="str">
            <v>][Ranged Attack, Ray Attack, Shockwave, Spell-like Ability,</v>
          </cell>
          <cell r="E58" t="str">
            <v>][Swallow Whole, &amp; Windstorm.</v>
          </cell>
          <cell r="F58" t="str">
            <v>]Special Qualities[1 + 1 per 3 HD above 40, gain a special quality.</v>
          </cell>
          <cell r="G58" t="str">
            <v>][Absorb Energy, Additional Energy Resistance, Additional Movement Type,</v>
          </cell>
          <cell r="H58" t="str">
            <v>][Death Throes, Fast Healing, Immunity, No Breath,</v>
          </cell>
          <cell r="I58" t="str">
            <v>][Reflect Spells, &amp; See Invisibility.</v>
          </cell>
          <cell r="J58" t="str">
            <v>]Great Fortitude (Ex)[Per the feat.</v>
          </cell>
        </row>
        <row r="59">
          <cell r="A59" t="str">
            <v>Kaiju (Medium)</v>
          </cell>
          <cell r="B59" t="str">
            <v>]Special Attacks[1 + 1 per 3 HD above 40, gain a special attack.</v>
          </cell>
          <cell r="C59" t="str">
            <v>][Augmented Criticals, Battle Frenzy, Breath Weapon, Energized Attack,</v>
          </cell>
          <cell r="D59" t="str">
            <v>][Ranged Attack, Ray Attack, Shockwave, Spell-like Ability,</v>
          </cell>
          <cell r="E59" t="str">
            <v>][Swallow Whole, &amp; Windstorm.</v>
          </cell>
          <cell r="F59" t="str">
            <v>]Special Qualities[1 + 1 per 3 HD above 40, gain a special quality.</v>
          </cell>
          <cell r="G59" t="str">
            <v>][Absorb Energy, Additional Energy Resistance, Additional Movement Type,</v>
          </cell>
          <cell r="H59" t="str">
            <v>][Death Throes, Fast Healing, Immunity, No Breath,</v>
          </cell>
          <cell r="I59" t="str">
            <v>][Reflect Spells, &amp; See Invisibility.</v>
          </cell>
          <cell r="J59" t="str">
            <v>]Great Fortitude (Ex)[Per the feat.</v>
          </cell>
        </row>
        <row r="60">
          <cell r="A60" t="str">
            <v>Kaiju (Small)</v>
          </cell>
          <cell r="B60" t="str">
            <v>]Special Attacks[1 + 1 per 3 HD above 40, gain a special attack.</v>
          </cell>
          <cell r="C60" t="str">
            <v>][Augmented Criticals, Battle Frenzy, Breath Weapon, Energized Attack,</v>
          </cell>
          <cell r="D60" t="str">
            <v>][Ranged Attack, Ray Attack, Shockwave, Spell-like Ability,</v>
          </cell>
          <cell r="E60" t="str">
            <v>][Swallow Whole, &amp; Windstorm.</v>
          </cell>
          <cell r="F60" t="str">
            <v>]Special Qualities[1 + 1 per 3 HD above 40, gain a special quality.</v>
          </cell>
          <cell r="G60" t="str">
            <v>][Absorb Energy, Additional Energy Resistance, Additional Movement Type,</v>
          </cell>
          <cell r="H60" t="str">
            <v>][Death Throes, Fast Healing, Immunity, No Breath,</v>
          </cell>
          <cell r="I60" t="str">
            <v>][Reflect Spells, &amp; See Invisibility.</v>
          </cell>
          <cell r="J60" t="str">
            <v>]Great Fortitude (Ex)[Per the feat.</v>
          </cell>
        </row>
        <row r="61">
          <cell r="A61" t="str">
            <v>Kaiju (Tiny)</v>
          </cell>
          <cell r="B61" t="str">
            <v>]Special Attacks[1 + 1 per 3 HD above 40, gain a special attack.</v>
          </cell>
          <cell r="C61" t="str">
            <v>][Augmented Criticals, Battle Frenzy, Breath Weapon, Energized Attack,</v>
          </cell>
          <cell r="D61" t="str">
            <v>][Ranged Attack, Ray Attack, Shockwave, Spell-like Ability,</v>
          </cell>
          <cell r="E61" t="str">
            <v>][Swallow Whole, &amp; Windstorm.</v>
          </cell>
          <cell r="F61" t="str">
            <v>]Special Qualities[1 + 1 per 3 HD above 40, gain a special quality.</v>
          </cell>
          <cell r="G61" t="str">
            <v>][Absorb Energy, Additional Energy Resistance, Additional Movement Type,</v>
          </cell>
          <cell r="H61" t="str">
            <v>][Death Throes, Fast Healing, Immunity, No Breath,</v>
          </cell>
          <cell r="I61" t="str">
            <v>][Reflect Spells, &amp; See Invisibility.</v>
          </cell>
          <cell r="J61" t="str">
            <v>]Great Fortitude (Ex)[Per the feat.</v>
          </cell>
        </row>
        <row r="62">
          <cell r="A62" t="str">
            <v>Magical Construct (Metal)</v>
          </cell>
          <cell r="B62" t="str">
            <v>Breath Weapon (1 of 5)</v>
          </cell>
        </row>
        <row r="63">
          <cell r="A63" t="str">
            <v>Magical Construct (Stone)</v>
          </cell>
          <cell r="B63" t="str">
            <v>Breath Weapon (1 of 4)</v>
          </cell>
        </row>
        <row r="64">
          <cell r="A64" t="str">
            <v>Monster of Legend</v>
          </cell>
          <cell r="B64" t="str">
            <v>1 - Breath Weapon, Frightful Presence, Poison, Raging Blood, Spells</v>
          </cell>
          <cell r="C64" t="str">
            <v>2 - DR, Enhanced Attributes, Fast Healing, Greater Damage, Haste, Immunity (2), Reflective Hide, Regrow Limbs, See in Darkness, SR, Subtype</v>
          </cell>
          <cell r="D64" t="str">
            <v>Improved Initiative</v>
          </cell>
          <cell r="E64" t="str">
            <v>Multiattack</v>
          </cell>
        </row>
        <row r="65">
          <cell r="A65" t="str">
            <v>Psionic</v>
          </cell>
          <cell r="B65" t="e">
            <v>#REF!</v>
          </cell>
          <cell r="C65" t="str">
            <v>Telepathy 100' (Su)</v>
          </cell>
          <cell r="D65" t="e">
            <v>#REF!</v>
          </cell>
          <cell r="E65" t="e">
            <v>#REF!</v>
          </cell>
          <cell r="F65" t="e">
            <v>#REF!</v>
          </cell>
          <cell r="G65" t="str">
            <v>]Telepathy (Su)[Communicate telepathically with literate creatures within 100'</v>
          </cell>
          <cell r="H65" t="e">
            <v>#REF!</v>
          </cell>
        </row>
        <row r="66">
          <cell r="A66" t="str">
            <v>Shade</v>
          </cell>
          <cell r="B66" t="str">
            <v>+2 competence bonus to attack and damage in darkness</v>
          </cell>
          <cell r="C66" t="str">
            <v>Control light, fast healing (2 hp/rd), ivisibility (1/rd), shadesight, shadow image (3/day),and no penalties due to darkness</v>
          </cell>
          <cell r="D66" t="str">
            <v>]Speed[Increases by 20' when in darkness</v>
          </cell>
          <cell r="E66" t="str">
            <v>]AC[+4 deflection bonus in darkness</v>
          </cell>
          <cell r="F66" t="str">
            <v>]Attacks &amp; Damage[+2 competence bonus to attacks and damage in darkness</v>
          </cell>
          <cell r="G66" t="e">
            <v>#REF!</v>
          </cell>
          <cell r="H66" t="str">
            <v>]Fast Healing (Ex)[Regains 2 hp/rd when not in bright light</v>
          </cell>
          <cell r="I66" t="e">
            <v>#REF!</v>
          </cell>
          <cell r="J66" t="str">
            <v>]Shadesight (Sp)[Darkvision 60'</v>
          </cell>
          <cell r="K66" t="e">
            <v>#REF!</v>
          </cell>
          <cell r="L66" t="e">
            <v>#REF!</v>
          </cell>
          <cell r="M66" t="str">
            <v>]Saves[In darkness, +4 luck bonus to all saves</v>
          </cell>
          <cell r="N66" t="str">
            <v>]Abilities[In darkness, Con &amp; Cha increase by +2</v>
          </cell>
          <cell r="O66" t="str">
            <v>]Skills[In darkness, +4 racial bonus to Listen &amp; Spot and +8 racial bonus to Hide &amp; Move Silently</v>
          </cell>
          <cell r="P66" t="str">
            <v>][Suffer no penalties from darkness</v>
          </cell>
          <cell r="Q66" t="str">
            <v>]Shadow Strike (Sp)[Move-equivalent, "teleport" 2/rd into any shadowy area within 300'</v>
          </cell>
          <cell r="R66" t="str">
            <v>]Shadow Travel[1/day, Teleport Without Error into shadowy area or</v>
          </cell>
          <cell r="S66" t="str">
            <v>][Plane Shift to the Plane of Shadow from a shadowy area</v>
          </cell>
        </row>
        <row r="67">
          <cell r="A67" t="str">
            <v>Spellstiched</v>
          </cell>
          <cell r="B67" t="str">
            <v>]Spell-like Abilities (Sp)[</v>
          </cell>
        </row>
        <row r="68">
          <cell r="A68" t="str">
            <v>Tauric</v>
          </cell>
        </row>
        <row r="69">
          <cell r="A69" t="str">
            <v>Titanic (Diminutive)</v>
          </cell>
          <cell r="B69" t="str">
            <v>]Area Attacks[</v>
          </cell>
          <cell r="C69" t="str">
            <v>]Increased Damage[</v>
          </cell>
          <cell r="D69" t="str">
            <v>]Poison Increase[</v>
          </cell>
          <cell r="E69" t="str">
            <v>]Trample[</v>
          </cell>
          <cell r="F69" t="str">
            <v>]Great Fortitude (Ex)[Per the feat.</v>
          </cell>
        </row>
        <row r="70">
          <cell r="A70" t="str">
            <v>Titanic (Fine)</v>
          </cell>
          <cell r="B70" t="str">
            <v>]Area Attacks[</v>
          </cell>
          <cell r="C70" t="str">
            <v>]Increased Damage[</v>
          </cell>
          <cell r="D70" t="str">
            <v>]Poison Increase[</v>
          </cell>
          <cell r="E70" t="str">
            <v>]Trample[</v>
          </cell>
          <cell r="F70" t="str">
            <v>]Great Fortitude (Ex)[Per the feat.</v>
          </cell>
        </row>
        <row r="71">
          <cell r="A71" t="str">
            <v>Titanic (Medium)</v>
          </cell>
          <cell r="B71" t="str">
            <v>]Area Attacks[</v>
          </cell>
          <cell r="C71" t="str">
            <v>]Increased Damage[</v>
          </cell>
          <cell r="D71" t="str">
            <v>]Poison Increase[</v>
          </cell>
          <cell r="E71" t="str">
            <v>]Trample[</v>
          </cell>
          <cell r="F71" t="str">
            <v>]Great Fortitude (Ex)[Per the feat.</v>
          </cell>
        </row>
        <row r="72">
          <cell r="A72" t="str">
            <v>Titanic (Small)</v>
          </cell>
          <cell r="B72" t="str">
            <v>]Area Attacks[</v>
          </cell>
          <cell r="C72" t="str">
            <v>]Increased Damage[</v>
          </cell>
          <cell r="D72" t="str">
            <v>]Poison Increase[</v>
          </cell>
          <cell r="E72" t="str">
            <v>]Trample[</v>
          </cell>
          <cell r="F72" t="str">
            <v>]Great Fortitude (Ex)[Per the feat.</v>
          </cell>
        </row>
        <row r="73">
          <cell r="A73" t="str">
            <v>Titanic (Tiny)</v>
          </cell>
          <cell r="B73" t="str">
            <v>]Area Attacks[</v>
          </cell>
          <cell r="C73" t="str">
            <v>]Increased Damage[</v>
          </cell>
          <cell r="D73" t="str">
            <v>]Poison Increase[</v>
          </cell>
          <cell r="E73" t="str">
            <v>]Trample[</v>
          </cell>
          <cell r="F73" t="str">
            <v>]Great Fortitude (Ex)[Per the feat.</v>
          </cell>
        </row>
        <row r="74">
          <cell r="A74" t="str">
            <v>Warbeast</v>
          </cell>
          <cell r="B74" t="str">
            <v>]Combative Mount[</v>
          </cell>
        </row>
      </sheetData>
      <sheetData sheetId="4">
        <row r="276">
          <cell r="A276" t="str">
            <v>Air</v>
          </cell>
        </row>
        <row r="277">
          <cell r="A277" t="str">
            <v>Animal</v>
          </cell>
        </row>
        <row r="278">
          <cell r="A278" t="str">
            <v>Beastmaster †</v>
          </cell>
        </row>
        <row r="279">
          <cell r="A279" t="str">
            <v>Cavern</v>
          </cell>
        </row>
        <row r="280">
          <cell r="A280" t="str">
            <v>Celerity †</v>
          </cell>
        </row>
        <row r="281">
          <cell r="A281" t="str">
            <v>Chaos</v>
          </cell>
        </row>
        <row r="282">
          <cell r="A282" t="str">
            <v>Charm</v>
          </cell>
        </row>
        <row r="283">
          <cell r="A283" t="str">
            <v>Community †</v>
          </cell>
        </row>
        <row r="284">
          <cell r="A284" t="str">
            <v>Craft</v>
          </cell>
        </row>
        <row r="285">
          <cell r="A285" t="str">
            <v>Creation</v>
          </cell>
        </row>
        <row r="286">
          <cell r="A286" t="str">
            <v>Darkness</v>
          </cell>
        </row>
        <row r="287">
          <cell r="A287" t="str">
            <v>Death</v>
          </cell>
        </row>
        <row r="288">
          <cell r="A288" t="str">
            <v>Destruction</v>
          </cell>
        </row>
        <row r="289">
          <cell r="A289" t="str">
            <v>Divination †</v>
          </cell>
        </row>
        <row r="290">
          <cell r="A290" t="str">
            <v>Domination †</v>
          </cell>
        </row>
        <row r="291">
          <cell r="A291" t="str">
            <v>Drow</v>
          </cell>
        </row>
        <row r="292">
          <cell r="A292" t="str">
            <v>Dwarf</v>
          </cell>
        </row>
        <row r="293">
          <cell r="A293" t="str">
            <v>Earth</v>
          </cell>
        </row>
        <row r="294">
          <cell r="A294" t="str">
            <v>Elf</v>
          </cell>
        </row>
        <row r="295">
          <cell r="A295" t="str">
            <v>Evil</v>
          </cell>
        </row>
        <row r="296">
          <cell r="A296" t="str">
            <v>Exorcism †</v>
          </cell>
        </row>
        <row r="297">
          <cell r="A297" t="str">
            <v>Family</v>
          </cell>
        </row>
        <row r="298">
          <cell r="A298" t="str">
            <v>Fate</v>
          </cell>
        </row>
        <row r="299">
          <cell r="A299" t="str">
            <v>Fire</v>
          </cell>
        </row>
        <row r="300">
          <cell r="A300" t="str">
            <v>Fortitude (HnH)</v>
          </cell>
        </row>
        <row r="301">
          <cell r="A301" t="str">
            <v>Glory †</v>
          </cell>
        </row>
        <row r="302">
          <cell r="A302" t="str">
            <v>Gnome</v>
          </cell>
        </row>
        <row r="303">
          <cell r="A303" t="str">
            <v>Good</v>
          </cell>
        </row>
        <row r="304">
          <cell r="A304" t="str">
            <v>Halfling</v>
          </cell>
        </row>
        <row r="305">
          <cell r="A305" t="str">
            <v>Hatred</v>
          </cell>
        </row>
        <row r="306">
          <cell r="A306" t="str">
            <v>Healing</v>
          </cell>
        </row>
        <row r="307">
          <cell r="A307" t="str">
            <v>Illusion</v>
          </cell>
        </row>
        <row r="308">
          <cell r="A308" t="str">
            <v>Inquisition †</v>
          </cell>
        </row>
        <row r="309">
          <cell r="A309" t="str">
            <v>Knowledge</v>
          </cell>
        </row>
        <row r="310">
          <cell r="A310" t="str">
            <v>Law</v>
          </cell>
        </row>
        <row r="311">
          <cell r="A311" t="str">
            <v>Luck</v>
          </cell>
        </row>
        <row r="312">
          <cell r="A312" t="str">
            <v>Madness †</v>
          </cell>
        </row>
        <row r="313">
          <cell r="A313" t="str">
            <v>Magic</v>
          </cell>
        </row>
        <row r="314">
          <cell r="A314" t="str">
            <v>Mentalism</v>
          </cell>
        </row>
        <row r="315">
          <cell r="A315" t="str">
            <v>Metal</v>
          </cell>
        </row>
        <row r="316">
          <cell r="A316" t="str">
            <v>Mind †</v>
          </cell>
        </row>
        <row r="317">
          <cell r="A317" t="str">
            <v>Moon</v>
          </cell>
        </row>
        <row r="318">
          <cell r="A318" t="str">
            <v>Mysticism †</v>
          </cell>
        </row>
        <row r="319">
          <cell r="A319" t="str">
            <v>Nobility</v>
          </cell>
        </row>
        <row r="320">
          <cell r="A320" t="str">
            <v>Ocean</v>
          </cell>
        </row>
        <row r="321">
          <cell r="A321" t="str">
            <v>Orc</v>
          </cell>
        </row>
        <row r="322">
          <cell r="A322" t="str">
            <v>Pestilence †</v>
          </cell>
        </row>
        <row r="323">
          <cell r="A323" t="str">
            <v>Planning</v>
          </cell>
        </row>
        <row r="324">
          <cell r="A324" t="str">
            <v>Plant</v>
          </cell>
        </row>
        <row r="325">
          <cell r="A325" t="str">
            <v>Portal</v>
          </cell>
        </row>
        <row r="326">
          <cell r="A326" t="str">
            <v>Protection</v>
          </cell>
        </row>
        <row r="327">
          <cell r="A327" t="str">
            <v>Renewal</v>
          </cell>
        </row>
        <row r="328">
          <cell r="A328" t="str">
            <v>Retribution</v>
          </cell>
        </row>
        <row r="329">
          <cell r="A329" t="str">
            <v>Rune</v>
          </cell>
        </row>
        <row r="330">
          <cell r="A330" t="str">
            <v>Scalykind</v>
          </cell>
        </row>
        <row r="331">
          <cell r="A331" t="str">
            <v>Slime</v>
          </cell>
        </row>
        <row r="332">
          <cell r="A332" t="str">
            <v>Spell</v>
          </cell>
        </row>
        <row r="333">
          <cell r="A333" t="str">
            <v>Spider</v>
          </cell>
        </row>
        <row r="334">
          <cell r="A334" t="str">
            <v>Stonehearth (HnH)</v>
          </cell>
        </row>
        <row r="335">
          <cell r="A335" t="str">
            <v>Storm</v>
          </cell>
        </row>
        <row r="336">
          <cell r="A336" t="str">
            <v>Strength</v>
          </cell>
        </row>
        <row r="337">
          <cell r="A337" t="str">
            <v>Suffering</v>
          </cell>
        </row>
        <row r="338">
          <cell r="A338" t="str">
            <v>Summoning †</v>
          </cell>
        </row>
        <row r="339">
          <cell r="A339" t="str">
            <v>Sun</v>
          </cell>
        </row>
        <row r="340">
          <cell r="A340" t="str">
            <v>Sword (HnH)</v>
          </cell>
        </row>
        <row r="341">
          <cell r="A341" t="str">
            <v>Time</v>
          </cell>
        </row>
        <row r="342">
          <cell r="A342" t="str">
            <v>Trade</v>
          </cell>
        </row>
        <row r="343">
          <cell r="A343" t="str">
            <v>Travel</v>
          </cell>
        </row>
        <row r="344">
          <cell r="A344" t="str">
            <v>Trickery</v>
          </cell>
        </row>
        <row r="345">
          <cell r="A345" t="str">
            <v>Tyranny</v>
          </cell>
        </row>
        <row r="346">
          <cell r="A346" t="str">
            <v>Undeath</v>
          </cell>
        </row>
        <row r="347">
          <cell r="A347" t="str">
            <v>War</v>
          </cell>
        </row>
        <row r="348">
          <cell r="A348" t="str">
            <v>Water</v>
          </cell>
        </row>
      </sheetData>
      <sheetData sheetId="5">
        <row r="14">
          <cell r="A14" t="str">
            <v>Abjurer</v>
          </cell>
          <cell r="C1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4" t="str">
            <v>WotC</v>
          </cell>
          <cell r="E14" t="str">
            <v>3.5e SRD</v>
          </cell>
          <cell r="G14">
            <v>20</v>
          </cell>
          <cell r="H14">
            <v>4</v>
          </cell>
          <cell r="I14">
            <v>0.5</v>
          </cell>
          <cell r="AF14">
            <v>0.33</v>
          </cell>
          <cell r="AL14">
            <v>0.33</v>
          </cell>
          <cell r="AR14">
            <v>0.5</v>
          </cell>
          <cell r="AX14">
            <v>1</v>
          </cell>
          <cell r="AY14" t="str">
            <v>Scribe Scroll</v>
          </cell>
          <cell r="AZ14" t="str">
            <v>Metamagic</v>
          </cell>
          <cell r="BA14">
            <v>5</v>
          </cell>
          <cell r="BB14">
            <v>5</v>
          </cell>
          <cell r="BY14">
            <v>3</v>
          </cell>
          <cell r="BZ14">
            <v>2</v>
          </cell>
          <cell r="CA14">
            <v>1</v>
          </cell>
          <cell r="CB14" t="str">
            <v>Acid</v>
          </cell>
          <cell r="CP14">
            <v>1</v>
          </cell>
          <cell r="CR14" t="str">
            <v>familiar</v>
          </cell>
          <cell r="CS14">
            <v>2</v>
          </cell>
          <cell r="CT14" t="str">
            <v>Concentration</v>
          </cell>
          <cell r="CU14" t="str">
            <v>Craft (General)</v>
          </cell>
          <cell r="CV14" t="str">
            <v>Decipher Script</v>
          </cell>
          <cell r="CW14" t="str">
            <v>Knowledge (General)</v>
          </cell>
          <cell r="CX14" t="str">
            <v>Profession (General)</v>
          </cell>
          <cell r="CY14" t="str">
            <v>Spellcraft</v>
          </cell>
        </row>
        <row r="15">
          <cell r="A15" t="str">
            <v>Acolyte of the Crystal Path</v>
          </cell>
          <cell r="C15" t="str">
            <v>Requirements:
Race:  Dwarf
Alignment:  Any Lawful
BAB:  +5
Feats:  Improved Unarmed Strike, Toughness
Skills:  Concentration 5 ranks
Weapon and Armor Proficiency:  The acolyte of the crystal path gains no proficiency in any type of weapons, armor, or shields.
1st:  Unarmed Attack Progression, Crystal Path
2nd:  Emerald Fists (+1)
3rd:  Flawless Stance (+1)
4th:  Emerald Fists (+2)
5th:  Rigid Body
6th:  Emerald Fists (+3), Flawless Stance (+2)
7th:  Earth Mastery
8th:  Emerald Fists (+4)
9th:  Flawless Stance (+3)
10th:  Critical Resistance, Body of Crystal</v>
          </cell>
          <cell r="D15" t="str">
            <v>Green Ronin</v>
          </cell>
          <cell r="E15" t="str">
            <v>Hammer &amp; Helm</v>
          </cell>
          <cell r="F15">
            <v>23</v>
          </cell>
          <cell r="G15">
            <v>10</v>
          </cell>
          <cell r="H15">
            <v>10</v>
          </cell>
          <cell r="I15">
            <v>0.75</v>
          </cell>
          <cell r="J15">
            <v>1</v>
          </cell>
          <cell r="AF15">
            <v>0.5</v>
          </cell>
          <cell r="AL15">
            <v>0.33</v>
          </cell>
          <cell r="AR15">
            <v>0.5</v>
          </cell>
          <cell r="BQ15">
            <v>1</v>
          </cell>
          <cell r="BR15">
            <v>3</v>
          </cell>
          <cell r="BS15">
            <v>3</v>
          </cell>
          <cell r="BT15" t="str">
            <v>--</v>
          </cell>
          <cell r="CS15">
            <v>4</v>
          </cell>
          <cell r="CT15" t="str">
            <v>Balance</v>
          </cell>
          <cell r="CU15" t="str">
            <v>Climb</v>
          </cell>
          <cell r="CV15" t="str">
            <v>Craft (General)</v>
          </cell>
          <cell r="CW15" t="str">
            <v>Handle Animal</v>
          </cell>
          <cell r="CX15" t="str">
            <v>Jump</v>
          </cell>
          <cell r="CY15" t="str">
            <v>Ride</v>
          </cell>
          <cell r="CZ15" t="str">
            <v>Spot</v>
          </cell>
          <cell r="DA15" t="str">
            <v>Swim</v>
          </cell>
        </row>
        <row r="16">
          <cell r="A16" t="str">
            <v>Acolyte of the Skin</v>
          </cell>
          <cell r="C16"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6" t="str">
            <v>WotC</v>
          </cell>
          <cell r="E16" t="str">
            <v>Tome &amp; Blood</v>
          </cell>
          <cell r="F16">
            <v>43</v>
          </cell>
          <cell r="G16">
            <v>10</v>
          </cell>
          <cell r="H16">
            <v>4</v>
          </cell>
          <cell r="I16">
            <v>0.5</v>
          </cell>
          <cell r="AF16">
            <v>0.5</v>
          </cell>
          <cell r="AL16">
            <v>0.33</v>
          </cell>
          <cell r="AR16">
            <v>0.5</v>
          </cell>
          <cell r="AX16">
            <v>4</v>
          </cell>
          <cell r="AY16">
            <v>1</v>
          </cell>
          <cell r="CS16">
            <v>2</v>
          </cell>
          <cell r="CT16" t="str">
            <v>Concentration</v>
          </cell>
          <cell r="CU16" t="str">
            <v>Craft (General)</v>
          </cell>
          <cell r="CV16" t="str">
            <v>Knowledge (Arcana)</v>
          </cell>
          <cell r="CW16" t="str">
            <v>Knowledge (General)</v>
          </cell>
          <cell r="CX16" t="str">
            <v>Knowledge (Nature)</v>
          </cell>
          <cell r="CY16" t="str">
            <v>Knowledge (Psionic)</v>
          </cell>
          <cell r="CZ16" t="str">
            <v>Knowledge (Religion)</v>
          </cell>
          <cell r="DA16" t="str">
            <v>Profession (General)</v>
          </cell>
          <cell r="DB16" t="str">
            <v>Speak Language</v>
          </cell>
          <cell r="DC16" t="str">
            <v>Spellcraft</v>
          </cell>
          <cell r="DD16" t="str">
            <v>Write Language</v>
          </cell>
        </row>
        <row r="17">
          <cell r="A17" t="str">
            <v>Adept</v>
          </cell>
          <cell r="C17" t="str">
            <v>Alignment: Any
Weapon and Armor Proficiency: Adepts are skilled with all simple weapons. Adepts are not proficient with any type of armor nor with shields.
2nd Summon familiar</v>
          </cell>
          <cell r="D17" t="str">
            <v>WotC</v>
          </cell>
          <cell r="E17" t="str">
            <v>3.5e SRD</v>
          </cell>
          <cell r="G17">
            <v>20</v>
          </cell>
          <cell r="H17">
            <v>6</v>
          </cell>
          <cell r="I17">
            <v>0.5</v>
          </cell>
          <cell r="AF17">
            <v>0.33</v>
          </cell>
          <cell r="AL17">
            <v>0.33</v>
          </cell>
          <cell r="AR17">
            <v>0.5</v>
          </cell>
          <cell r="CS17">
            <v>4</v>
          </cell>
          <cell r="CT17" t="str">
            <v>Concentration</v>
          </cell>
          <cell r="CU17" t="str">
            <v>Craft (General)</v>
          </cell>
          <cell r="CV17" t="str">
            <v>Intimidate</v>
          </cell>
          <cell r="CW17" t="str">
            <v>Knowledge (Arcana)</v>
          </cell>
          <cell r="CX17" t="str">
            <v>Knowledge (General)</v>
          </cell>
          <cell r="CY17" t="str">
            <v>Knowledge (Nature)</v>
          </cell>
          <cell r="CZ17" t="str">
            <v>Knowledge (Psionic)</v>
          </cell>
          <cell r="DA17" t="str">
            <v>Knowledge (Religion)</v>
          </cell>
          <cell r="DB17" t="str">
            <v>Profession (General)</v>
          </cell>
          <cell r="DC17" t="str">
            <v>Speak Language</v>
          </cell>
          <cell r="DD17" t="str">
            <v>Spellcraft</v>
          </cell>
          <cell r="DE17" t="str">
            <v>Write Language</v>
          </cell>
        </row>
        <row r="18">
          <cell r="A18" t="str">
            <v>Air Lord</v>
          </cell>
          <cell r="C18" t="str">
            <v>Requirements:
Feats:  Mounted Combat
Skills:  Balance 4 ranks, Ride 8 ranks
Special:  Must have subdued a flying monster of at least CR 5 in single combat.
Weapon and Armor Proficiency:  The air lord is proficient with the use of all simple and martial weapons, as well as light and medium armor &amp; shield use.
1st:  Improved Aerial Rider, Bonus Feat
2nd:  Aerial Mount
3rd:  Swoop Attack
4th:  Feather Fall
6th:  Bonus Feat
7th:  Aerial Awareness
8th:  Summon Air Elemental
10th:  Bonus Feat</v>
          </cell>
          <cell r="D18" t="str">
            <v>AEG</v>
          </cell>
          <cell r="E18" t="str">
            <v>Dragons</v>
          </cell>
          <cell r="F18">
            <v>33</v>
          </cell>
          <cell r="G18">
            <v>10</v>
          </cell>
          <cell r="H18">
            <v>10</v>
          </cell>
          <cell r="I18">
            <v>1</v>
          </cell>
          <cell r="AF18">
            <v>0.5</v>
          </cell>
          <cell r="AL18">
            <v>0.5</v>
          </cell>
          <cell r="AR18">
            <v>0.33</v>
          </cell>
          <cell r="AX18">
            <v>1</v>
          </cell>
          <cell r="AZ18" t="str">
            <v>List_Validation</v>
          </cell>
          <cell r="CS18">
            <v>2</v>
          </cell>
          <cell r="CT18" t="str">
            <v>Concentration</v>
          </cell>
          <cell r="CU18" t="str">
            <v>Craft (General)</v>
          </cell>
          <cell r="CV18" t="str">
            <v>Handle Animal</v>
          </cell>
          <cell r="CW18" t="str">
            <v>Heal</v>
          </cell>
          <cell r="CX18" t="str">
            <v>Knowledge (Arcana)</v>
          </cell>
          <cell r="CY18" t="str">
            <v>Knowledge (General)</v>
          </cell>
          <cell r="CZ18" t="str">
            <v>Knowledge (Nature)</v>
          </cell>
          <cell r="DA18" t="str">
            <v>Knowledge (Psionic)</v>
          </cell>
          <cell r="DB18" t="str">
            <v>Knowledge (Religion)</v>
          </cell>
          <cell r="DC18" t="str">
            <v>Profession (General)</v>
          </cell>
          <cell r="DD18" t="str">
            <v>Speak Language</v>
          </cell>
          <cell r="DE18" t="str">
            <v>Spellcraft</v>
          </cell>
          <cell r="DF18" t="str">
            <v>Survival</v>
          </cell>
          <cell r="DG18" t="str">
            <v>Write Language</v>
          </cell>
        </row>
        <row r="19">
          <cell r="A19" t="str">
            <v>Akodo Forward Sentry</v>
          </cell>
          <cell r="D19" t="str">
            <v>AEG</v>
          </cell>
          <cell r="E19" t="str">
            <v>Way of the Samurai</v>
          </cell>
          <cell r="AF19">
            <v>0.33</v>
          </cell>
          <cell r="AL19">
            <v>0.33</v>
          </cell>
          <cell r="AR19">
            <v>0.33</v>
          </cell>
        </row>
        <row r="20">
          <cell r="A20" t="str">
            <v>Alchemist</v>
          </cell>
          <cell r="C20" t="str">
            <v>Weapon and Armor Proficiency:  The alchemist is proficient with the use of all simple weapons and light armor.
1st:  Brew Alchemical Elixir, Tome
3rd:  Alchemical Cant
5th:  Metamagic Feat
10th:  Metamagic Feat
11th:  Apprentice
15t</v>
          </cell>
          <cell r="D20" t="str">
            <v>AEG</v>
          </cell>
          <cell r="E20" t="str">
            <v>Mercenaries</v>
          </cell>
          <cell r="F20">
            <v>21</v>
          </cell>
          <cell r="G20">
            <v>20</v>
          </cell>
          <cell r="H20">
            <v>4</v>
          </cell>
          <cell r="I20">
            <v>0.5</v>
          </cell>
          <cell r="AF20">
            <v>0.33</v>
          </cell>
          <cell r="AL20">
            <v>0.33</v>
          </cell>
          <cell r="AR20">
            <v>0.5</v>
          </cell>
          <cell r="AX20">
            <v>5</v>
          </cell>
          <cell r="AZ20" t="str">
            <v>Metamagic</v>
          </cell>
          <cell r="CS20">
            <v>6</v>
          </cell>
          <cell r="CT20" t="str">
            <v>Appraise</v>
          </cell>
          <cell r="CU20" t="str">
            <v>Bluff</v>
          </cell>
          <cell r="CV20" t="str">
            <v>Concentration</v>
          </cell>
          <cell r="CW20" t="str">
            <v>Craft (General)</v>
          </cell>
          <cell r="CX20" t="str">
            <v>Decipher Script</v>
          </cell>
          <cell r="CY20" t="str">
            <v>Diplomacy</v>
          </cell>
          <cell r="CZ20" t="str">
            <v>Disable Device</v>
          </cell>
          <cell r="DA20" t="str">
            <v>Forgery</v>
          </cell>
          <cell r="DB20" t="str">
            <v>Gather Info</v>
          </cell>
          <cell r="DC20" t="str">
            <v>Heal</v>
          </cell>
          <cell r="DD20" t="str">
            <v>Innuendo</v>
          </cell>
          <cell r="DE20" t="str">
            <v>Knowledge (Arcana)</v>
          </cell>
          <cell r="DF20" t="str">
            <v>Knowledge (General)</v>
          </cell>
          <cell r="DG20" t="str">
            <v>Knowledge (Nature)</v>
          </cell>
          <cell r="DH20" t="str">
            <v>Knowledge (Psionic)</v>
          </cell>
          <cell r="DI20" t="str">
            <v>Knowledge (Religion)</v>
          </cell>
          <cell r="DJ20" t="str">
            <v>Profession (General)</v>
          </cell>
          <cell r="DK20" t="str">
            <v>Search</v>
          </cell>
          <cell r="DL20" t="str">
            <v>Speak Language</v>
          </cell>
          <cell r="DM20" t="str">
            <v>Use Magic Device</v>
          </cell>
          <cell r="DN20" t="str">
            <v>Write Language</v>
          </cell>
        </row>
        <row r="21">
          <cell r="A21" t="str">
            <v>Algahor</v>
          </cell>
          <cell r="D21" t="str">
            <v>JL</v>
          </cell>
          <cell r="AF21">
            <v>0.33</v>
          </cell>
          <cell r="AL21">
            <v>0.33</v>
          </cell>
          <cell r="AR21">
            <v>0.33</v>
          </cell>
        </row>
        <row r="22">
          <cell r="A22" t="str">
            <v>Alienist</v>
          </cell>
          <cell r="C22"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22" t="str">
            <v>WotC</v>
          </cell>
          <cell r="E22" t="str">
            <v>Tome &amp; Blood</v>
          </cell>
          <cell r="F22">
            <v>45</v>
          </cell>
          <cell r="G22">
            <v>10</v>
          </cell>
          <cell r="H22">
            <v>4</v>
          </cell>
          <cell r="I22">
            <v>0.5</v>
          </cell>
          <cell r="AF22">
            <v>0.33</v>
          </cell>
          <cell r="AL22">
            <v>0.33</v>
          </cell>
          <cell r="AR22">
            <v>0.5</v>
          </cell>
          <cell r="AX22">
            <v>3</v>
          </cell>
          <cell r="AY22">
            <v>1</v>
          </cell>
          <cell r="CS22">
            <v>2</v>
          </cell>
          <cell r="CT22" t="str">
            <v>Concentration</v>
          </cell>
          <cell r="CU22" t="str">
            <v>Craft (General)</v>
          </cell>
          <cell r="CV22" t="str">
            <v>Gather Info</v>
          </cell>
          <cell r="CW22" t="str">
            <v>Handle Animal</v>
          </cell>
          <cell r="CX22" t="str">
            <v>Knowledge (Arcana)</v>
          </cell>
          <cell r="CY22" t="str">
            <v>Knowledge (General)</v>
          </cell>
          <cell r="CZ22" t="str">
            <v>Knowledge (Nature)</v>
          </cell>
          <cell r="DA22" t="str">
            <v>Knowledge (Psionic)</v>
          </cell>
          <cell r="DB22" t="str">
            <v>Knowledge (Religion)</v>
          </cell>
          <cell r="DC22" t="str">
            <v>Listen</v>
          </cell>
          <cell r="DD22" t="str">
            <v>Profession (General)</v>
          </cell>
          <cell r="DE22" t="str">
            <v>Speak Language</v>
          </cell>
          <cell r="DF22" t="str">
            <v>Spellcraft</v>
          </cell>
          <cell r="DG22" t="str">
            <v>Spot</v>
          </cell>
          <cell r="DH22" t="str">
            <v>Write Language</v>
          </cell>
        </row>
        <row r="23">
          <cell r="A23" t="str">
            <v>Ancestral Avenger</v>
          </cell>
          <cell r="C23" t="str">
            <v>Requirements:
Race: Must be an Elf or Half-Elf
Base Attack Bonus: +5
Wilderness Lore ranks: 3
Feats: Alertness; Iron Will; Tracking
1st: Underground Tracking; Drow Bane +1/+1d6
2nd: Poison Resistance
3rd: Overcome Spell Resistance
4th: Drow Bane +2/+2d6
5th: Spider Bane
6th: Webwalking
7th: Drowic Change
8th: Drow Bane +3/+3d6
9th: Demon Bane
10th: Spell Resistance</v>
          </cell>
          <cell r="D23" t="str">
            <v>Piazo</v>
          </cell>
          <cell r="E23" t="str">
            <v>Dragon 279</v>
          </cell>
          <cell r="F23">
            <v>84</v>
          </cell>
          <cell r="G23">
            <v>10</v>
          </cell>
          <cell r="H23">
            <v>8</v>
          </cell>
          <cell r="I23">
            <v>1</v>
          </cell>
          <cell r="AF23">
            <v>0.5</v>
          </cell>
          <cell r="AL23">
            <v>0.33</v>
          </cell>
          <cell r="AR23">
            <v>0.5</v>
          </cell>
          <cell r="CS23">
            <v>2</v>
          </cell>
          <cell r="CT23" t="str">
            <v>Bluff</v>
          </cell>
          <cell r="CU23" t="str">
            <v>Concentration</v>
          </cell>
          <cell r="CV23" t="str">
            <v>Intimidate</v>
          </cell>
          <cell r="CW23" t="str">
            <v>Listen</v>
          </cell>
          <cell r="CX23" t="str">
            <v>Profession (General)</v>
          </cell>
          <cell r="CY23" t="str">
            <v>Search</v>
          </cell>
          <cell r="CZ23" t="str">
            <v>Sense Motive</v>
          </cell>
          <cell r="DA23" t="str">
            <v>Spot</v>
          </cell>
          <cell r="DB23" t="str">
            <v>Survival</v>
          </cell>
        </row>
        <row r="24">
          <cell r="A24" t="str">
            <v>Arachne</v>
          </cell>
          <cell r="D24" t="str">
            <v>Green Ronin</v>
          </cell>
          <cell r="E24" t="str">
            <v>Plot &amp; Poison</v>
          </cell>
          <cell r="AF24">
            <v>0.33</v>
          </cell>
          <cell r="AL24">
            <v>0.33</v>
          </cell>
          <cell r="AR24">
            <v>0.33</v>
          </cell>
        </row>
        <row r="25">
          <cell r="A25" t="str">
            <v>Arachnemancer</v>
          </cell>
          <cell r="D25" t="str">
            <v>Piazo</v>
          </cell>
          <cell r="E25" t="str">
            <v>Dungeon ?</v>
          </cell>
          <cell r="AF25">
            <v>0.33</v>
          </cell>
          <cell r="AL25">
            <v>0.33</v>
          </cell>
          <cell r="AR25">
            <v>0.33</v>
          </cell>
        </row>
        <row r="26">
          <cell r="A26" t="str">
            <v>Arcane Archer</v>
          </cell>
          <cell r="C26"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26" t="str">
            <v>WotC</v>
          </cell>
          <cell r="E26" t="str">
            <v>3.5e SRD</v>
          </cell>
          <cell r="G26">
            <v>10</v>
          </cell>
          <cell r="H26">
            <v>8</v>
          </cell>
          <cell r="I26">
            <v>1</v>
          </cell>
          <cell r="AF26">
            <v>0.5</v>
          </cell>
          <cell r="AL26">
            <v>0.5</v>
          </cell>
          <cell r="AR26">
            <v>0.33</v>
          </cell>
          <cell r="CS26">
            <v>4</v>
          </cell>
          <cell r="CT26" t="str">
            <v>Craft (General)</v>
          </cell>
          <cell r="CU26" t="str">
            <v>Hide</v>
          </cell>
          <cell r="CV26" t="str">
            <v>Listen</v>
          </cell>
          <cell r="CW26" t="str">
            <v>Move Silently</v>
          </cell>
          <cell r="CX26" t="str">
            <v>Ride</v>
          </cell>
          <cell r="CY26" t="str">
            <v>Spot</v>
          </cell>
          <cell r="CZ26" t="str">
            <v>Survival</v>
          </cell>
          <cell r="DA26" t="str">
            <v>Use Rope</v>
          </cell>
        </row>
        <row r="27">
          <cell r="A27" t="str">
            <v>Arcane Devotee</v>
          </cell>
          <cell r="C27" t="str">
            <v>Requirements:
Knowledge (Religion): 8 ranks
Spellcraft: 8 ranks
Spellcasting: Ability to cast 4th-level arcane spells
Feats: Enlarge Spell
Patron: An arcane devotee must have a patron deity, and it must be the deity of which she is a devotee.
Weapon and Armor Proficiency: No additional proficiency gained.
Class Abilities:
Gains additional spells per day per class level of Arcane Devotee.
1st: Enlarge Spell
2nd: Sacred Defense +1; Alignment Focus
3rd: Bonus Feat
4th: Sacred Defense +2
5th: Divine Shroud</v>
          </cell>
          <cell r="D27" t="str">
            <v>WotC</v>
          </cell>
          <cell r="E27" t="str">
            <v>FRCS</v>
          </cell>
          <cell r="F27">
            <v>40</v>
          </cell>
          <cell r="G27">
            <v>5</v>
          </cell>
          <cell r="H27">
            <v>4</v>
          </cell>
          <cell r="I27">
            <v>0.5</v>
          </cell>
          <cell r="AF27">
            <v>0.33</v>
          </cell>
          <cell r="AL27">
            <v>0.33</v>
          </cell>
          <cell r="AR27">
            <v>0.5</v>
          </cell>
          <cell r="AX27">
            <v>3</v>
          </cell>
          <cell r="AY27">
            <v>1</v>
          </cell>
          <cell r="CS27">
            <v>2</v>
          </cell>
          <cell r="CT27" t="str">
            <v>Concentration</v>
          </cell>
          <cell r="CU27" t="str">
            <v>Craft (General)</v>
          </cell>
          <cell r="CV27" t="str">
            <v>Knowledge (Arcana)</v>
          </cell>
          <cell r="CW27" t="str">
            <v>Knowledge (General)</v>
          </cell>
          <cell r="CX27" t="str">
            <v>Knowledge (Nature)</v>
          </cell>
          <cell r="CY27" t="str">
            <v>Knowledge (Psionic)</v>
          </cell>
          <cell r="CZ27" t="str">
            <v>Knowledge (Religion)</v>
          </cell>
          <cell r="DA27" t="str">
            <v>Profession (General)</v>
          </cell>
          <cell r="DB27" t="str">
            <v>Speak Language</v>
          </cell>
          <cell r="DC27" t="str">
            <v>Spellcraft</v>
          </cell>
          <cell r="DD27" t="str">
            <v>Write Language</v>
          </cell>
        </row>
        <row r="28">
          <cell r="A28" t="str">
            <v>Arcane Trickster</v>
          </cell>
          <cell r="C28"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28" t="str">
            <v>WotC</v>
          </cell>
          <cell r="E28" t="str">
            <v>Tome &amp; Blood</v>
          </cell>
          <cell r="F28">
            <v>47</v>
          </cell>
          <cell r="G28">
            <v>10</v>
          </cell>
          <cell r="H28">
            <v>4</v>
          </cell>
          <cell r="I28">
            <v>0.5</v>
          </cell>
          <cell r="S28" t="str">
            <v>Sneak Attack</v>
          </cell>
          <cell r="T28">
            <v>6</v>
          </cell>
          <cell r="U28">
            <v>2</v>
          </cell>
          <cell r="V28">
            <v>2</v>
          </cell>
          <cell r="AF28">
            <v>0.33</v>
          </cell>
          <cell r="AL28">
            <v>0.5</v>
          </cell>
          <cell r="AR28">
            <v>0.5</v>
          </cell>
          <cell r="CS28">
            <v>4</v>
          </cell>
          <cell r="CT28" t="str">
            <v>Appraise</v>
          </cell>
          <cell r="CU28" t="str">
            <v>Balance</v>
          </cell>
          <cell r="CV28" t="str">
            <v>Bluff</v>
          </cell>
          <cell r="CW28" t="str">
            <v>Climb</v>
          </cell>
          <cell r="CX28" t="str">
            <v>Concentration</v>
          </cell>
          <cell r="CY28" t="str">
            <v>Craft (General)</v>
          </cell>
          <cell r="CZ28" t="str">
            <v>Decipher Script</v>
          </cell>
          <cell r="DA28" t="str">
            <v>Diplomacy</v>
          </cell>
          <cell r="DB28" t="str">
            <v>Disable Device</v>
          </cell>
          <cell r="DC28" t="str">
            <v>Disguise</v>
          </cell>
          <cell r="DD28" t="str">
            <v>Escape Artist</v>
          </cell>
          <cell r="DE28" t="str">
            <v>Gather Info</v>
          </cell>
          <cell r="DF28" t="str">
            <v>Hide</v>
          </cell>
          <cell r="DG28" t="str">
            <v>Jump</v>
          </cell>
          <cell r="DH28" t="str">
            <v>Knowledge (Arcana)</v>
          </cell>
          <cell r="DI28" t="str">
            <v>Knowledge (General)</v>
          </cell>
          <cell r="DJ28" t="str">
            <v>Knowledge (Nature)</v>
          </cell>
          <cell r="DK28" t="str">
            <v>Knowledge (Psionic)</v>
          </cell>
          <cell r="DL28" t="str">
            <v>Knowledge (Religion)</v>
          </cell>
          <cell r="DM28" t="str">
            <v>Listen</v>
          </cell>
          <cell r="DN28" t="str">
            <v>Move Silently</v>
          </cell>
          <cell r="DO28" t="str">
            <v>Open Lock</v>
          </cell>
          <cell r="DP28" t="str">
            <v>Profession (General)</v>
          </cell>
          <cell r="DQ28" t="str">
            <v>Search</v>
          </cell>
          <cell r="DR28" t="str">
            <v>Sense Motive</v>
          </cell>
          <cell r="DS28" t="str">
            <v>Sleight of Hand</v>
          </cell>
          <cell r="DT28" t="str">
            <v>Speak Language</v>
          </cell>
          <cell r="DU28" t="str">
            <v>Spellcraft</v>
          </cell>
          <cell r="DV28" t="str">
            <v>Spot</v>
          </cell>
          <cell r="DW28" t="str">
            <v>Swim</v>
          </cell>
          <cell r="DX28" t="str">
            <v>Tumble</v>
          </cell>
          <cell r="DY28" t="str">
            <v>Use Rope</v>
          </cell>
          <cell r="DZ28" t="str">
            <v>Write Language</v>
          </cell>
        </row>
        <row r="29">
          <cell r="A29" t="str">
            <v>Arcanopath Monk</v>
          </cell>
          <cell r="C29"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WITHOUT 'Monk' as one of thier classes.</v>
          </cell>
          <cell r="D29" t="str">
            <v>Piazo</v>
          </cell>
          <cell r="E29" t="str">
            <v>Dragon 281</v>
          </cell>
          <cell r="F29">
            <v>36</v>
          </cell>
          <cell r="G29">
            <v>10</v>
          </cell>
          <cell r="H29">
            <v>8</v>
          </cell>
          <cell r="I29">
            <v>0.75</v>
          </cell>
          <cell r="J29">
            <v>1</v>
          </cell>
          <cell r="AA29" t="str">
            <v>Wis</v>
          </cell>
          <cell r="AC29">
            <v>0.2</v>
          </cell>
          <cell r="AD29">
            <v>1</v>
          </cell>
          <cell r="AE29">
            <v>1</v>
          </cell>
          <cell r="AF29">
            <v>0.5</v>
          </cell>
          <cell r="AL29">
            <v>0.5</v>
          </cell>
          <cell r="AR29">
            <v>0.5</v>
          </cell>
          <cell r="CJ29">
            <v>1</v>
          </cell>
          <cell r="CK29">
            <v>1</v>
          </cell>
          <cell r="CS29">
            <v>4</v>
          </cell>
          <cell r="CT29" t="str">
            <v>Balance</v>
          </cell>
          <cell r="CU29" t="str">
            <v>Climb</v>
          </cell>
          <cell r="CV29" t="str">
            <v>Concentration</v>
          </cell>
          <cell r="CW29" t="str">
            <v>Craft (General)</v>
          </cell>
          <cell r="CX29" t="str">
            <v>Diplomacy</v>
          </cell>
          <cell r="CY29" t="str">
            <v>Escape Artist</v>
          </cell>
          <cell r="CZ29" t="str">
            <v>Hide</v>
          </cell>
          <cell r="DA29" t="str">
            <v>Jump</v>
          </cell>
          <cell r="DB29" t="str">
            <v>Knowledge (Arcana)</v>
          </cell>
          <cell r="DC29" t="str">
            <v>Listen</v>
          </cell>
          <cell r="DD29" t="str">
            <v>Move Silently</v>
          </cell>
          <cell r="DE29" t="str">
            <v>Perform (General)</v>
          </cell>
          <cell r="DF29" t="str">
            <v>Profession (General)</v>
          </cell>
          <cell r="DG29" t="str">
            <v>Tumble</v>
          </cell>
        </row>
        <row r="30">
          <cell r="A30" t="str">
            <v>Arcanopath Monk (w/ Monk)</v>
          </cell>
          <cell r="C30"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30" t="str">
            <v>Piazo</v>
          </cell>
          <cell r="E30" t="str">
            <v>Dragon 281</v>
          </cell>
          <cell r="F30">
            <v>36</v>
          </cell>
          <cell r="G30">
            <v>10</v>
          </cell>
          <cell r="H30">
            <v>8</v>
          </cell>
          <cell r="I30">
            <v>0.75</v>
          </cell>
          <cell r="J30">
            <v>1</v>
          </cell>
          <cell r="AC30">
            <v>0.2</v>
          </cell>
          <cell r="AD30">
            <v>1</v>
          </cell>
          <cell r="AE30">
            <v>1</v>
          </cell>
          <cell r="AF30">
            <v>0.5</v>
          </cell>
          <cell r="AL30">
            <v>0.5</v>
          </cell>
          <cell r="AR30">
            <v>0.5</v>
          </cell>
          <cell r="CJ30">
            <v>1</v>
          </cell>
          <cell r="CK30">
            <v>1</v>
          </cell>
          <cell r="CS30">
            <v>4</v>
          </cell>
          <cell r="CT30" t="str">
            <v>Balance</v>
          </cell>
          <cell r="CU30" t="str">
            <v>Climb</v>
          </cell>
          <cell r="CV30" t="str">
            <v>Concentration</v>
          </cell>
          <cell r="CW30" t="str">
            <v>Craft (General)</v>
          </cell>
          <cell r="CX30" t="str">
            <v>Diplomacy</v>
          </cell>
          <cell r="CY30" t="str">
            <v>Escape Artist</v>
          </cell>
          <cell r="CZ30" t="str">
            <v>Hide</v>
          </cell>
          <cell r="DA30" t="str">
            <v>Jump</v>
          </cell>
          <cell r="DB30" t="str">
            <v>Knowledge (Arcana)</v>
          </cell>
          <cell r="DC30" t="str">
            <v>Listen</v>
          </cell>
          <cell r="DD30" t="str">
            <v>Move Silently</v>
          </cell>
          <cell r="DE30" t="str">
            <v>Perform (General)</v>
          </cell>
          <cell r="DF30" t="str">
            <v>Profession (General)</v>
          </cell>
          <cell r="DG30" t="str">
            <v>Tumble</v>
          </cell>
        </row>
        <row r="31">
          <cell r="A31" t="str">
            <v>Arch Psion</v>
          </cell>
          <cell r="C31" t="str">
            <v xml:space="preserve">Feats:  Skill Focus (Psicraft), Psionic Focus in two psionic disciplines.
Skills:  Knowledge (psionics) 15 ranks, Psicraft 15 ranks.
Special:  Ability to manifest a 7th-level power, knowledge of 4th-level or higher powers from at least 3 psionic disciplines.
Weapon and Armor Proficiency:  An arch psion gain no proficiency in any armor or weapons, though they retain any knowledge gained from former classes.
Powers and Power Points: Arch psions gain power points per day and powers as though they gained a level of psion.
Psionic Combat: Arch psions do not discover any new psionic combat modes.
Psicrystals: Arch psion levels count toward the level of the psionic character for purposes determining psicrystal Intelligence and special abilities.
1st:  High Psionics     +1 Psion Level
2nd: High Psionics     +1 Psion Level
3rd:  High Psionics     +1 Psion Level
4th:  High Psionics     +1 Psion Level
5th:  High Psionics     +1 Psion Level     </v>
          </cell>
          <cell r="D31" t="str">
            <v>WotC</v>
          </cell>
          <cell r="E31" t="str">
            <v>Mind's Eye</v>
          </cell>
          <cell r="F31">
            <v>2</v>
          </cell>
          <cell r="G31">
            <v>5</v>
          </cell>
          <cell r="H31">
            <v>4</v>
          </cell>
          <cell r="I31">
            <v>25</v>
          </cell>
          <cell r="AF31">
            <v>0.33</v>
          </cell>
          <cell r="AL31">
            <v>0.33</v>
          </cell>
          <cell r="AR31">
            <v>0.5</v>
          </cell>
          <cell r="CS31">
            <v>2</v>
          </cell>
          <cell r="CT31" t="str">
            <v>Concentration</v>
          </cell>
          <cell r="CU31" t="str">
            <v>Craft (General)</v>
          </cell>
          <cell r="CV31" t="str">
            <v>Knowledge (Arcana)</v>
          </cell>
          <cell r="CW31" t="str">
            <v>Knowledge (General)</v>
          </cell>
          <cell r="CX31" t="str">
            <v>Knowledge (Nature)</v>
          </cell>
          <cell r="CY31" t="str">
            <v>Knowledge (Psionic)</v>
          </cell>
          <cell r="CZ31" t="str">
            <v>Knowledge (Religion)</v>
          </cell>
          <cell r="DA31" t="str">
            <v>Psicraft</v>
          </cell>
          <cell r="DB31" t="str">
            <v>Speak Language</v>
          </cell>
          <cell r="DC31" t="str">
            <v>Write Language</v>
          </cell>
        </row>
        <row r="32">
          <cell r="A32" t="str">
            <v>Archmage</v>
          </cell>
          <cell r="C32" t="str">
            <v>Requirements:
Knowledge (Arcana): 15 ranks
Spellcraft: 15 ranks
Spellcasting: Ability to cast 7th-level arcane spells, knowledge of 5th-level or higher spells from at least 5 schools.
Feats: Skill Focus (Spellcraft), Spell Focus in two schools of magic
Weapon and Armor Proficiency: No additional proficiency gained.
Class Abilities:
Gains additional spells per day per class level of Arcane Devotee.
Gains one High Arcana ability per class level.</v>
          </cell>
          <cell r="D32" t="str">
            <v>WotC</v>
          </cell>
          <cell r="E32" t="str">
            <v>FRCS</v>
          </cell>
          <cell r="F32">
            <v>41</v>
          </cell>
          <cell r="G32">
            <v>5</v>
          </cell>
          <cell r="H32">
            <v>4</v>
          </cell>
          <cell r="I32">
            <v>0.5</v>
          </cell>
          <cell r="AF32">
            <v>0.33</v>
          </cell>
          <cell r="AL32">
            <v>0.33</v>
          </cell>
          <cell r="AR32">
            <v>0.5</v>
          </cell>
          <cell r="AX32">
            <v>1</v>
          </cell>
          <cell r="AY32">
            <v>5</v>
          </cell>
          <cell r="CS32">
            <v>2</v>
          </cell>
          <cell r="CT32" t="str">
            <v>Concentration</v>
          </cell>
          <cell r="CU32" t="str">
            <v>Craft (General)</v>
          </cell>
          <cell r="CV32" t="str">
            <v>Knowledge (Arcana)</v>
          </cell>
          <cell r="CW32" t="str">
            <v>Knowledge (General)</v>
          </cell>
          <cell r="CX32" t="str">
            <v>Knowledge (Nature)</v>
          </cell>
          <cell r="CY32" t="str">
            <v>Knowledge (Psionic)</v>
          </cell>
          <cell r="CZ32" t="str">
            <v>Knowledge (Religion)</v>
          </cell>
          <cell r="DA32" t="str">
            <v>Profession (General)</v>
          </cell>
          <cell r="DB32" t="str">
            <v>Search</v>
          </cell>
          <cell r="DC32" t="str">
            <v>Speak Language</v>
          </cell>
          <cell r="DD32" t="str">
            <v>Spellcraft</v>
          </cell>
          <cell r="DE32" t="str">
            <v>Write Language</v>
          </cell>
        </row>
        <row r="33">
          <cell r="A33" t="str">
            <v>Aristocrat</v>
          </cell>
          <cell r="C33" t="str">
            <v>Alignment: Any
Weapon and Armor Proficiency: The aristocrat is proficient in the use of all simple and martial weapons and with all types of armor and shields.</v>
          </cell>
          <cell r="D33" t="str">
            <v>WotC</v>
          </cell>
          <cell r="E33" t="str">
            <v>3.5e SRD</v>
          </cell>
          <cell r="G33">
            <v>0</v>
          </cell>
          <cell r="H33">
            <v>8</v>
          </cell>
          <cell r="I33">
            <v>0.75</v>
          </cell>
          <cell r="AF33">
            <v>0.33</v>
          </cell>
          <cell r="AL33">
            <v>0.33</v>
          </cell>
          <cell r="AR33">
            <v>0.5</v>
          </cell>
          <cell r="CS33">
            <v>4</v>
          </cell>
          <cell r="CT33" t="str">
            <v>Appraise</v>
          </cell>
          <cell r="CU33" t="str">
            <v>Bluff</v>
          </cell>
          <cell r="CV33" t="str">
            <v>Diplomacy</v>
          </cell>
          <cell r="CW33" t="str">
            <v>Disguise</v>
          </cell>
          <cell r="CX33" t="str">
            <v>Forgery</v>
          </cell>
          <cell r="CY33" t="str">
            <v>Gather Info</v>
          </cell>
          <cell r="CZ33" t="str">
            <v>Handle Animal</v>
          </cell>
          <cell r="DA33" t="str">
            <v>Innuendo</v>
          </cell>
          <cell r="DB33" t="str">
            <v>Intimidate</v>
          </cell>
          <cell r="DC33" t="str">
            <v>Knowledge (Arcana)</v>
          </cell>
          <cell r="DD33" t="str">
            <v>Knowledge (General)</v>
          </cell>
          <cell r="DE33" t="str">
            <v>Knowledge (Nature)</v>
          </cell>
          <cell r="DF33" t="str">
            <v>Knowledge (Psionic)</v>
          </cell>
          <cell r="DG33" t="str">
            <v>Knowledge (Religion)</v>
          </cell>
          <cell r="DH33" t="str">
            <v>Listen</v>
          </cell>
          <cell r="DI33" t="str">
            <v>Perform (General)</v>
          </cell>
          <cell r="DJ33" t="str">
            <v>Ride</v>
          </cell>
          <cell r="DK33" t="str">
            <v>Sense Motive</v>
          </cell>
          <cell r="DL33" t="str">
            <v>Speak Language</v>
          </cell>
          <cell r="DM33" t="str">
            <v>Spot</v>
          </cell>
          <cell r="DN33" t="str">
            <v>Survival</v>
          </cell>
          <cell r="DO33" t="str">
            <v>Swim</v>
          </cell>
          <cell r="DP33" t="str">
            <v>Write Language</v>
          </cell>
        </row>
        <row r="34">
          <cell r="A34" t="str">
            <v>Artisan</v>
          </cell>
          <cell r="D34" t="str">
            <v>AEG</v>
          </cell>
          <cell r="E34" t="str">
            <v>Rokugan</v>
          </cell>
          <cell r="AF34">
            <v>0.33</v>
          </cell>
          <cell r="AL34">
            <v>0.33</v>
          </cell>
          <cell r="AR34">
            <v>0.33</v>
          </cell>
        </row>
        <row r="35">
          <cell r="A35" t="str">
            <v>Assassin (GR)</v>
          </cell>
          <cell r="C35" t="str">
            <v>Alignment:  Any Non-good.
Weapon and Armor Proficiency:  The assassin is proficient with the use of all simple &amp; martial weapons, as well as light &amp; medium armor &amp; shields.
1st:  Bonus Feat, Extra Languages
2nd:  Killing Blow 1/day
3rd:  Sneak Attack +1d6
4th:  Bonus Feat, Arcane Spells
6th:  Killing Blow 2/day
8th:  Bonus Feat
9th:  Sneak Attack +2d6
10th:  Killing Blow 3/day
12th:  Bonus Feat
14th:  Killing Blow 4/day
15th:  Sneak Attack +3d6
16th:  Bonus Feat
18th:  Killing Blow 5/day
20th:  Bonus Feat</v>
          </cell>
          <cell r="D35" t="str">
            <v>Green Ronin</v>
          </cell>
          <cell r="E35" t="str">
            <v>Assassin's Handbook</v>
          </cell>
          <cell r="F35">
            <v>3</v>
          </cell>
          <cell r="G35">
            <v>20</v>
          </cell>
          <cell r="H35">
            <v>6</v>
          </cell>
          <cell r="I35">
            <v>0.75</v>
          </cell>
          <cell r="S35" t="str">
            <v>Sneak Attack</v>
          </cell>
          <cell r="T35">
            <v>6</v>
          </cell>
          <cell r="U35">
            <v>3</v>
          </cell>
          <cell r="V35">
            <v>6</v>
          </cell>
          <cell r="AF35">
            <v>0.33</v>
          </cell>
          <cell r="AL35">
            <v>0.5</v>
          </cell>
          <cell r="AR35">
            <v>0.33</v>
          </cell>
          <cell r="AX35">
            <v>1</v>
          </cell>
          <cell r="AZ35" t="str">
            <v>List_Validation</v>
          </cell>
          <cell r="CS35">
            <v>4</v>
          </cell>
          <cell r="CT35" t="str">
            <v>Bluff</v>
          </cell>
          <cell r="CU35" t="str">
            <v>Climb</v>
          </cell>
          <cell r="CV35" t="str">
            <v>Concentration</v>
          </cell>
          <cell r="CW35" t="str">
            <v>Craft (General)</v>
          </cell>
          <cell r="CX35" t="str">
            <v>Disguise</v>
          </cell>
          <cell r="CY35" t="str">
            <v>Escape Artist</v>
          </cell>
          <cell r="CZ35" t="str">
            <v>Forgery</v>
          </cell>
          <cell r="DA35" t="str">
            <v>Gather Info</v>
          </cell>
          <cell r="DB35" t="str">
            <v>Hide</v>
          </cell>
          <cell r="DC35" t="str">
            <v>Innuendo</v>
          </cell>
          <cell r="DD35" t="str">
            <v>Intimidate</v>
          </cell>
          <cell r="DE35" t="str">
            <v>Jump</v>
          </cell>
          <cell r="DF35" t="str">
            <v>Listen</v>
          </cell>
          <cell r="DG35" t="str">
            <v>Move Silently</v>
          </cell>
          <cell r="DH35" t="str">
            <v>Perform (General)</v>
          </cell>
          <cell r="DI35" t="str">
            <v>Profession (General)</v>
          </cell>
          <cell r="DJ35" t="str">
            <v>Sense Motive</v>
          </cell>
          <cell r="DK35" t="str">
            <v>Spot</v>
          </cell>
          <cell r="DL35" t="str">
            <v>Swim</v>
          </cell>
          <cell r="DM35" t="str">
            <v>Use Rope</v>
          </cell>
        </row>
        <row r="36">
          <cell r="A36" t="str">
            <v>Assassin (WotC)</v>
          </cell>
          <cell r="C3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36" t="str">
            <v>WotC</v>
          </cell>
          <cell r="E36" t="str">
            <v>3.5e SRD</v>
          </cell>
          <cell r="G36">
            <v>10</v>
          </cell>
          <cell r="H36">
            <v>6</v>
          </cell>
          <cell r="I36">
            <v>0.75</v>
          </cell>
          <cell r="S36" t="str">
            <v>Sneak Attack</v>
          </cell>
          <cell r="T36">
            <v>6</v>
          </cell>
          <cell r="U36">
            <v>1</v>
          </cell>
          <cell r="V36">
            <v>2</v>
          </cell>
          <cell r="AF36">
            <v>0.33</v>
          </cell>
          <cell r="AL36">
            <v>0.5</v>
          </cell>
          <cell r="AR36">
            <v>0.33</v>
          </cell>
          <cell r="CS36">
            <v>4</v>
          </cell>
          <cell r="CT36" t="str">
            <v>Balance</v>
          </cell>
          <cell r="CU36" t="str">
            <v>Bluff</v>
          </cell>
          <cell r="CV36" t="str">
            <v>Climb</v>
          </cell>
          <cell r="CW36" t="str">
            <v>Craft (General)</v>
          </cell>
          <cell r="CX36" t="str">
            <v>Decipher Script</v>
          </cell>
          <cell r="CY36" t="str">
            <v>Diplomacy</v>
          </cell>
          <cell r="CZ36" t="str">
            <v>Disable Device</v>
          </cell>
          <cell r="DA36" t="str">
            <v>Disguise</v>
          </cell>
          <cell r="DB36" t="str">
            <v>Escape Artist</v>
          </cell>
          <cell r="DC36" t="str">
            <v>Forgery</v>
          </cell>
          <cell r="DD36" t="str">
            <v>Gather Info</v>
          </cell>
          <cell r="DE36" t="str">
            <v>Hide</v>
          </cell>
          <cell r="DF36" t="str">
            <v>Innuendo</v>
          </cell>
          <cell r="DG36" t="str">
            <v>Intimidate</v>
          </cell>
          <cell r="DH36" t="str">
            <v>Jump</v>
          </cell>
          <cell r="DI36" t="str">
            <v>Listen</v>
          </cell>
          <cell r="DJ36" t="str">
            <v>Move Silently</v>
          </cell>
          <cell r="DK36" t="str">
            <v>Open Lock</v>
          </cell>
          <cell r="DL36" t="str">
            <v>Search</v>
          </cell>
          <cell r="DM36" t="str">
            <v>Sense Motive</v>
          </cell>
          <cell r="DN36" t="str">
            <v>Sleight of Hand</v>
          </cell>
          <cell r="DO36" t="str">
            <v>Spot</v>
          </cell>
          <cell r="DP36" t="str">
            <v>Swim</v>
          </cell>
          <cell r="DQ36" t="str">
            <v>Tumble</v>
          </cell>
          <cell r="DR36" t="str">
            <v>Use Magic Device</v>
          </cell>
          <cell r="DS36" t="str">
            <v>Use Rope</v>
          </cell>
        </row>
        <row r="37">
          <cell r="A37" t="str">
            <v>Athar</v>
          </cell>
          <cell r="C37" t="str">
            <v>Requirements:
BAB: +7
Base Will Save: +3
Knowledge (Religion): 10 ranks
Spellcasting: Ability to cast divine spells.
Special: Must abandon the worship of gods &amp; refuse to acknowledge the as beings worthy of praise.  Clerics who become Athar become ex-clerics, loose all cleric spells &amp; class features, &amp; cannot gain levels as clerics.  Athars who pray to or call upon a deity for aid become ex-athars &amp; loose all spells &amp; class features provided by the athar class.
Spells: Athars gain +1 divine spell casting level per class levels 3 &amp; up.
Weapon and Armor Proficiency: An athar gains no new proficiency in any weapons or armor.
1st Spell Immunity
2nd Divine Resistance
3rd Divine &amp; Holy Damage Immunity
4th Banishment
5th Divine Prevention
6th Divine Cancellation
7th Divine Retribution
8th Divine Interference
9th Nondetection
10th Divine Disavowal</v>
          </cell>
          <cell r="D37" t="str">
            <v>Piazo</v>
          </cell>
          <cell r="E37" t="str">
            <v>Dragon 287</v>
          </cell>
          <cell r="F37">
            <v>45</v>
          </cell>
          <cell r="G37">
            <v>10</v>
          </cell>
          <cell r="H37">
            <v>8</v>
          </cell>
          <cell r="I37">
            <v>0.75</v>
          </cell>
          <cell r="AF37">
            <v>0.5</v>
          </cell>
          <cell r="AL37">
            <v>0.33</v>
          </cell>
          <cell r="AR37">
            <v>0.5</v>
          </cell>
          <cell r="CS37">
            <v>2</v>
          </cell>
          <cell r="CT37" t="str">
            <v>Concentration</v>
          </cell>
          <cell r="CU37" t="str">
            <v>Craft (General)</v>
          </cell>
          <cell r="CV37" t="str">
            <v>Innuendo</v>
          </cell>
          <cell r="CW37" t="str">
            <v>Intimidate</v>
          </cell>
          <cell r="CX37" t="str">
            <v>Knowledge (Religion)</v>
          </cell>
          <cell r="CY37" t="str">
            <v>Listen</v>
          </cell>
          <cell r="CZ37" t="str">
            <v>Profession (General)</v>
          </cell>
          <cell r="DA37" t="str">
            <v>Spellcraft</v>
          </cell>
        </row>
        <row r="38">
          <cell r="A38" t="str">
            <v>Auspician</v>
          </cell>
          <cell r="D38" t="str">
            <v>WotC</v>
          </cell>
          <cell r="E38" t="str">
            <v>Faiths &amp; Pantheons</v>
          </cell>
          <cell r="AF38">
            <v>0.33</v>
          </cell>
          <cell r="AL38">
            <v>0.33</v>
          </cell>
          <cell r="AR38">
            <v>0.33</v>
          </cell>
        </row>
        <row r="39">
          <cell r="A39" t="str">
            <v>Balan's Jackal</v>
          </cell>
          <cell r="D39" t="str">
            <v>Green Ronin</v>
          </cell>
          <cell r="E39" t="str">
            <v>Legion's of Hell</v>
          </cell>
          <cell r="AF39">
            <v>0.33</v>
          </cell>
          <cell r="AL39">
            <v>0.33</v>
          </cell>
          <cell r="AR39">
            <v>0.33</v>
          </cell>
        </row>
        <row r="40">
          <cell r="A40" t="str">
            <v>Barbarian</v>
          </cell>
          <cell r="C40" t="str">
            <v>Alignment: Any nonlawful.
Weapon and Armor Proficiency: A barbarian is proficient with all simple and martial weapons, light armor, medium armor, and shields. 
1 Rage 1/day; fast movement
2 Uncanny dodge (Dex bonus to AC)
4 Rage 2/day
5 Uncanny dodge (can't be flanked)
8 Rage 3/day
10 Uncanny dodge (+1 against traps)
11 Damage reduction 1/—
12 Rage 4/day
13 Uncanny dodge (+2 against traps)
14 Damage reduction 2/—
15 Greater rage
16 Rage 5/day, uncanny dodge (+3 against traps)
17 Damage reduction 3/—
19 Uncanny dodge (+4 against traps)
20 Rage 6/day; no longer winded after rage; damage reduction 4/—</v>
          </cell>
          <cell r="D40" t="str">
            <v>WotC</v>
          </cell>
          <cell r="E40" t="str">
            <v>3.5e SRD</v>
          </cell>
          <cell r="G40">
            <v>20</v>
          </cell>
          <cell r="H40">
            <v>12</v>
          </cell>
          <cell r="I40">
            <v>1</v>
          </cell>
          <cell r="AF40">
            <v>0.5</v>
          </cell>
          <cell r="AL40">
            <v>0.33</v>
          </cell>
          <cell r="AR40">
            <v>0.33</v>
          </cell>
          <cell r="BQ40">
            <v>1</v>
          </cell>
          <cell r="BR40">
            <v>11</v>
          </cell>
          <cell r="BS40">
            <v>0.34</v>
          </cell>
          <cell r="BT40" t="str">
            <v>--</v>
          </cell>
          <cell r="CC40">
            <v>10</v>
          </cell>
          <cell r="CJ40">
            <v>2</v>
          </cell>
          <cell r="CS40">
            <v>4</v>
          </cell>
          <cell r="CT40" t="str">
            <v>Climb</v>
          </cell>
          <cell r="CU40" t="str">
            <v>Craft (General)</v>
          </cell>
          <cell r="CV40" t="str">
            <v>Handle Animal</v>
          </cell>
          <cell r="CW40" t="str">
            <v>Intimidate</v>
          </cell>
          <cell r="CX40" t="str">
            <v>Jump</v>
          </cell>
          <cell r="CY40" t="str">
            <v>Listen</v>
          </cell>
          <cell r="CZ40" t="str">
            <v>Ride</v>
          </cell>
          <cell r="DA40" t="str">
            <v>Survival</v>
          </cell>
          <cell r="DB40" t="str">
            <v>Swim</v>
          </cell>
        </row>
        <row r="41">
          <cell r="A41" t="str">
            <v>Bard (Monte Cook)</v>
          </cell>
          <cell r="D41" t="str">
            <v>Malhavoc</v>
          </cell>
          <cell r="E41" t="str">
            <v>BoEM</v>
          </cell>
          <cell r="AF41">
            <v>0.33</v>
          </cell>
          <cell r="AL41">
            <v>0.33</v>
          </cell>
          <cell r="AR41">
            <v>0.33</v>
          </cell>
        </row>
        <row r="42">
          <cell r="A42" t="str">
            <v>Bard (WotC)</v>
          </cell>
          <cell r="C42" t="str">
            <v>Alignment: Any Non-lawful.
Weapon and Armor Proficiency: A bard is proficient with all simple weapons. Additionally, the bard is proficient with one of the following weapons: longbow, composite longbow, longsword, rapier, sap, short composite bow, short sword, shortbow, or whip.  Bards are proficient with all light armor, medium armor, and shields. 
1st:  Bardic Music, Bardic Knowledge.
Perform, 3 ranks: Inspire Courage, Countersong, Fascinate.
Perform, 6 ranks: Inspire .
Perform, 9 ranks: Suggestion.
Perform, 12 ranks: Inspire Greatness.</v>
          </cell>
          <cell r="D42" t="str">
            <v>WotC</v>
          </cell>
          <cell r="E42" t="str">
            <v>3.5e SRD</v>
          </cell>
          <cell r="G42">
            <v>20</v>
          </cell>
          <cell r="H42">
            <v>6</v>
          </cell>
          <cell r="I42">
            <v>0.75</v>
          </cell>
          <cell r="AF42">
            <v>0.33</v>
          </cell>
          <cell r="AL42">
            <v>0.5</v>
          </cell>
          <cell r="AR42">
            <v>0.5</v>
          </cell>
          <cell r="CS42">
            <v>6</v>
          </cell>
          <cell r="CT42" t="str">
            <v>Appraise</v>
          </cell>
          <cell r="CU42" t="str">
            <v>Balance</v>
          </cell>
          <cell r="CV42" t="str">
            <v>Bluff</v>
          </cell>
          <cell r="CW42" t="str">
            <v>Climb</v>
          </cell>
          <cell r="CX42" t="str">
            <v>Concentration</v>
          </cell>
          <cell r="CY42" t="str">
            <v>Craft (General)</v>
          </cell>
          <cell r="CZ42" t="str">
            <v>Decipher Script</v>
          </cell>
          <cell r="DA42" t="str">
            <v>Diplomacy</v>
          </cell>
          <cell r="DB42" t="str">
            <v>Disguise</v>
          </cell>
          <cell r="DC42" t="str">
            <v>Escape Artist</v>
          </cell>
          <cell r="DD42" t="str">
            <v>Gather Info</v>
          </cell>
          <cell r="DE42" t="str">
            <v>Hide</v>
          </cell>
          <cell r="DF42" t="str">
            <v>Jump</v>
          </cell>
          <cell r="DG42" t="str">
            <v>Knowledge (Arcana)</v>
          </cell>
          <cell r="DH42" t="str">
            <v>Knowledge (General)</v>
          </cell>
          <cell r="DI42" t="str">
            <v>Knowledge (Nature)</v>
          </cell>
          <cell r="DJ42" t="str">
            <v>Knowledge (Psionic)</v>
          </cell>
          <cell r="DK42" t="str">
            <v>Knowledge (Religion)</v>
          </cell>
          <cell r="DL42" t="str">
            <v>Listen</v>
          </cell>
          <cell r="DM42" t="str">
            <v>Move Silently</v>
          </cell>
          <cell r="DN42" t="str">
            <v>Perform (General)</v>
          </cell>
          <cell r="DO42" t="str">
            <v>Profession (General)</v>
          </cell>
          <cell r="DP42" t="str">
            <v>Sense Motive</v>
          </cell>
          <cell r="DQ42" t="str">
            <v>Sleight of Hand</v>
          </cell>
          <cell r="DR42" t="str">
            <v>Speak Language</v>
          </cell>
          <cell r="DS42" t="str">
            <v>Spellcraft</v>
          </cell>
          <cell r="DT42" t="str">
            <v>Swim</v>
          </cell>
          <cell r="DU42" t="str">
            <v>Tumble</v>
          </cell>
          <cell r="DV42" t="str">
            <v>Use Magic Device</v>
          </cell>
          <cell r="DW42" t="str">
            <v>Write Language</v>
          </cell>
        </row>
        <row r="43">
          <cell r="A43" t="str">
            <v>Bargainer</v>
          </cell>
          <cell r="D43" t="str">
            <v>AEG</v>
          </cell>
          <cell r="E43" t="str">
            <v>Evil</v>
          </cell>
          <cell r="AF43">
            <v>0.33</v>
          </cell>
          <cell r="AL43">
            <v>0.33</v>
          </cell>
          <cell r="AR43">
            <v>0.33</v>
          </cell>
        </row>
        <row r="44">
          <cell r="A44" t="str">
            <v>Battle Maiden</v>
          </cell>
          <cell r="C44" t="str">
            <v>Gender:  Female
Alignment:  Any Lawful
BAB:  +7
Feats:  Mounted Combat, Ride-by Attack, Spirited Charge
Skills:  Handle Animal 10 ranks, Ride 10 ranks
Weapon and Armor Proficiency:  The battle maiden is proficient with the use of all simple and martial weapons, as well as light &amp; medium armor.
1st:  Special Mount, Ride Bonus +2
2nd:  Burst of Speed
3rd:  Ride Bonus +2 (Initiative)
4th:  Defensive Riding
5th:  Ride Bonus +4 (AC)
7th:  Ride Bonus +4 (Attacks)
8th:  Heal Mount
9th:  Ride Bonus +6</v>
          </cell>
          <cell r="D44" t="str">
            <v>WotC</v>
          </cell>
          <cell r="E44" t="str">
            <v>OA</v>
          </cell>
          <cell r="F44">
            <v>34</v>
          </cell>
          <cell r="G44">
            <v>10</v>
          </cell>
          <cell r="H44">
            <v>10</v>
          </cell>
          <cell r="I44">
            <v>1</v>
          </cell>
          <cell r="AF44">
            <v>0.5</v>
          </cell>
          <cell r="AL44">
            <v>0.33</v>
          </cell>
          <cell r="AR44">
            <v>0.33</v>
          </cell>
          <cell r="CS44">
            <v>2</v>
          </cell>
          <cell r="CT44" t="str">
            <v>Craft (General)</v>
          </cell>
          <cell r="CU44" t="str">
            <v>Diplomacy</v>
          </cell>
          <cell r="CV44" t="str">
            <v>Handle Animal</v>
          </cell>
          <cell r="CW44" t="str">
            <v>Profession (General)</v>
          </cell>
          <cell r="CX44" t="str">
            <v>Ride</v>
          </cell>
        </row>
        <row r="45">
          <cell r="A45" t="str">
            <v>Battleguard</v>
          </cell>
          <cell r="D45" t="str">
            <v>JL</v>
          </cell>
          <cell r="AF45">
            <v>0.33</v>
          </cell>
          <cell r="AL45">
            <v>0.33</v>
          </cell>
          <cell r="AR45">
            <v>0.33</v>
          </cell>
        </row>
        <row r="46">
          <cell r="A46" t="str">
            <v>Bayushi Elite Guard</v>
          </cell>
          <cell r="D46" t="str">
            <v>AEG</v>
          </cell>
          <cell r="E46" t="str">
            <v>Way of the Samurai</v>
          </cell>
          <cell r="AF46">
            <v>0.33</v>
          </cell>
          <cell r="AL46">
            <v>0.33</v>
          </cell>
          <cell r="AR46">
            <v>0.33</v>
          </cell>
        </row>
        <row r="47">
          <cell r="A47" t="str">
            <v>Bear Warrior</v>
          </cell>
          <cell r="C47" t="str">
            <v>Requirements:
BAB:  +7
Feats:  Power Attack
Special:  Rage, fury, or ki frenzy ability.
Weapon and Armor Proficiency:  The bear warrior is proficient with the use of all simple and martial weapons, but are not proficient with the use of any armor or shields.
1st:  Bear Form (Black) 1/day
3rd:  Scent
4th:  Bear Form (Brown) 2/day
5th:  Extra Raging
8th:  Bear Form (Dire) 3/day
10th:  Extra Raging</v>
          </cell>
          <cell r="D47" t="str">
            <v>WotC</v>
          </cell>
          <cell r="E47" t="str">
            <v>OA</v>
          </cell>
          <cell r="F47">
            <v>36</v>
          </cell>
          <cell r="G47">
            <v>10</v>
          </cell>
          <cell r="H47">
            <v>12</v>
          </cell>
          <cell r="I47">
            <v>1</v>
          </cell>
          <cell r="AF47">
            <v>0.5</v>
          </cell>
          <cell r="AL47">
            <v>0.33</v>
          </cell>
          <cell r="AR47">
            <v>0.5</v>
          </cell>
          <cell r="CS47">
            <v>4</v>
          </cell>
          <cell r="CT47" t="str">
            <v>Climb</v>
          </cell>
          <cell r="CU47" t="str">
            <v>Handle Animal</v>
          </cell>
          <cell r="CV47" t="str">
            <v>Jump</v>
          </cell>
          <cell r="CW47" t="str">
            <v>Listen</v>
          </cell>
          <cell r="CX47" t="str">
            <v>Ride</v>
          </cell>
          <cell r="CY47" t="str">
            <v>Survival</v>
          </cell>
          <cell r="CZ47" t="str">
            <v>Swim</v>
          </cell>
        </row>
        <row r="48">
          <cell r="A48" t="str">
            <v>Beast Handler</v>
          </cell>
          <cell r="C48" t="str">
            <v>Requirements:
BAB:  +4
Feats:  Exotic Weapon Proficiency (Whip), Skill Focus (Handle Animal)
Skills:  Handle Animal 8 ranks
Weapon and Armor Proficiency:  The beast handler is proficient with the use of all simple and martial weapons, as well as light and medium armor.
Spell Casting:  Arcane spells based on Charisma.
1st:  Ward Animal
2nd:  Animal Training
3rd:  Animal Training
4th:  Animal Training
5th:  Rally Animal, Animal Training
6th:  Animal Training
7th:  Animal Training
8th:  Animal Training
9th:  Animal Training
10th:  Special Mount, Animal Training</v>
          </cell>
          <cell r="D48" t="str">
            <v>AEG</v>
          </cell>
          <cell r="E48" t="str">
            <v>War</v>
          </cell>
          <cell r="F48">
            <v>48</v>
          </cell>
          <cell r="G48">
            <v>10</v>
          </cell>
          <cell r="H48">
            <v>10</v>
          </cell>
          <cell r="I48">
            <v>1</v>
          </cell>
          <cell r="AF48">
            <v>0.5</v>
          </cell>
          <cell r="AL48">
            <v>0.33</v>
          </cell>
          <cell r="AR48">
            <v>0.33</v>
          </cell>
          <cell r="CP48">
            <v>1</v>
          </cell>
          <cell r="CR48" t="str">
            <v>paladin</v>
          </cell>
          <cell r="CS48">
            <v>2</v>
          </cell>
          <cell r="CT48" t="str">
            <v>Climb</v>
          </cell>
          <cell r="CU48" t="str">
            <v>Craft (General)</v>
          </cell>
          <cell r="CV48" t="str">
            <v>Intimidate</v>
          </cell>
          <cell r="CW48" t="str">
            <v>Jump</v>
          </cell>
          <cell r="CX48" t="str">
            <v>Knowledge (Nature)</v>
          </cell>
          <cell r="CY48" t="str">
            <v>Ride</v>
          </cell>
          <cell r="CZ48" t="str">
            <v>Swim</v>
          </cell>
        </row>
        <row r="49">
          <cell r="A49" t="str">
            <v>Beholder Mage</v>
          </cell>
          <cell r="D49" t="str">
            <v>WotC</v>
          </cell>
          <cell r="E49" t="str">
            <v>Monster Manual</v>
          </cell>
          <cell r="AF49">
            <v>0.33</v>
          </cell>
          <cell r="AL49">
            <v>0.33</v>
          </cell>
          <cell r="AR49">
            <v>0.33</v>
          </cell>
        </row>
        <row r="50">
          <cell r="A50" t="str">
            <v>Blackguard</v>
          </cell>
          <cell r="C50"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50" t="str">
            <v>WotC</v>
          </cell>
          <cell r="E50" t="str">
            <v>3.5e SRD</v>
          </cell>
          <cell r="G50">
            <v>10</v>
          </cell>
          <cell r="H50">
            <v>10</v>
          </cell>
          <cell r="I50">
            <v>1</v>
          </cell>
          <cell r="K50" t="str">
            <v>Good</v>
          </cell>
          <cell r="L50" t="str">
            <v>Chr</v>
          </cell>
          <cell r="M50" t="str">
            <v>level</v>
          </cell>
          <cell r="N50">
            <v>2</v>
          </cell>
          <cell r="S50" t="str">
            <v>Sneak Attack</v>
          </cell>
          <cell r="T50">
            <v>6</v>
          </cell>
          <cell r="U50">
            <v>4</v>
          </cell>
          <cell r="V50">
            <v>3</v>
          </cell>
          <cell r="AF50">
            <v>0.5</v>
          </cell>
          <cell r="AG50" t="str">
            <v>Chr</v>
          </cell>
          <cell r="AH50">
            <v>2</v>
          </cell>
          <cell r="AJ50">
            <v>5</v>
          </cell>
          <cell r="AL50">
            <v>0.33</v>
          </cell>
          <cell r="AM50" t="str">
            <v>Chr</v>
          </cell>
          <cell r="AN50">
            <v>2</v>
          </cell>
          <cell r="AP50">
            <v>5</v>
          </cell>
          <cell r="AR50">
            <v>0.33</v>
          </cell>
          <cell r="AS50" t="str">
            <v>Chr</v>
          </cell>
          <cell r="AT50">
            <v>2</v>
          </cell>
          <cell r="AV50">
            <v>5</v>
          </cell>
          <cell r="BO50">
            <v>3</v>
          </cell>
          <cell r="BP50">
            <v>-2</v>
          </cell>
          <cell r="CP50">
            <v>5</v>
          </cell>
          <cell r="CR50" t="str">
            <v>fiendish</v>
          </cell>
          <cell r="CS50">
            <v>2</v>
          </cell>
          <cell r="CT50" t="str">
            <v>Concentration</v>
          </cell>
          <cell r="CU50" t="str">
            <v>Craft (General)</v>
          </cell>
          <cell r="CV50" t="str">
            <v>Diplomacy</v>
          </cell>
          <cell r="CW50" t="str">
            <v>Handle Animal</v>
          </cell>
          <cell r="CX50" t="str">
            <v>Heal</v>
          </cell>
          <cell r="CY50" t="str">
            <v>Intimidate</v>
          </cell>
          <cell r="CZ50" t="str">
            <v>Knowledge (Religion)</v>
          </cell>
          <cell r="DA50" t="str">
            <v>Profession (General)</v>
          </cell>
          <cell r="DB50" t="str">
            <v>Ride</v>
          </cell>
        </row>
        <row r="51">
          <cell r="A51" t="str">
            <v>Blade Dancer</v>
          </cell>
          <cell r="C51" t="str">
            <v>Requirements:
Alignment:  Any Lawful
BAB:  +7
Feats:  Dodge, Mobility, Spring Attack
Skills:  Jump 12 ranks, Tumble 12 ranks
Special:  Proficiency with any sword.
Spells:  Able to cast arcane or divine spells.
Weapon and Armor Proficiency:  The blade dancer is proficient with the use of all simple and martial weapons and with light armor.
1st:  Acrobatics (+10), Leap of the Clouds, Fast Movement
2nd:  Enchanted Blade I
4th:  Ride the Wind, Fast Movement
5th:  Acrobatics (+20), Acrobatic Attack
6th:  Enchanted Blade II
7th:  Fast Movement
10th:  Acrobatics (+30), Enchanted Blade III, Fast Movement</v>
          </cell>
          <cell r="D51" t="str">
            <v>WotC</v>
          </cell>
          <cell r="E51" t="str">
            <v>OA</v>
          </cell>
          <cell r="F51">
            <v>37</v>
          </cell>
          <cell r="G51">
            <v>10</v>
          </cell>
          <cell r="H51">
            <v>8</v>
          </cell>
          <cell r="I51">
            <v>1</v>
          </cell>
          <cell r="AF51">
            <v>0.33</v>
          </cell>
          <cell r="AL51">
            <v>0.5</v>
          </cell>
          <cell r="AR51">
            <v>0.33</v>
          </cell>
          <cell r="CS51">
            <v>4</v>
          </cell>
          <cell r="CT51" t="str">
            <v>Balance</v>
          </cell>
          <cell r="CU51" t="str">
            <v>Climb</v>
          </cell>
          <cell r="CV51" t="str">
            <v>Craft (General)</v>
          </cell>
          <cell r="CW51" t="str">
            <v>Escape Artist</v>
          </cell>
          <cell r="CX51" t="str">
            <v>Jump</v>
          </cell>
          <cell r="CY51" t="str">
            <v>Perform (General)</v>
          </cell>
          <cell r="CZ51" t="str">
            <v>Profession (General)</v>
          </cell>
          <cell r="DA51" t="str">
            <v>Ride</v>
          </cell>
          <cell r="DB51" t="str">
            <v>Tumble</v>
          </cell>
        </row>
        <row r="52">
          <cell r="A52" t="str">
            <v>Bladesinger</v>
          </cell>
          <cell r="C52" t="str">
            <v>Requirements:
Race:  Elf or Half-Elf
Base Attack: +5
Concentration: 4 ranks
Perform (Dance): 3 ranks
Perform (Sing): 3 ranks
Tumble: 3 ranks
Feats: Combat Casting, Dodge, Expertise, Still Spell, Weapon Focus (Longsword)
Spells: Ability to cast arcane spells of 1st level or higher
Special: Proficient with Long Sword.
Weapon and Armor Proficiency:  Light Armor proficiency.
Spellcasting:  Arcane spells; Intelligence determines DCs &amp; bonus spells.
Class Abilities:
1st: Bladesong Style, Arcane Spells
2nd: Bonus Feat
3rd: Lesser Spellsong
5th: Bonus Feat
6th: Song of Celerity
7th: Greater Spellsong
8th: Bonus Feat
10th: Song of Fury</v>
          </cell>
          <cell r="D52" t="str">
            <v>WotC</v>
          </cell>
          <cell r="E52" t="str">
            <v>Tome &amp; Blood WE</v>
          </cell>
          <cell r="F52">
            <v>1</v>
          </cell>
          <cell r="G52">
            <v>10</v>
          </cell>
          <cell r="H52">
            <v>8</v>
          </cell>
          <cell r="I52">
            <v>1</v>
          </cell>
          <cell r="AA52" t="str">
            <v>Int</v>
          </cell>
          <cell r="AD52">
            <v>3</v>
          </cell>
          <cell r="AE52">
            <v>3</v>
          </cell>
          <cell r="AF52">
            <v>0.33</v>
          </cell>
          <cell r="AL52">
            <v>0.5</v>
          </cell>
          <cell r="AR52">
            <v>0.5</v>
          </cell>
          <cell r="AX52">
            <v>2</v>
          </cell>
          <cell r="AY52">
            <v>1</v>
          </cell>
          <cell r="AZ52" t="str">
            <v>List_Validation</v>
          </cell>
          <cell r="CS52">
            <v>2</v>
          </cell>
          <cell r="CT52" t="str">
            <v>Balance</v>
          </cell>
          <cell r="CU52" t="str">
            <v>Concentration</v>
          </cell>
          <cell r="CV52" t="str">
            <v>Jump</v>
          </cell>
          <cell r="CW52" t="str">
            <v>Knowledge (Arcana)</v>
          </cell>
          <cell r="CX52" t="str">
            <v>Perform (General)</v>
          </cell>
          <cell r="CY52" t="str">
            <v>Spellcraft</v>
          </cell>
          <cell r="CZ52" t="str">
            <v>Tumble</v>
          </cell>
        </row>
        <row r="53">
          <cell r="A53" t="str">
            <v>Blessed of Gruumsh</v>
          </cell>
          <cell r="C53" t="str">
            <v>Requirements:
Orc or Half-Orc
Alignment: Any non-good
Base Attack Bonus: +6
Knowledge (Religion): 3 ranks
Feats: Weapon Proficiency (Orc Double-Axe), Power Attack, Cleave
Special: In a ritual dedicated to Gruumsh, a character seeking to become a blessed of Gruumsh must remove one of his own eyes (to further embody the one-eyed god)
1st: Divine Blessing +1
2nd: Fist of Gruumsh
3rd: Evil Eye (eye of distain)
4th: Divine Blessing +2
5th: Keen Eye of Gruumsh
6th: Evil Eye (eye of fear)
7th: Divine Blessing +3
8th: Thunderous Roar of Gruumsh
9th: Evil Eye (eye of curses)
10th: Divine Blessing +4, True Orc
Note: Knowledge (Local) should be listed as a CLASS skill, not cross-class.  You can "override" this default in the Skills :: Class / Cross Class Override area.</v>
          </cell>
          <cell r="D53" t="str">
            <v>Piazo</v>
          </cell>
          <cell r="E53" t="str">
            <v>Dragon 282</v>
          </cell>
          <cell r="F53">
            <v>84</v>
          </cell>
          <cell r="G53">
            <v>10</v>
          </cell>
          <cell r="H53">
            <v>10</v>
          </cell>
          <cell r="I53">
            <v>1</v>
          </cell>
          <cell r="AF53">
            <v>0.5</v>
          </cell>
          <cell r="AL53">
            <v>0.33</v>
          </cell>
          <cell r="AR53">
            <v>0.33</v>
          </cell>
          <cell r="CS53">
            <v>4</v>
          </cell>
          <cell r="CT53" t="str">
            <v>Bluff</v>
          </cell>
          <cell r="CU53" t="str">
            <v>Climb</v>
          </cell>
          <cell r="CV53" t="str">
            <v>Craft (General)</v>
          </cell>
          <cell r="CW53" t="str">
            <v>Intimidate</v>
          </cell>
          <cell r="CX53" t="str">
            <v>Jump</v>
          </cell>
          <cell r="CY53" t="str">
            <v>Knowledge (Local)</v>
          </cell>
          <cell r="CZ53" t="str">
            <v>Knowledge (Nobility/Royalty)</v>
          </cell>
          <cell r="DA53" t="str">
            <v>Knowledge (Religion)</v>
          </cell>
          <cell r="DB53" t="str">
            <v>Profession (General)</v>
          </cell>
          <cell r="DC53" t="str">
            <v>Spot</v>
          </cell>
        </row>
        <row r="54">
          <cell r="A54" t="str">
            <v>Blessed of Xarcon</v>
          </cell>
          <cell r="D54" t="str">
            <v>Green Ronin</v>
          </cell>
          <cell r="E54" t="str">
            <v>Plot &amp; Poison</v>
          </cell>
          <cell r="AF54">
            <v>0.33</v>
          </cell>
          <cell r="AL54">
            <v>0.33</v>
          </cell>
          <cell r="AR54">
            <v>0.33</v>
          </cell>
        </row>
        <row r="55">
          <cell r="A55" t="str">
            <v>Blood Archer</v>
          </cell>
          <cell r="D55" t="str">
            <v>AEG</v>
          </cell>
          <cell r="E55" t="str">
            <v>Evil</v>
          </cell>
          <cell r="AF55">
            <v>0.33</v>
          </cell>
          <cell r="AL55">
            <v>0.33</v>
          </cell>
          <cell r="AR55">
            <v>0.33</v>
          </cell>
        </row>
        <row r="56">
          <cell r="A56" t="str">
            <v>Blood Magus</v>
          </cell>
          <cell r="C56" t="str">
            <v>Requirements:
Alignment: Any non-lawful.
Heal: 4 ranks
Feat: Toughness
Spells: Ability to cast arcane spells of 3rd level or higher.
Special: The Blood Magus must have been revived after death through another's use of Raise Dead, Resurrection, or other methods of returning life to a dead body.
Weapon and Armor Proficiency: No additional proficiency gained.
Class Abilities:
Gains additional arcane spells per day per even class level of Blood Magus.
1st: Blood Component, Staunch
2nd: Scarification
3rd: Death Knell
4th: Blood Draught
5th: Infusion
6th: Gore
7th: Thicker than Water
8th: Awaken Blood
9th: Homunculus
10th: Bloodwalk</v>
          </cell>
          <cell r="D56" t="str">
            <v>WotC</v>
          </cell>
          <cell r="E56" t="str">
            <v>Tome &amp; Blood</v>
          </cell>
          <cell r="F56">
            <v>50</v>
          </cell>
          <cell r="G56">
            <v>10</v>
          </cell>
          <cell r="H56">
            <v>4</v>
          </cell>
          <cell r="I56">
            <v>0.5</v>
          </cell>
          <cell r="AF56">
            <v>0.5</v>
          </cell>
          <cell r="AL56">
            <v>0.33</v>
          </cell>
          <cell r="AR56">
            <v>0.33</v>
          </cell>
          <cell r="CS56">
            <v>2</v>
          </cell>
          <cell r="CT56" t="str">
            <v>Bluff</v>
          </cell>
          <cell r="CU56" t="str">
            <v>Concentration</v>
          </cell>
          <cell r="CV56" t="str">
            <v>Craft (General)</v>
          </cell>
          <cell r="CW56" t="str">
            <v>Heal</v>
          </cell>
          <cell r="CX56" t="str">
            <v>Spellcraft</v>
          </cell>
        </row>
        <row r="57">
          <cell r="A57" t="str">
            <v>Bloodreaver</v>
          </cell>
          <cell r="D57" t="str">
            <v>JL</v>
          </cell>
          <cell r="AF57">
            <v>0.33</v>
          </cell>
          <cell r="AL57">
            <v>0.33</v>
          </cell>
          <cell r="AR57">
            <v>0.33</v>
          </cell>
        </row>
        <row r="58">
          <cell r="A58" t="str">
            <v>Brute</v>
          </cell>
          <cell r="C58" t="str">
            <v>Requirements:
BAB:  +7
Feats:  Power Attack, Toughness
Skills:  Intimidate 5 ranks
Weapon and Armor Proficiency:  The brute is proficient with the use of all simple and martial weapons, as well as light, medium, &amp; heavy armor, &amp; shields.
1st:  Improved Power Attack, Toughness
2nd:  Battle Cry
3rd:  Shield Breaker
4th:  Toughness
5th:  Relentless Assault
6th:  Onslaught, Battle Cry
7th:  Toughness
8th:  Batter Foe
9th:  Batter Steel
10th:  Brutal Assault, Battle Cry</v>
          </cell>
          <cell r="D58" t="str">
            <v>AEG</v>
          </cell>
          <cell r="E58" t="str">
            <v>War</v>
          </cell>
          <cell r="F58">
            <v>50</v>
          </cell>
          <cell r="G58">
            <v>10</v>
          </cell>
          <cell r="H58">
            <v>10</v>
          </cell>
          <cell r="I58">
            <v>1</v>
          </cell>
          <cell r="AF58">
            <v>0.5</v>
          </cell>
          <cell r="AL58">
            <v>0.33</v>
          </cell>
          <cell r="AR58">
            <v>0.33</v>
          </cell>
          <cell r="CS58">
            <v>2</v>
          </cell>
          <cell r="CT58" t="str">
            <v>Climb</v>
          </cell>
          <cell r="CU58" t="str">
            <v>Craft (General)</v>
          </cell>
          <cell r="CV58" t="str">
            <v>Intimidate</v>
          </cell>
          <cell r="CW58" t="str">
            <v>Jump</v>
          </cell>
          <cell r="CX58" t="str">
            <v>Ride</v>
          </cell>
          <cell r="CY58" t="str">
            <v>Swim</v>
          </cell>
        </row>
        <row r="59">
          <cell r="A59" t="str">
            <v>Butei</v>
          </cell>
          <cell r="D59" t="str">
            <v>AEG</v>
          </cell>
          <cell r="E59" t="str">
            <v>Rokugan</v>
          </cell>
          <cell r="AF59">
            <v>0.33</v>
          </cell>
          <cell r="AL59">
            <v>0.33</v>
          </cell>
          <cell r="AR59">
            <v>0.33</v>
          </cell>
        </row>
        <row r="60">
          <cell r="A60" t="str">
            <v>Caller in Gray</v>
          </cell>
          <cell r="C60" t="str">
            <v>Feats:  Spell Focus (Conjuration), Any 2 metamagic feats that affect a summoning spell(s).
Skills:  Concentration 4 ranks, Knowledge (Arcana) 8 ranks, Knowledge (The Planes) 8 ranks, Spellcraft 4 ranks
Spells:  Must be able to cast 3rd level arcane spells; have knowledge of at least 2 different conjuration spells that summon a creature from each of the 1st, 2nd, &amp; 3rd spell levels; &amp; must have summoned a different creature with Summon Monster I, II, &amp; III at least 3 times each.
Weapon and Armor Proficiency:  The caller in gray gains no proficiency in any type of weapons or armor.
1st:  Conjuration Specialization, Spell Knowledge
2nd:  Conjure Mastery
3rd:  Metamagic Feat, Sanctuary I
4th:  Planar Preference
5th:  Earth Bound
6th:  Pierce Protection, Sanctuary II
7th:  Extend Summoning
8th:  Metamagic Feat
9th:  Dispell Protection, Sanctuary III
10th:  Native Outsider, Quicken Summoning</v>
          </cell>
          <cell r="D60" t="str">
            <v>JL</v>
          </cell>
          <cell r="G60">
            <v>10</v>
          </cell>
          <cell r="H60">
            <v>1</v>
          </cell>
          <cell r="I60">
            <v>0.5</v>
          </cell>
          <cell r="AF60">
            <v>0.33</v>
          </cell>
          <cell r="AL60">
            <v>0.33</v>
          </cell>
          <cell r="AR60">
            <v>0.5</v>
          </cell>
          <cell r="AX60">
            <v>3</v>
          </cell>
          <cell r="AZ60" t="str">
            <v>Metamagic</v>
          </cell>
          <cell r="CS60">
            <v>2</v>
          </cell>
          <cell r="CT60" t="str">
            <v>Concentration</v>
          </cell>
          <cell r="CU60" t="str">
            <v>Craft (General)</v>
          </cell>
          <cell r="CV60" t="str">
            <v>Diplomacy</v>
          </cell>
          <cell r="CW60" t="str">
            <v>Knowledge (Arcana)</v>
          </cell>
          <cell r="CX60" t="str">
            <v>Knowledge (General)</v>
          </cell>
          <cell r="CY60" t="str">
            <v>Knowledge (Nature)</v>
          </cell>
          <cell r="CZ60" t="str">
            <v>Knowledge (Psionic)</v>
          </cell>
          <cell r="DA60" t="str">
            <v>Knowledge (Religion)</v>
          </cell>
          <cell r="DB60" t="str">
            <v>Profession (General)</v>
          </cell>
          <cell r="DC60" t="str">
            <v>Search</v>
          </cell>
          <cell r="DD60" t="str">
            <v>Speak Language</v>
          </cell>
          <cell r="DE60" t="str">
            <v>Spellcraft</v>
          </cell>
          <cell r="DF60" t="str">
            <v>Write Language</v>
          </cell>
        </row>
        <row r="61">
          <cell r="A61" t="str">
            <v>Candle Caster</v>
          </cell>
          <cell r="C61" t="str">
            <v>Requirements:
Craft (Candlemaking): 6 ranks
Feat: Great Fortitude
Spells: Ability to cast spells of 3rd level or higher.
Special: The candle caster must initially possess a supply of at least 100 tindertwigs.
Weapon and Armor Proficiency: No additional proficiency gained.
Class Abilities:
Gains additional arcane spells per day per class level of Candle Caster.
1st: Scribe Candle
2nd: Extend Candle
3rd: Unfettered Candle
4th: Enlarge Candle
5th: Dipped Candle
6th: Empower Candle
7th: Quick Light
8th: Heighten Candle
9th: Striped Candle
10th: Maximize Candle</v>
          </cell>
          <cell r="D61" t="str">
            <v>WotC</v>
          </cell>
          <cell r="E61" t="str">
            <v>Tome &amp; Blood</v>
          </cell>
          <cell r="F61">
            <v>52</v>
          </cell>
          <cell r="G61">
            <v>10</v>
          </cell>
          <cell r="H61">
            <v>4</v>
          </cell>
          <cell r="I61">
            <v>0.5</v>
          </cell>
          <cell r="AF61">
            <v>0.33</v>
          </cell>
          <cell r="AL61">
            <v>0.33</v>
          </cell>
          <cell r="AR61">
            <v>0.5</v>
          </cell>
          <cell r="CS61">
            <v>2</v>
          </cell>
          <cell r="CT61" t="str">
            <v>Concentration</v>
          </cell>
          <cell r="CU61" t="str">
            <v>Craft (General)</v>
          </cell>
          <cell r="CV61" t="str">
            <v>Knowledge (Arcana)</v>
          </cell>
          <cell r="CW61" t="str">
            <v>Knowledge (General)</v>
          </cell>
          <cell r="CX61" t="str">
            <v>Knowledge (Nature)</v>
          </cell>
          <cell r="CY61" t="str">
            <v>Knowledge (Psionic)</v>
          </cell>
          <cell r="CZ61" t="str">
            <v>Knowledge (Religion)</v>
          </cell>
          <cell r="DA61" t="str">
            <v>Profession (General)</v>
          </cell>
          <cell r="DB61" t="str">
            <v>Search</v>
          </cell>
          <cell r="DC61" t="str">
            <v>Speak Language</v>
          </cell>
          <cell r="DD61" t="str">
            <v>Spellcraft</v>
          </cell>
          <cell r="DE61" t="str">
            <v>Write Language</v>
          </cell>
        </row>
        <row r="62">
          <cell r="A62" t="str">
            <v>Cavalier</v>
          </cell>
          <cell r="C62" t="str">
            <v xml:space="preserve">Requirements:
Alignment: Lawful; Base Attack Bonus: +8
Feats: Spirited Charge, Weapon Focus (lance), Weapon Focus (any sword), Mounted Combat, Ride-by attack
Handle Animal ranks: 4; Knowledge (Nobility and Royalty) ranks: 4; Ride ranks: 6
Equipment: Masterwork heavy armor and masterwork large shield.
1 Mounted WB: Lance +1, Ride bonus +2, Tall/Saddle +1
2 Deadly Charge 1/day, Mounted WB: Sword +1
3 Burst of speed, Mounted WB: Lance +2, Tall/Saddle +2
4 Deadly Charge 2/day, Mounted WB: Sword +2, Ride bonus +4
5 Mounted WB: Lance +3, Tall/Saddle +3
6 Deadly Charge 3/day, Full mounted attack, Mounted WB: Sword +3
7 Mounted WB: Lance +4, , Ride bonus +6, Tall/Saddle +4
8 Deadly Charge 4/day, Mounted WB: Sword +5 [+4?]
9 Mounted WB: Lance +5, Ride bonus +8, Tall/Saddle +5
10 Deadly Charge 5/day </v>
          </cell>
          <cell r="D62" t="str">
            <v>WotC</v>
          </cell>
          <cell r="E62" t="str">
            <v>Sword &amp; Fist</v>
          </cell>
          <cell r="F62">
            <v>12</v>
          </cell>
          <cell r="G62">
            <v>10</v>
          </cell>
          <cell r="H62">
            <v>10</v>
          </cell>
          <cell r="I62">
            <v>1</v>
          </cell>
          <cell r="AF62">
            <v>0.5</v>
          </cell>
          <cell r="AL62">
            <v>0.33</v>
          </cell>
          <cell r="AR62">
            <v>0.5</v>
          </cell>
          <cell r="CS62">
            <v>2</v>
          </cell>
          <cell r="CT62" t="str">
            <v>Diplomacy</v>
          </cell>
          <cell r="CU62" t="str">
            <v>Intimidate</v>
          </cell>
          <cell r="CV62" t="str">
            <v>Knowledge (Nobility/Royalty)</v>
          </cell>
          <cell r="CW62" t="str">
            <v>Profession (General)</v>
          </cell>
          <cell r="CX62" t="str">
            <v>Ride</v>
          </cell>
        </row>
        <row r="63">
          <cell r="A63" t="str">
            <v>Cave Stalker</v>
          </cell>
          <cell r="D63" t="str">
            <v>Piazo</v>
          </cell>
          <cell r="E63" t="str">
            <v>Dragon ?</v>
          </cell>
          <cell r="AF63">
            <v>0.33</v>
          </cell>
          <cell r="AL63">
            <v>0.33</v>
          </cell>
          <cell r="AR63">
            <v>0.33</v>
          </cell>
        </row>
        <row r="64">
          <cell r="A64" t="str">
            <v>Cavern Strider</v>
          </cell>
          <cell r="C64" t="str">
            <v>Skills:  Climb 10 ranks, Craft (Stonecutting) 5 ranks, Jump 5 ranks, Wilderness Lore 5 ranks
Special:  Stonecunning Ability
Weapon and Armor Proficiency:  The cavern strider gains no proficiency in any type of weapons, armor, or shields.
1st:  Climb
2nd:  Anchor Stance
3rd:  Wall Walk (15')
4th:  Downwall Charge
5th:  Wall Walk (Full Move)</v>
          </cell>
          <cell r="D64" t="str">
            <v>Green Ronin</v>
          </cell>
          <cell r="E64" t="str">
            <v>Hammer &amp; Helm</v>
          </cell>
          <cell r="F64">
            <v>25</v>
          </cell>
          <cell r="G64">
            <v>5</v>
          </cell>
          <cell r="H64">
            <v>8</v>
          </cell>
          <cell r="I64">
            <v>1</v>
          </cell>
          <cell r="AF64">
            <v>0.5</v>
          </cell>
          <cell r="AL64">
            <v>0.33</v>
          </cell>
          <cell r="AR64">
            <v>0.33</v>
          </cell>
          <cell r="CS64">
            <v>2</v>
          </cell>
          <cell r="CT64" t="str">
            <v>Climb</v>
          </cell>
          <cell r="CU64" t="str">
            <v>Craft (General)</v>
          </cell>
          <cell r="CV64" t="str">
            <v>Intimidate</v>
          </cell>
          <cell r="CW64" t="str">
            <v>Jump</v>
          </cell>
          <cell r="CX64" t="str">
            <v>Spot</v>
          </cell>
          <cell r="CY64" t="str">
            <v>Survival</v>
          </cell>
          <cell r="CZ64" t="str">
            <v>Swim</v>
          </cell>
        </row>
        <row r="65">
          <cell r="A65" t="str">
            <v>Cavernsgaarder</v>
          </cell>
          <cell r="C65" t="str">
            <v>Race:  Dwarf
Alignment:  Any Non-chaotic
BAB:  +1
Feats:  Armor Proficiency (Medium), Martial Weapon Proficiency (any), Shield Proficiency, Shield Wall
Weapon and Armor Proficiency:  The cavernsgaarders are proficient in all simple &amp; martial weapons as well as all armor &amp; shields.
1st:  Close Fighting +1
2nd:  Command Radius (10')
3rd:  Close Fighting +2, Command Radius (15')</v>
          </cell>
          <cell r="D65" t="str">
            <v>Green Ronin</v>
          </cell>
          <cell r="E65" t="str">
            <v>Hammer &amp; Helm</v>
          </cell>
          <cell r="F65">
            <v>25</v>
          </cell>
          <cell r="G65">
            <v>3</v>
          </cell>
          <cell r="H65">
            <v>10</v>
          </cell>
          <cell r="I65">
            <v>1</v>
          </cell>
          <cell r="AF65">
            <v>0.5</v>
          </cell>
          <cell r="AL65">
            <v>0.33</v>
          </cell>
          <cell r="AR65">
            <v>0.33</v>
          </cell>
          <cell r="CS65">
            <v>2</v>
          </cell>
          <cell r="CT65" t="str">
            <v>Climb</v>
          </cell>
          <cell r="CU65" t="str">
            <v>Craft (General)</v>
          </cell>
          <cell r="CV65" t="str">
            <v>Handle Animal</v>
          </cell>
          <cell r="CW65" t="str">
            <v>Jump</v>
          </cell>
          <cell r="CX65" t="str">
            <v>Ride</v>
          </cell>
          <cell r="CY65" t="str">
            <v>Swim</v>
          </cell>
        </row>
        <row r="66">
          <cell r="A66" t="str">
            <v>Champion of the Dead</v>
          </cell>
          <cell r="D66" t="str">
            <v>AEG</v>
          </cell>
          <cell r="E66" t="str">
            <v>Undead</v>
          </cell>
          <cell r="AF66">
            <v>0.33</v>
          </cell>
          <cell r="AL66">
            <v>0.33</v>
          </cell>
          <cell r="AR66">
            <v>0.33</v>
          </cell>
        </row>
        <row r="67">
          <cell r="A67" t="str">
            <v>Chirurgeon</v>
          </cell>
          <cell r="D67" t="str">
            <v>AEG</v>
          </cell>
          <cell r="E67" t="str">
            <v>Undead</v>
          </cell>
          <cell r="AF67">
            <v>0.33</v>
          </cell>
          <cell r="AL67">
            <v>0.33</v>
          </cell>
          <cell r="AR67">
            <v>0.33</v>
          </cell>
        </row>
        <row r="68">
          <cell r="A68" t="str">
            <v>Church Inquisitor</v>
          </cell>
          <cell r="C68" t="str">
            <v>Requirements:
Alignment: Lawful Good or Lawful Neutral
Base Will Save: +3
Knowledge (Arcana): 8 ranks; Spellcraft: 8 ranks
Spells: Ability to cast Dispel Magic as a Divine spell.
Special: Must be a member of a lawful good church or religious order, and must have already uncovered some corruption within that organization.
Weapon and Armor Proficiency: Light, Medium, and Heavy Armors; Shields; all Simple Weapons.
Church Inquisitors gain +1 spell casting level of existing class for each level.
1st: Detect Evil; Prestige Domain: Inquisition
2nd: Immune to Charms
3rd: Pierce Illusion
5th: Immune to Compulsions
6th: Force Shapechange
8th: Immune to Possession
9th: Discern Lies; Learn the Truth</v>
          </cell>
          <cell r="D68" t="str">
            <v>WotC</v>
          </cell>
          <cell r="E68" t="str">
            <v>Defenders of the Faith</v>
          </cell>
          <cell r="F68">
            <v>51</v>
          </cell>
          <cell r="G68">
            <v>10</v>
          </cell>
          <cell r="H68">
            <v>8</v>
          </cell>
          <cell r="I68">
            <v>0.75</v>
          </cell>
          <cell r="AF68">
            <v>0.5</v>
          </cell>
          <cell r="AL68">
            <v>0.33</v>
          </cell>
          <cell r="AR68">
            <v>0.5</v>
          </cell>
          <cell r="BJ68">
            <v>1</v>
          </cell>
          <cell r="CS68">
            <v>2</v>
          </cell>
          <cell r="CT68" t="str">
            <v>Concentration</v>
          </cell>
          <cell r="CU68" t="str">
            <v>Diplomacy</v>
          </cell>
          <cell r="CV68" t="str">
            <v>Gather Info</v>
          </cell>
          <cell r="CW68" t="str">
            <v>Intimidate</v>
          </cell>
          <cell r="CX68" t="str">
            <v>Knowledge (The Planes)</v>
          </cell>
          <cell r="CY68" t="str">
            <v>Knowledge (Arcana)</v>
          </cell>
          <cell r="CZ68" t="str">
            <v>Knowledge (Religion)</v>
          </cell>
          <cell r="DA68" t="str">
            <v>Search</v>
          </cell>
          <cell r="DB68" t="str">
            <v>Sense Motive</v>
          </cell>
          <cell r="DC68" t="str">
            <v>Spellcraft</v>
          </cell>
        </row>
        <row r="69">
          <cell r="A69" t="str">
            <v>Cipher</v>
          </cell>
          <cell r="C69" t="str">
            <v>Requirements:
Balance: 5 ranks
Jump: 10 ranks
Knowledge (Religion): 10 ranks
Feats: Improved Initiative, Power Attack, Sunder 
Weapon and Armor Proficiency: A cipher gains no new proficiency in any weapons or armor.
1st Improved Unarmed Strike, Locate Weakness
2nd Heightened Instinct +1, Evasion
3rd Self Mastery +1
4th Battlemind +1, Improved Evasion
5th Heightened Instinct +2
6th Self Mastery +2, Move Without Barriers
7th Battlemind +2
8th Heightened Instinct +3, Clarity of Vision
9th Self Mastery +3
10th Battlemind +3, Thought is Action</v>
          </cell>
          <cell r="D69" t="str">
            <v>Piazo</v>
          </cell>
          <cell r="E69" t="str">
            <v>Dragon 287</v>
          </cell>
          <cell r="F69">
            <v>46</v>
          </cell>
          <cell r="G69">
            <v>10</v>
          </cell>
          <cell r="H69">
            <v>8</v>
          </cell>
          <cell r="I69">
            <v>0.75</v>
          </cell>
          <cell r="AF69">
            <v>0.33</v>
          </cell>
          <cell r="AL69">
            <v>0.5</v>
          </cell>
          <cell r="AR69">
            <v>0.33</v>
          </cell>
          <cell r="CS69">
            <v>2</v>
          </cell>
          <cell r="CT69" t="str">
            <v>Balance</v>
          </cell>
          <cell r="CU69" t="str">
            <v>Climb</v>
          </cell>
          <cell r="CV69" t="str">
            <v>Concentration</v>
          </cell>
          <cell r="CW69" t="str">
            <v>Escape Artist</v>
          </cell>
          <cell r="CX69" t="str">
            <v>Hide</v>
          </cell>
          <cell r="CY69" t="str">
            <v>Jump</v>
          </cell>
          <cell r="CZ69" t="str">
            <v>Move Silently</v>
          </cell>
          <cell r="DA69" t="str">
            <v>Ride</v>
          </cell>
          <cell r="DB69" t="str">
            <v>Sense Motive</v>
          </cell>
          <cell r="DC69" t="str">
            <v>Swim</v>
          </cell>
          <cell r="DD69" t="str">
            <v>Tumble</v>
          </cell>
        </row>
        <row r="70">
          <cell r="A70" t="str">
            <v>Clanheart Disciple</v>
          </cell>
          <cell r="C70" t="str">
            <v>Feats:  Any Prime Bloodgift (DM's option to make it the one associated with their Clan), Clanheart Magic, Iron Will
Skills:  Craft (any) 7 ranks (DM's option to make it the their Clan's favored craft), Knowledge (History) 7 ranks
Spellcasting:  Must be able to cast 3rd level arcane spells (must be the appropriate spellcasting tradition for the Clan)
Weapon and Armor Proficiency:  The clanheart disciple gains no proficiency in any type of weapons, armor, or shields.
Spellcasting:  +1 level of previous spell casting level per clanheart disciple level.
1st:  Gifted Familiar
2nd:  Blood Power
3rd:  Bonus Bloodgift
4th:  Blood Power
5th:  Ability Score Increase</v>
          </cell>
          <cell r="D70" t="str">
            <v>Green Ronin</v>
          </cell>
          <cell r="E70" t="str">
            <v>Hammer &amp; Helm</v>
          </cell>
          <cell r="F70">
            <v>27</v>
          </cell>
          <cell r="G70">
            <v>5</v>
          </cell>
          <cell r="H70">
            <v>4</v>
          </cell>
          <cell r="I70">
            <v>0.5</v>
          </cell>
          <cell r="AF70">
            <v>0.33</v>
          </cell>
          <cell r="AL70">
            <v>0.33</v>
          </cell>
          <cell r="AR70">
            <v>0.5</v>
          </cell>
          <cell r="AX70">
            <v>3</v>
          </cell>
          <cell r="AZ70" t="str">
            <v>Bloodgift</v>
          </cell>
          <cell r="CS70">
            <v>2</v>
          </cell>
          <cell r="CT70" t="str">
            <v>Concentration</v>
          </cell>
          <cell r="CU70" t="str">
            <v>Craft (General)</v>
          </cell>
          <cell r="CV70" t="str">
            <v>Knowledge (Arcana)</v>
          </cell>
          <cell r="CW70" t="str">
            <v>Knowledge (General)</v>
          </cell>
          <cell r="CX70" t="str">
            <v>Knowledge (Nature)</v>
          </cell>
          <cell r="CY70" t="str">
            <v>Knowledge (Psionic)</v>
          </cell>
          <cell r="CZ70" t="str">
            <v>Knowledge (Religion)</v>
          </cell>
          <cell r="DA70" t="str">
            <v>Profession (General)</v>
          </cell>
          <cell r="DB70" t="str">
            <v>Speak Language</v>
          </cell>
          <cell r="DC70" t="str">
            <v>Spellcraft</v>
          </cell>
          <cell r="DD70" t="str">
            <v>Write Language</v>
          </cell>
        </row>
        <row r="71">
          <cell r="A71" t="str">
            <v>Cleric</v>
          </cell>
          <cell r="C71" t="str">
            <v>Alignment: Varies by deity. A cleric's alignment must be within one step of his deity's, and it may not be neutral unless the deity's alignment is neutral.
Domains and Class Skills: A cleric who chooses Animal or Plant as one of his domains also has Knowledge (nature) (Int) as a class skill. A cleric who chooses Knowledge as one of his domains also has all Knowledge (Int) skills as class skills. A cleric who chooses Travel as one of his domains also has Wilderness Lore as a class skill. A cleric who chooses Trickery as one of his domains also has Bluff (Cha), Disguise (Cha), and Hide (Dex) as class skills.
Armor and Weapon Proficiency: Clerics are proficient with all simple weapons. Clerics are proficient with all types of armor (light, medium, and heavy) and with shields.
1st:  Turn or rebuke undead.</v>
          </cell>
          <cell r="D71" t="str">
            <v>WotC</v>
          </cell>
          <cell r="E71" t="str">
            <v>3.5e SRD</v>
          </cell>
          <cell r="G71">
            <v>20</v>
          </cell>
          <cell r="H71">
            <v>8</v>
          </cell>
          <cell r="I71">
            <v>0.75</v>
          </cell>
          <cell r="AF71">
            <v>0.5</v>
          </cell>
          <cell r="AL71">
            <v>0.33</v>
          </cell>
          <cell r="AR71">
            <v>0.5</v>
          </cell>
          <cell r="BJ71">
            <v>1</v>
          </cell>
          <cell r="BO71">
            <v>3</v>
          </cell>
          <cell r="CS71">
            <v>2</v>
          </cell>
          <cell r="CT71" t="str">
            <v>Concentration</v>
          </cell>
          <cell r="CU71" t="str">
            <v>Craft (General)</v>
          </cell>
          <cell r="CV71" t="str">
            <v>Diplomacy</v>
          </cell>
          <cell r="CW71" t="str">
            <v>Heal</v>
          </cell>
          <cell r="CX71" t="str">
            <v>Knowledge (Arcana)</v>
          </cell>
          <cell r="CY71" t="str">
            <v>Knowledge (Religion)</v>
          </cell>
          <cell r="CZ71" t="str">
            <v>Profession (General)</v>
          </cell>
          <cell r="DA71" t="str">
            <v>Spellcraft</v>
          </cell>
        </row>
        <row r="72">
          <cell r="A72" t="str">
            <v>Commoner</v>
          </cell>
          <cell r="C72" t="str">
            <v>Alignment: Any
Weapon and Armor Proficiency: The commoner is proficient with one simple weapon. He is not proficient with weapons, armor, or shields.</v>
          </cell>
          <cell r="D72" t="str">
            <v>WotC</v>
          </cell>
          <cell r="E72" t="str">
            <v>3.5e SRD</v>
          </cell>
          <cell r="G72">
            <v>20</v>
          </cell>
          <cell r="H72">
            <v>4</v>
          </cell>
          <cell r="I72">
            <v>0.5</v>
          </cell>
          <cell r="AF72">
            <v>0.33</v>
          </cell>
          <cell r="AL72">
            <v>0.33</v>
          </cell>
          <cell r="AR72">
            <v>0.33</v>
          </cell>
          <cell r="CS72">
            <v>2</v>
          </cell>
          <cell r="CT72" t="str">
            <v>Climb</v>
          </cell>
          <cell r="CU72" t="str">
            <v>Craft (General)</v>
          </cell>
          <cell r="CV72" t="str">
            <v>Handle Animal</v>
          </cell>
          <cell r="CW72" t="str">
            <v>Jump</v>
          </cell>
          <cell r="CX72" t="str">
            <v>Listen</v>
          </cell>
          <cell r="CY72" t="str">
            <v>Profession (General)</v>
          </cell>
          <cell r="CZ72" t="str">
            <v>Ride</v>
          </cell>
          <cell r="DA72" t="str">
            <v>Spot</v>
          </cell>
          <cell r="DB72" t="str">
            <v>Swim</v>
          </cell>
          <cell r="DC72" t="str">
            <v>Use Rope</v>
          </cell>
        </row>
        <row r="73">
          <cell r="A73" t="str">
            <v>Conjurer</v>
          </cell>
          <cell r="C73"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73" t="str">
            <v>WotC</v>
          </cell>
          <cell r="E73" t="str">
            <v>3.5e SRD</v>
          </cell>
          <cell r="G73">
            <v>20</v>
          </cell>
          <cell r="H73">
            <v>4</v>
          </cell>
          <cell r="I73">
            <v>0.5</v>
          </cell>
          <cell r="AF73">
            <v>0.33</v>
          </cell>
          <cell r="AL73">
            <v>0.33</v>
          </cell>
          <cell r="AR73">
            <v>0.5</v>
          </cell>
          <cell r="AX73">
            <v>1</v>
          </cell>
          <cell r="AZ73" t="str">
            <v>Metamagic</v>
          </cell>
          <cell r="CP73">
            <v>1</v>
          </cell>
          <cell r="CR73" t="str">
            <v>familiar</v>
          </cell>
          <cell r="CS73">
            <v>2</v>
          </cell>
          <cell r="CT73" t="str">
            <v>Concentration</v>
          </cell>
          <cell r="CU73" t="str">
            <v>Craft (General)</v>
          </cell>
          <cell r="CV73" t="str">
            <v>Decipher Script</v>
          </cell>
          <cell r="CW73" t="str">
            <v>Knowledge (General)</v>
          </cell>
          <cell r="CX73" t="str">
            <v>Profession (General)</v>
          </cell>
          <cell r="CY73" t="str">
            <v>Spellcraft</v>
          </cell>
        </row>
        <row r="74">
          <cell r="A74" t="str">
            <v>Consecrated Harrier</v>
          </cell>
          <cell r="C74" t="str">
            <v>Requirements:
Alignment: Any Lawful
Base Attack Bonus: +5
Disguise: 5 ranks; Gather Information: 5 ranks; Profession (Lawyer): 5 ranks
Feats: Track
Special: The candidate must accept an assignment from her church to locate and destroy some specific, individual enemy of the church.  (See DotF for info.)
Weapon and Armor Proficiency: Light, Medium, and Heavy Armors; Shields; all Simple and Martial Weapons.
1st: Blessing of Scripture +2; Detect Chaos
2nd: Sanctified Sight
3rd: Blessing of Scripture +4; Dispel Magic
4th: Emotion
5th: Blessing of Scripture +6
6th: False Vision
7th: Blessing of Scripture +8
8th: Implacable Hunt
9th: Blessing of Scripture +10
10th: Faultless Hunt</v>
          </cell>
          <cell r="D74" t="str">
            <v>WotC</v>
          </cell>
          <cell r="E74" t="str">
            <v>Defenders of the Faith</v>
          </cell>
          <cell r="F74">
            <v>52</v>
          </cell>
          <cell r="G74">
            <v>10</v>
          </cell>
          <cell r="H74">
            <v>10</v>
          </cell>
          <cell r="I74">
            <v>1</v>
          </cell>
          <cell r="AF74">
            <v>0.33</v>
          </cell>
          <cell r="AL74">
            <v>0.33</v>
          </cell>
          <cell r="AR74">
            <v>0.5</v>
          </cell>
          <cell r="CS74">
            <v>4</v>
          </cell>
          <cell r="CT74" t="str">
            <v>Bluff</v>
          </cell>
          <cell r="CU74" t="str">
            <v>Diplomacy</v>
          </cell>
          <cell r="CV74" t="str">
            <v>Disguise</v>
          </cell>
          <cell r="CW74" t="str">
            <v>Gather Info</v>
          </cell>
          <cell r="CX74" t="str">
            <v>Intimidate</v>
          </cell>
          <cell r="CY74" t="str">
            <v>Profession (General)</v>
          </cell>
          <cell r="CZ74" t="str">
            <v>Search</v>
          </cell>
        </row>
        <row r="75">
          <cell r="A75" t="str">
            <v>Constructor</v>
          </cell>
          <cell r="C75" t="str">
            <v>Requirements:
Feats:  Augment Construction, Empower Construction.
Special:  Ability to manifest the following powers: astral construct I, astral construct II, and astral construct III.
Weapon and Armor Proficiency:  The Constructor gain no proficiency in any armor or weapons, though they retain any knowledge gained from former classes.
Powers and Power Points: The Constructor gains power points per day and powers as though they gained a level of psion.
Psionic Combat: Psionic attack and defense modes are discovered as though the character were a psychic warrior of the same level as the prestige class.
Psicrystals: Constructor levels count toward the level of the psionic character for purposes determining psicrystal Intelligence and special abilities.
1st:  Advanced Construction                                            --
2nd:  Extended Construction                                 +1 Psion Level
3rd:  Infused Construction, Efficient Construction 1  +1 Psion Level
4th:  Enhanced Construction, Ecto Manipulation     +1 Psion Level
5th:  Empower Construction                                  +1 Psion Level
6th:  Infused Construction, Efficient Construction 2  +1 Psion Level
7th:  Combat Construction                                     +1 Psion Level
8th:  Empower Construction                                   +1 Psion Level
9th:  Infused Construction, Efficient Construction 3   +1 Psion Level
10th:Quickened Construction                                          --</v>
          </cell>
          <cell r="D75" t="str">
            <v>WotC</v>
          </cell>
          <cell r="E75" t="str">
            <v>Mind's Eye</v>
          </cell>
          <cell r="F75">
            <v>5</v>
          </cell>
          <cell r="G75">
            <v>10</v>
          </cell>
          <cell r="H75">
            <v>4</v>
          </cell>
          <cell r="I75">
            <v>25</v>
          </cell>
          <cell r="AF75">
            <v>0.33</v>
          </cell>
          <cell r="AL75">
            <v>0.33</v>
          </cell>
          <cell r="AR75">
            <v>0.5</v>
          </cell>
          <cell r="CS75">
            <v>4</v>
          </cell>
          <cell r="CT75" t="str">
            <v>Appraise</v>
          </cell>
          <cell r="CU75" t="str">
            <v>Concentration</v>
          </cell>
          <cell r="CV75" t="str">
            <v>Craft (General)</v>
          </cell>
          <cell r="CW75" t="str">
            <v>Disguise</v>
          </cell>
          <cell r="CX75" t="str">
            <v>Knowledge (Psionic)</v>
          </cell>
          <cell r="CY75" t="str">
            <v>Psicraft</v>
          </cell>
          <cell r="CZ75" t="str">
            <v>Spot</v>
          </cell>
        </row>
        <row r="76">
          <cell r="A76" t="str">
            <v>Contemplative</v>
          </cell>
          <cell r="C76" t="str">
            <v>Requirements:
Knowledge (Religion): 13 ranks
Special: Must have had direct contact with one's patron deity or a direct servant of that deity, or with an enlightened being embodying the highest principles of an alignment (a solar, for example).
Weapon and Armor Proficiency: All Simple Weapons.
Contemplatives gain +1 spell casting level of existing class for each level.
1st: First Prestige Domain; Divine Health
2nd: Slippery Mind
3rd: Divine Wholeness
5th: Divine Body
6th: Second Prestige Domain
7th: Divine Soul
9th: Eternal Body
10th: Mystic Union</v>
          </cell>
          <cell r="D76" t="str">
            <v>WotC</v>
          </cell>
          <cell r="E76" t="str">
            <v>Defenders of the Faith</v>
          </cell>
          <cell r="F76">
            <v>54</v>
          </cell>
          <cell r="G76">
            <v>10</v>
          </cell>
          <cell r="H76">
            <v>6</v>
          </cell>
          <cell r="I76">
            <v>0.5</v>
          </cell>
          <cell r="AF76">
            <v>0.33</v>
          </cell>
          <cell r="AL76">
            <v>0.33</v>
          </cell>
          <cell r="AR76">
            <v>0.5</v>
          </cell>
          <cell r="BJ76">
            <v>1</v>
          </cell>
          <cell r="CS76">
            <v>2</v>
          </cell>
          <cell r="CT76" t="str">
            <v>Concentration</v>
          </cell>
          <cell r="CU76" t="str">
            <v>Craft (General)</v>
          </cell>
          <cell r="CV76" t="str">
            <v>Diplomacy</v>
          </cell>
          <cell r="CW76" t="str">
            <v>Heal</v>
          </cell>
          <cell r="CX76" t="str">
            <v>Intimidate</v>
          </cell>
          <cell r="CY76" t="str">
            <v>Knowledge (Religion)</v>
          </cell>
          <cell r="CZ76" t="str">
            <v>Profession (General)</v>
          </cell>
          <cell r="DA76" t="str">
            <v>Sense Motive</v>
          </cell>
          <cell r="DB76" t="str">
            <v>Spellcraft</v>
          </cell>
        </row>
        <row r="77">
          <cell r="A77" t="str">
            <v>Courtier</v>
          </cell>
          <cell r="D77" t="str">
            <v>AEG</v>
          </cell>
          <cell r="E77" t="str">
            <v>Rokugan</v>
          </cell>
          <cell r="G77">
            <v>20</v>
          </cell>
          <cell r="H77">
            <v>6</v>
          </cell>
          <cell r="I77">
            <v>0.5</v>
          </cell>
          <cell r="AF77">
            <v>0.33</v>
          </cell>
          <cell r="AL77">
            <v>0.33</v>
          </cell>
          <cell r="AR77">
            <v>0.5</v>
          </cell>
          <cell r="CS77">
            <v>8</v>
          </cell>
          <cell r="CT77" t="str">
            <v>Bluff</v>
          </cell>
          <cell r="CU77" t="str">
            <v>Craft (General)</v>
          </cell>
          <cell r="CV77" t="str">
            <v>Decipher Script</v>
          </cell>
          <cell r="CW77" t="str">
            <v>Diplomacy</v>
          </cell>
          <cell r="CX77" t="str">
            <v>Disguise</v>
          </cell>
          <cell r="CY77" t="str">
            <v>Forgery</v>
          </cell>
          <cell r="CZ77" t="str">
            <v>Gather Info</v>
          </cell>
          <cell r="DA77" t="str">
            <v>Hide</v>
          </cell>
          <cell r="DB77" t="str">
            <v>Innuendo</v>
          </cell>
          <cell r="DC77" t="str">
            <v>Intimidate</v>
          </cell>
          <cell r="DD77" t="str">
            <v>Knowledge (General)</v>
          </cell>
          <cell r="DE77" t="str">
            <v>Listen</v>
          </cell>
          <cell r="DF77" t="str">
            <v>Move Silently</v>
          </cell>
          <cell r="DG77" t="str">
            <v>Open Lock</v>
          </cell>
          <cell r="DH77" t="str">
            <v>Perform (General)</v>
          </cell>
          <cell r="DI77" t="str">
            <v>Search</v>
          </cell>
          <cell r="DJ77" t="str">
            <v>Sense Motive</v>
          </cell>
          <cell r="DK77" t="str">
            <v>Speak Language</v>
          </cell>
          <cell r="DL77" t="str">
            <v>Spot</v>
          </cell>
          <cell r="DM77" t="str">
            <v>Write Language</v>
          </cell>
        </row>
        <row r="78">
          <cell r="A78" t="str">
            <v>Creature Cultist</v>
          </cell>
          <cell r="D78" t="str">
            <v>Green Ronin</v>
          </cell>
          <cell r="E78" t="str">
            <v>Plot &amp; Poison</v>
          </cell>
          <cell r="AF78">
            <v>0.33</v>
          </cell>
          <cell r="AL78">
            <v>0.33</v>
          </cell>
          <cell r="AR78">
            <v>0.33</v>
          </cell>
        </row>
        <row r="79">
          <cell r="A79" t="str">
            <v>Crusader</v>
          </cell>
          <cell r="D79" t="str">
            <v>AEG</v>
          </cell>
          <cell r="E79" t="str">
            <v>Dungeons</v>
          </cell>
          <cell r="AF79">
            <v>0.33</v>
          </cell>
          <cell r="AL79">
            <v>0.33</v>
          </cell>
          <cell r="AR79">
            <v>0.33</v>
          </cell>
        </row>
        <row r="80">
          <cell r="A80" t="str">
            <v>Crystal Master</v>
          </cell>
          <cell r="C80" t="str">
            <v>Feats:  Encode Stone.
Skills:  Knowledge (gemology) 4 ranks, Craft (gemcutting) 4 ranks.
Special:  Ability to manifest a 3rd-level power.
Weapon and Armor Proficiency:  Crystal masters gain no proficiency in any armor or weapons, though they retain any knowledge gained from former classes.
Powers and Power Points: Crystal masters gains power points per day and powers as though they gained a level of psion.
Psionic Combat: Psionic attack and defense modes are discovered as though the character were a psychic warrior of the same level as the prestige class.
Psicrystals: Crystal master levels count toward the level of the psionic character for purposes determining psicrystal Intelligence and special abilities.
1st:  Craft Master's Third Eye                  --
2nd: Embed Gem                         +1 Psion Level
3rd:                                             +1 Psion Level
4th: Embed Gem                          +1 Psion Level
5th:                                             +1 Psion Level
6th:  Embed Gem                         +1 Psion Level
7th:                                             +1 Psion Level
8th: Embed Gem                          +1 Psion Level
9th:                                             +1 Psion Level
10th:Embed Gem                                   --</v>
          </cell>
          <cell r="D80" t="str">
            <v>WotC</v>
          </cell>
          <cell r="E80" t="str">
            <v>Mind's Eye</v>
          </cell>
          <cell r="F80">
            <v>7</v>
          </cell>
          <cell r="G80">
            <v>10</v>
          </cell>
          <cell r="H80">
            <v>4</v>
          </cell>
          <cell r="I80">
            <v>25</v>
          </cell>
          <cell r="AF80">
            <v>0.33</v>
          </cell>
          <cell r="AL80">
            <v>0.33</v>
          </cell>
          <cell r="AR80">
            <v>0.5</v>
          </cell>
          <cell r="CS80">
            <v>4</v>
          </cell>
          <cell r="CT80" t="str">
            <v>Appraise</v>
          </cell>
          <cell r="CU80" t="str">
            <v>Climb</v>
          </cell>
          <cell r="CV80" t="str">
            <v>Concentration</v>
          </cell>
          <cell r="CW80" t="str">
            <v>Craft (Gemcutting)</v>
          </cell>
          <cell r="CX80" t="str">
            <v>Craft (General)</v>
          </cell>
          <cell r="CY80" t="str">
            <v>Knowledge (Geology)</v>
          </cell>
          <cell r="CZ80" t="str">
            <v>Knowledge (Psionic)</v>
          </cell>
          <cell r="DA80" t="str">
            <v>Psicraft</v>
          </cell>
          <cell r="DB80" t="str">
            <v>Search</v>
          </cell>
        </row>
        <row r="81">
          <cell r="A81" t="str">
            <v>Crystalsinger</v>
          </cell>
          <cell r="C81" t="str">
            <v>Feats:  Any 2 item creation feats.
Skills:  Knowledge (psionics): 10 ranks, Perform: 6 ranks, Psicraft: 10 ranks.
Special:  Ability to manifest a 5th-level power.
Weapon and Armor Proficiency:  The crystalsinger gain no proficiency in any armor or weapons, though they retain any knowledge gained from former classes.
Powers and Power Points: The crystalsinger gains power points per day and powers as though they gained a level of psion.
Psionic Combat: Psionic attack and defense modes are discovered as though the character were a psychic warrior of the same level as the prestige class.
Psicrystals: Crystalsinger levels count toward the level of the psionic character for purposes determining psicrystal Intelligence and special abilities.
1st:  Channeling 5th, Metacreative Creation 1           +1 Psion Level
2nd:  Enhanced Craft, Item Creation                        +1 Psion Level
3rd:  Channeling 6th, Metacreative Creation 2           +1 Psion Level
4th:  Enhanced Craft, Item Creation                         +1 Psion Level
5th:  Channeling 7th, Metacreative Creation 3                  --
6th:  Enhanced Craft, Item Creation                         +1 Psion Level
7th:  Channeling 8th, Metacreative Creation 4           +1 Psion Level
8th:  Enhanced Craft, Item Creation                         +1 Psion Level
9th:  Channeling 9th, Metacreative Creation 5           +1 Psion Level
10th:Item Creation, Song of the Crystal                           --</v>
          </cell>
          <cell r="D81" t="str">
            <v>WotC</v>
          </cell>
          <cell r="E81" t="str">
            <v>Mind's Eye</v>
          </cell>
          <cell r="F81">
            <v>12</v>
          </cell>
          <cell r="G81">
            <v>10</v>
          </cell>
          <cell r="H81">
            <v>4</v>
          </cell>
          <cell r="I81">
            <v>25</v>
          </cell>
          <cell r="AF81">
            <v>0.33</v>
          </cell>
          <cell r="AL81">
            <v>0.33</v>
          </cell>
          <cell r="AR81">
            <v>0.5</v>
          </cell>
          <cell r="CS81">
            <v>4</v>
          </cell>
          <cell r="CT81" t="str">
            <v>Appraise</v>
          </cell>
          <cell r="CU81" t="str">
            <v>Concentration</v>
          </cell>
          <cell r="CV81" t="str">
            <v>Craft (General)</v>
          </cell>
          <cell r="CW81" t="str">
            <v>Knowledge (Psionic)</v>
          </cell>
          <cell r="CX81" t="str">
            <v>Perform (General)</v>
          </cell>
          <cell r="CY81" t="str">
            <v>Psicraft</v>
          </cell>
          <cell r="CZ81" t="str">
            <v>Spot</v>
          </cell>
          <cell r="DA81" t="str">
            <v>Use Psionic Device</v>
          </cell>
        </row>
        <row r="82">
          <cell r="A82" t="str">
            <v>Daigotsu's Elite Guard</v>
          </cell>
          <cell r="D82" t="str">
            <v>AEG</v>
          </cell>
          <cell r="E82" t="str">
            <v>Way of the Samurai</v>
          </cell>
          <cell r="AF82">
            <v>0.33</v>
          </cell>
          <cell r="AL82">
            <v>0.33</v>
          </cell>
          <cell r="AR82">
            <v>0.33</v>
          </cell>
        </row>
        <row r="83">
          <cell r="A83" t="str">
            <v>Dark Dancer</v>
          </cell>
          <cell r="D83" t="str">
            <v>Green Ronin</v>
          </cell>
          <cell r="E83" t="str">
            <v>Plot &amp; Poison</v>
          </cell>
          <cell r="AF83">
            <v>0.33</v>
          </cell>
          <cell r="AL83">
            <v>0.33</v>
          </cell>
          <cell r="AR83">
            <v>0.33</v>
          </cell>
        </row>
        <row r="84">
          <cell r="A84" t="str">
            <v>Darkmask</v>
          </cell>
          <cell r="C84" t="str">
            <v>Race:  Drow or Half-Drow
Feats:  Daylight Adaptation, Stealthy
Skills:  Hide 8 ranks, Move Silently 6 ranks, Pick Pocket 4 ranks, Wilderness Lore 2 ranks
Patron:  Vhaeraun
Spellcasting:  Must be able to cast 2nd level divine spells.
Special:  Must have survived a combat encounter against one or more clerics of Lolth.
Spellcasting:  Darkmasks gain +1 level per darkmask level in an existing class.
Weapon and Armor Proficiency:  Darkmasks gain no proficiency in any weapons, armor, or shields.
1st:  Darkfire, Pass Without Trace
2nd:  Change Self, Skill Focus
3rd:  Dark Embrace, Sneak Attack +1d6
4th:  Resist Illusions, Cloak of Shadows
5th:  Bladebend</v>
          </cell>
          <cell r="D84" t="str">
            <v>WotC</v>
          </cell>
          <cell r="E84" t="str">
            <v>Lords of Darkness</v>
          </cell>
          <cell r="F84">
            <v>33</v>
          </cell>
          <cell r="G84">
            <v>5</v>
          </cell>
          <cell r="H84">
            <v>6</v>
          </cell>
          <cell r="I84">
            <v>0.75</v>
          </cell>
          <cell r="S84" t="str">
            <v>Sneak Attack</v>
          </cell>
          <cell r="T84">
            <v>6</v>
          </cell>
          <cell r="U84">
            <v>3</v>
          </cell>
          <cell r="V84">
            <v>3</v>
          </cell>
          <cell r="AF84">
            <v>0.33</v>
          </cell>
          <cell r="AL84">
            <v>0.5</v>
          </cell>
          <cell r="AR84">
            <v>0.5</v>
          </cell>
          <cell r="CS84">
            <v>6</v>
          </cell>
          <cell r="CT84" t="str">
            <v>Balance</v>
          </cell>
          <cell r="CU84" t="str">
            <v>Bluff</v>
          </cell>
          <cell r="CV84" t="str">
            <v>Climb</v>
          </cell>
          <cell r="CW84" t="str">
            <v>Concentration</v>
          </cell>
          <cell r="CX84" t="str">
            <v>Craft (General)</v>
          </cell>
          <cell r="CY84" t="str">
            <v>Diplomacy</v>
          </cell>
          <cell r="CZ84" t="str">
            <v>Disguise</v>
          </cell>
          <cell r="DA84" t="str">
            <v>Escape Artist</v>
          </cell>
          <cell r="DB84" t="str">
            <v>Heal</v>
          </cell>
          <cell r="DC84" t="str">
            <v>Hide</v>
          </cell>
          <cell r="DD84" t="str">
            <v>Jump</v>
          </cell>
          <cell r="DE84" t="str">
            <v>Knowledge (Religion)</v>
          </cell>
          <cell r="DF84" t="str">
            <v>Listen</v>
          </cell>
          <cell r="DG84" t="str">
            <v>Move Silently</v>
          </cell>
          <cell r="DH84" t="str">
            <v>Open Lock</v>
          </cell>
          <cell r="DI84" t="str">
            <v>Profession (General)</v>
          </cell>
          <cell r="DJ84" t="str">
            <v>Search</v>
          </cell>
          <cell r="DK84" t="str">
            <v>Sleight of Hand</v>
          </cell>
          <cell r="DL84" t="str">
            <v>Spot</v>
          </cell>
          <cell r="DM84" t="str">
            <v>Survival</v>
          </cell>
          <cell r="DN84" t="str">
            <v>Tumble</v>
          </cell>
          <cell r="DO84" t="str">
            <v>Use Magic Device</v>
          </cell>
          <cell r="DP84" t="str">
            <v>Use Rope</v>
          </cell>
        </row>
        <row r="85">
          <cell r="A85" t="str">
            <v>Darksight Slayer</v>
          </cell>
          <cell r="D85" t="str">
            <v>Green Ronin</v>
          </cell>
          <cell r="E85" t="str">
            <v>Plot &amp; Poison</v>
          </cell>
          <cell r="G85">
            <v>10</v>
          </cell>
          <cell r="H85">
            <v>6</v>
          </cell>
          <cell r="I85">
            <v>0.75</v>
          </cell>
          <cell r="S85" t="str">
            <v>Sneack Attack</v>
          </cell>
          <cell r="T85">
            <v>6</v>
          </cell>
          <cell r="U85">
            <v>2</v>
          </cell>
          <cell r="V85">
            <v>2</v>
          </cell>
          <cell r="AF85">
            <v>0.33</v>
          </cell>
          <cell r="AL85">
            <v>0.5</v>
          </cell>
          <cell r="AR85">
            <v>0.33</v>
          </cell>
          <cell r="CS85">
            <v>8</v>
          </cell>
          <cell r="CT85" t="str">
            <v>Appraise</v>
          </cell>
          <cell r="CU85" t="str">
            <v>Balance</v>
          </cell>
          <cell r="CV85" t="str">
            <v>Bluff</v>
          </cell>
          <cell r="CW85" t="str">
            <v>Climb</v>
          </cell>
          <cell r="CX85" t="str">
            <v>Craft (General)</v>
          </cell>
          <cell r="CY85" t="str">
            <v>Decipher Script</v>
          </cell>
          <cell r="CZ85" t="str">
            <v>Diplomacy</v>
          </cell>
          <cell r="DA85" t="str">
            <v>Disable Device</v>
          </cell>
          <cell r="DB85" t="str">
            <v>Disguise</v>
          </cell>
          <cell r="DC85" t="str">
            <v>Escape Artist</v>
          </cell>
          <cell r="DD85" t="str">
            <v>Forgery</v>
          </cell>
          <cell r="DE85" t="str">
            <v>Gather Info</v>
          </cell>
          <cell r="DF85" t="str">
            <v>Hide</v>
          </cell>
          <cell r="DG85" t="str">
            <v>Innuendo</v>
          </cell>
          <cell r="DH85" t="str">
            <v>Intimidate</v>
          </cell>
          <cell r="DI85" t="str">
            <v>Jump</v>
          </cell>
          <cell r="DJ85" t="str">
            <v>Listen</v>
          </cell>
          <cell r="DK85" t="str">
            <v>Move Silently</v>
          </cell>
          <cell r="DL85" t="str">
            <v>Open Lock</v>
          </cell>
          <cell r="DM85" t="str">
            <v>Perform (General)</v>
          </cell>
          <cell r="DN85" t="str">
            <v>Profession (General)</v>
          </cell>
          <cell r="DO85" t="str">
            <v>Search</v>
          </cell>
          <cell r="DP85" t="str">
            <v>Sense Motive</v>
          </cell>
          <cell r="DQ85" t="str">
            <v>Sleight of Hand</v>
          </cell>
          <cell r="DR85" t="str">
            <v>Spot</v>
          </cell>
          <cell r="DS85" t="str">
            <v>Swim</v>
          </cell>
          <cell r="DT85" t="str">
            <v>Tumble</v>
          </cell>
          <cell r="DU85" t="str">
            <v>Use Magic Device</v>
          </cell>
          <cell r="DV85" t="str">
            <v>Use Rope</v>
          </cell>
        </row>
        <row r="86">
          <cell r="A86" t="str">
            <v>Darkwood Stalker</v>
          </cell>
          <cell r="D86" t="str">
            <v>Piazo</v>
          </cell>
          <cell r="E86" t="str">
            <v>Dragon ?</v>
          </cell>
          <cell r="AF86">
            <v>0.33</v>
          </cell>
          <cell r="AL86">
            <v>0.33</v>
          </cell>
          <cell r="AR86">
            <v>0.33</v>
          </cell>
        </row>
        <row r="87">
          <cell r="A87" t="str">
            <v>Dead-Eyes Berserker</v>
          </cell>
          <cell r="D87" t="str">
            <v>AEG</v>
          </cell>
          <cell r="E87" t="str">
            <v>Way of the Samurai</v>
          </cell>
          <cell r="AF87">
            <v>0.33</v>
          </cell>
          <cell r="AL87">
            <v>0.33</v>
          </cell>
          <cell r="AR87">
            <v>0.33</v>
          </cell>
        </row>
        <row r="88">
          <cell r="A88" t="str">
            <v>Death Knight</v>
          </cell>
          <cell r="C88" t="str">
            <v>Alignment:  Any Evil
Weapon and Armor Proficiency:  The death knight is proficient with the use of all simple &amp; martial weapons, as well as all types armor &amp; shields.
1st:  Resist Poison
2nd:  Unholy Aura
3rd:  Immune to Disease
4th:  Bonus Feat
5th:  Unholy Steed
6th:  Cold Resistance
8th:  Dark Ritual
9th:  Lightning Resistance
10th:  Bonus Feat
11th:  Fire Resistance
12th:  Touch of Death
14th:  Control Undead
15th:  Unnatural Vigor
16th:  Bonus Feat
17th:  Unhallow
18th:  face of Death
20th:  Death Knight</v>
          </cell>
          <cell r="D88" t="str">
            <v>Green Ronin</v>
          </cell>
          <cell r="E88" t="str">
            <v>Secret College of Necromancy</v>
          </cell>
          <cell r="F88">
            <v>11</v>
          </cell>
          <cell r="G88">
            <v>20</v>
          </cell>
          <cell r="H88">
            <v>10</v>
          </cell>
          <cell r="I88">
            <v>1</v>
          </cell>
          <cell r="AF88">
            <v>0.33</v>
          </cell>
          <cell r="AL88">
            <v>0.33</v>
          </cell>
          <cell r="AR88">
            <v>0.5</v>
          </cell>
          <cell r="AX88">
            <v>4</v>
          </cell>
          <cell r="AY88">
            <v>4</v>
          </cell>
          <cell r="AZ88" t="str">
            <v>List_Validation</v>
          </cell>
          <cell r="BO88">
            <v>3</v>
          </cell>
          <cell r="BP88">
            <v>-5</v>
          </cell>
          <cell r="BY88">
            <v>6</v>
          </cell>
          <cell r="BZ88">
            <v>6</v>
          </cell>
          <cell r="CA88">
            <v>1</v>
          </cell>
          <cell r="CB88" t="str">
            <v>Cold</v>
          </cell>
          <cell r="CP88">
            <v>5</v>
          </cell>
          <cell r="CR88" t="str">
            <v>paladin</v>
          </cell>
          <cell r="CS88">
            <v>2</v>
          </cell>
          <cell r="CT88" t="str">
            <v>Appraise</v>
          </cell>
          <cell r="CU88" t="str">
            <v>Climb</v>
          </cell>
          <cell r="CV88" t="str">
            <v>Concentration</v>
          </cell>
          <cell r="CW88" t="str">
            <v>Handle Animal</v>
          </cell>
          <cell r="CX88" t="str">
            <v>Innuendo</v>
          </cell>
          <cell r="CY88" t="str">
            <v>Intimidate</v>
          </cell>
          <cell r="CZ88" t="str">
            <v>Jump</v>
          </cell>
          <cell r="DA88" t="str">
            <v>Ride</v>
          </cell>
          <cell r="DB88" t="str">
            <v>Sense Motive</v>
          </cell>
          <cell r="DC88" t="str">
            <v>Spot</v>
          </cell>
          <cell r="DD88" t="str">
            <v>Swim</v>
          </cell>
        </row>
        <row r="89">
          <cell r="A89" t="str">
            <v>Deepsinger</v>
          </cell>
          <cell r="D89" t="str">
            <v>Green Ronin</v>
          </cell>
          <cell r="E89" t="str">
            <v>Plot &amp; Poison</v>
          </cell>
          <cell r="AF89">
            <v>0.33</v>
          </cell>
          <cell r="AL89">
            <v>0.33</v>
          </cell>
          <cell r="AR89">
            <v>0.33</v>
          </cell>
        </row>
        <row r="90">
          <cell r="A90" t="str">
            <v>Deepwoods Sniper</v>
          </cell>
          <cell r="D90" t="str">
            <v>WotC</v>
          </cell>
          <cell r="E90" t="str">
            <v>Masters of the Wild</v>
          </cell>
          <cell r="AF90">
            <v>0.33</v>
          </cell>
          <cell r="AL90">
            <v>0.33</v>
          </cell>
          <cell r="AR90">
            <v>0.33</v>
          </cell>
        </row>
        <row r="91">
          <cell r="A91" t="str">
            <v>Demarch</v>
          </cell>
          <cell r="D91" t="str">
            <v>JL</v>
          </cell>
          <cell r="AF91">
            <v>0.33</v>
          </cell>
          <cell r="AL91">
            <v>0.33</v>
          </cell>
          <cell r="AR91">
            <v>0.33</v>
          </cell>
        </row>
        <row r="92">
          <cell r="A92" t="str">
            <v>Demolitionist</v>
          </cell>
          <cell r="D92" t="str">
            <v>AEG</v>
          </cell>
          <cell r="E92" t="str">
            <v>Dungeons</v>
          </cell>
          <cell r="AF92">
            <v>0.33</v>
          </cell>
          <cell r="AL92">
            <v>0.33</v>
          </cell>
          <cell r="AR92">
            <v>0.33</v>
          </cell>
        </row>
        <row r="93">
          <cell r="A93" t="str">
            <v>Devoted Defender</v>
          </cell>
          <cell r="C93" t="str">
            <v>Requirements:
Base Attack Bonus: +5
Feats: Weapon Focus (any melee weapon), Alertness
Search ranks: 4
Sense Motive ranks: 4
Spot ranks: 4
1 Harm's way     AC Bonus +1
2 Defensive strike     AC Bonus +1
3 Deflect attack +1    AC Bonus +2
4 Defensive strike +1     AC Bonus +2
5 Deflect attack +2     AC Bonus +3
6 Defensive strike +2     AC Bonus +3
7 Deflect attack +3     AC Bonus +4
8 Defensive strike +3     AC Bonus +4
9 Deflect attack +4     AC Bonus +5
10 Defensive strike +4     AC Bonus +5</v>
          </cell>
          <cell r="D93" t="str">
            <v>WotC</v>
          </cell>
          <cell r="E93" t="str">
            <v>Sword &amp; Fist</v>
          </cell>
          <cell r="F93">
            <v>13</v>
          </cell>
          <cell r="G93">
            <v>10</v>
          </cell>
          <cell r="H93">
            <v>12</v>
          </cell>
          <cell r="I93">
            <v>1</v>
          </cell>
          <cell r="AF93">
            <v>0.5</v>
          </cell>
          <cell r="AL93">
            <v>0.5</v>
          </cell>
          <cell r="AR93">
            <v>0.33</v>
          </cell>
          <cell r="CS93">
            <v>2</v>
          </cell>
          <cell r="CT93" t="str">
            <v>Climb</v>
          </cell>
          <cell r="CU93" t="str">
            <v>Innuendo</v>
          </cell>
          <cell r="CV93" t="str">
            <v>Jump</v>
          </cell>
          <cell r="CW93" t="str">
            <v>Listen</v>
          </cell>
          <cell r="CX93" t="str">
            <v>Profession (General)</v>
          </cell>
          <cell r="CY93" t="str">
            <v>Search</v>
          </cell>
          <cell r="CZ93" t="str">
            <v>Sense Motive</v>
          </cell>
          <cell r="DA93" t="str">
            <v>Spot</v>
          </cell>
        </row>
        <row r="94">
          <cell r="A94" t="str">
            <v>Dhaeraowathila</v>
          </cell>
          <cell r="D94" t="str">
            <v>JL</v>
          </cell>
          <cell r="AF94">
            <v>0.33</v>
          </cell>
          <cell r="AL94">
            <v>0.33</v>
          </cell>
          <cell r="AR94">
            <v>0.33</v>
          </cell>
        </row>
        <row r="95">
          <cell r="A95" t="str">
            <v>Diamond Warrior</v>
          </cell>
          <cell r="C95" t="str">
            <v>BAB: +5
Manifesting:  Ability to manifest a 3rd-level psychic warrior power.
Feats:  Improved Unarmed Strike, Inertial Armor, Psychic Charge, Speed of Thought.
Skills:  Jump 6 ranks, Tumble 6 ranks.
Special:  Must be selected by a current diamond warrior to join the order.
Weapon and Armor Proficiency:  Diamond warriors gain no proficiency in any armor or weapons, though they retain any knowledge gained from former classes.
Powers and Power Points: With the exception of 1st, 5th, and 9th levels, diamond warriors gain power points and powers every level as though they gained a level of psychic warrior. Diamond warriors do not gain bonus power points.
Psionic Combat: Diamond warriors do not gain any psionic attack or defense modes.
Armor Restriction: A diamond warrior can wear armor only at the cost of his mobility special abilities. The only special abilities that continue to function while in armor are Diamond Body, Diamond Soul, and Teleport.Evasion and Uncanny Dodge are negated by armor.
Unarmed Attacks: The diamond warrior gains both the normal base attack bonus and the unarmed base attack bonus when using unarmed strikes. Their unarmed strikes follow the standard attack pattern for extra attacks each round and not the monk's unarmed strike pattern.
Note: The diamond warrior does not gain any bonus psychic warrior feats when they gain a level.
                                                                                                                 Unarmed  Unarmed Damage
                                                                                                                  BAB            M/S
1st:  Improved inertial armor, crystal mask                 --                                  +1            1d6/1d4
2nd:  Speed of thought, uncanny dodge       +1 Psychic Warrior Level              +1            1d8/1d6
3rd: Improved inertial armor                         +1 Psychic Warrior Level              +1            1d8/1d6
4th:  Speed of thought, evasion                   +1 Psychic Warrior Level              +1            1d10/1d8
5th:  Crystal mask                                                   --                                   +2           1d10/1d8
6th:  Improved inertial armor, diamond body +1 Psychic Warrior Level               +2           1d10/1d8
7th:  Speed of thought                               +1 Psychic Warrior Level               +2           1d12/1d10
8th:  Uncanny dodge                                 +1 Psychic Warrior Level               +2           1d12/1d10
9th:  Speed of thought, crystal mask                         --                                  +3            1d12/1d10
10th:Diamond soul, teleport                       +1 Psychic Warrior Level               +3            1d12/1d10</v>
          </cell>
          <cell r="D95" t="str">
            <v>WotC</v>
          </cell>
          <cell r="E95" t="str">
            <v>Mind's Eye</v>
          </cell>
          <cell r="F95">
            <v>13</v>
          </cell>
          <cell r="G95">
            <v>10</v>
          </cell>
          <cell r="H95">
            <v>8</v>
          </cell>
          <cell r="I95">
            <v>0.75</v>
          </cell>
          <cell r="AF95">
            <v>0.5</v>
          </cell>
          <cell r="AL95">
            <v>0.5</v>
          </cell>
          <cell r="AR95">
            <v>0.5</v>
          </cell>
          <cell r="CS95">
            <v>4</v>
          </cell>
          <cell r="CT95" t="str">
            <v>Autohypnosis</v>
          </cell>
          <cell r="CU95" t="str">
            <v>Balance</v>
          </cell>
          <cell r="CV95" t="str">
            <v>Climb</v>
          </cell>
          <cell r="CW95" t="str">
            <v>Concentration</v>
          </cell>
          <cell r="CX95" t="str">
            <v>Escape Artist</v>
          </cell>
          <cell r="CY95" t="str">
            <v>Jump</v>
          </cell>
          <cell r="CZ95" t="str">
            <v>Listen</v>
          </cell>
          <cell r="DA95" t="str">
            <v>Move Silently</v>
          </cell>
          <cell r="DB95" t="str">
            <v>Profession (General)</v>
          </cell>
          <cell r="DC95" t="str">
            <v>Sense Motive</v>
          </cell>
          <cell r="DD95" t="str">
            <v>Spot</v>
          </cell>
          <cell r="DE95" t="str">
            <v>Swim</v>
          </cell>
          <cell r="DF95" t="str">
            <v>Tumble</v>
          </cell>
        </row>
        <row r="96">
          <cell r="A96" t="str">
            <v>Diplomancer</v>
          </cell>
          <cell r="D96" t="str">
            <v>Malhavoc</v>
          </cell>
          <cell r="E96" t="str">
            <v>BoEM2</v>
          </cell>
          <cell r="AF96">
            <v>0.33</v>
          </cell>
          <cell r="AL96">
            <v>0.33</v>
          </cell>
          <cell r="AR96">
            <v>0.33</v>
          </cell>
        </row>
        <row r="97">
          <cell r="A97" t="str">
            <v>Divine Agent</v>
          </cell>
          <cell r="D97" t="str">
            <v>WotC</v>
          </cell>
          <cell r="E97" t="str">
            <v>Manual of the Planes</v>
          </cell>
          <cell r="AF97">
            <v>0.33</v>
          </cell>
          <cell r="AL97">
            <v>0.33</v>
          </cell>
          <cell r="AR97">
            <v>0.33</v>
          </cell>
        </row>
        <row r="98">
          <cell r="A98" t="str">
            <v>Divine Champion</v>
          </cell>
          <cell r="C98" t="str">
            <v>Requirements:
Base Attack Bonus +7
Knowledge (Religion): 3 ranks
Feats: Weapon Focus in the deity's favored weapon
Patron: A Divine Champion must have a patron deity, and it must be the deity of which she is a champion.
Weapon and Armor Proficiency: Light, Medium Armor; Shields; Simple and Martial Weapons
Class Abilities:
1st: Lay on Hands
2nd: Fighter Feat, Sacred Defense +1
3rd: Smite Infidel
4th: Fighter Feat, Sacred Defense +2
5th: Divine Wrath</v>
          </cell>
          <cell r="D98" t="str">
            <v>WotC</v>
          </cell>
          <cell r="E98" t="str">
            <v>FRCS</v>
          </cell>
          <cell r="F98">
            <v>42</v>
          </cell>
          <cell r="G98">
            <v>5</v>
          </cell>
          <cell r="H98">
            <v>10</v>
          </cell>
          <cell r="I98">
            <v>1</v>
          </cell>
          <cell r="K98" t="str">
            <v>Infidel</v>
          </cell>
          <cell r="L98" t="str">
            <v>Chr</v>
          </cell>
          <cell r="M98" t="str">
            <v>level</v>
          </cell>
          <cell r="N98">
            <v>3</v>
          </cell>
          <cell r="AF98">
            <v>0.5</v>
          </cell>
          <cell r="AL98">
            <v>0.5</v>
          </cell>
          <cell r="AR98">
            <v>0.33</v>
          </cell>
          <cell r="AX98">
            <v>2</v>
          </cell>
          <cell r="AY98">
            <v>1</v>
          </cell>
          <cell r="CS98">
            <v>2</v>
          </cell>
          <cell r="CT98" t="str">
            <v>Climb</v>
          </cell>
          <cell r="CU98" t="str">
            <v>Craft (General)</v>
          </cell>
          <cell r="CV98" t="str">
            <v>Handle Animal</v>
          </cell>
          <cell r="CW98" t="str">
            <v>Jump</v>
          </cell>
          <cell r="CX98" t="str">
            <v>Knowledge (Religion)</v>
          </cell>
          <cell r="CY98" t="str">
            <v>Ride</v>
          </cell>
          <cell r="CZ98" t="str">
            <v>Spot</v>
          </cell>
          <cell r="DA98" t="str">
            <v>Swim</v>
          </cell>
        </row>
        <row r="99">
          <cell r="A99" t="str">
            <v>Divine Disciple</v>
          </cell>
          <cell r="C99" t="str">
            <v>Requirements:
Diplomacy 5 ranks
Knowledge (Religion): 8 ranks
Spellcasting: Ability to cast 4th-level divine spells
Patron: A Divine Disciple must have a patron deity, and it must be the deity of which she is a disciple.
Weapon and Armor Proficiency: No additional proficiency gained.
Class Abilities:
Gains additional spells per day per class level of Divine Disciple.
1st: New Domain; Divine Emissary
2nd: Sacred Defense +1
3rd: Imbue with Spell Ability
4th: Sacred Defense +2
5th: Transcendence</v>
          </cell>
          <cell r="D99" t="str">
            <v>WotC</v>
          </cell>
          <cell r="E99" t="str">
            <v>FRCS</v>
          </cell>
          <cell r="F99">
            <v>43</v>
          </cell>
          <cell r="G99">
            <v>5</v>
          </cell>
          <cell r="H99">
            <v>8</v>
          </cell>
          <cell r="I99">
            <v>0.5</v>
          </cell>
          <cell r="AF99">
            <v>0.5</v>
          </cell>
          <cell r="AL99">
            <v>0.33</v>
          </cell>
          <cell r="AR99">
            <v>0.5</v>
          </cell>
          <cell r="BJ99">
            <v>1</v>
          </cell>
          <cell r="CS99">
            <v>2</v>
          </cell>
          <cell r="CT99" t="str">
            <v>Concentration</v>
          </cell>
          <cell r="CU99" t="str">
            <v>Craft (General)</v>
          </cell>
          <cell r="CV99" t="str">
            <v>Diplomacy</v>
          </cell>
          <cell r="CW99" t="str">
            <v>Heal</v>
          </cell>
          <cell r="CX99" t="str">
            <v>Knowledge (Arcana)</v>
          </cell>
          <cell r="CY99" t="str">
            <v>Knowledge (Nature)</v>
          </cell>
          <cell r="CZ99" t="str">
            <v>Knowledge (Religion)</v>
          </cell>
          <cell r="DA99" t="str">
            <v>Profession (General)</v>
          </cell>
          <cell r="DB99" t="str">
            <v>Spellcraft</v>
          </cell>
          <cell r="DC99" t="str">
            <v>Survival</v>
          </cell>
        </row>
        <row r="100">
          <cell r="A100" t="str">
            <v>Divine Oracle</v>
          </cell>
          <cell r="C100" t="str">
            <v>Requirements:
Feats: Skill Focus (Scry)
Scry (10 ranks)
Weapon and Armor Proficiency: All Simple Weapons.
Divine Oracles gain +1 spell casting level of existing class for each level.
1st: Prestige Domain: Divination; Scry Bonus
2nd: Prescient Sense
3rd: Divination Enhancement
4th: Uncanny Dodge (Dex bonus to AC)
6th: Uncanny Dodge (Can't be flanked)
8th: Uncanny Dodge (+1 vs. Traps)
10th: Immune to surprise.</v>
          </cell>
          <cell r="D100" t="str">
            <v>WotC</v>
          </cell>
          <cell r="E100" t="str">
            <v>Defenders of the Faith</v>
          </cell>
          <cell r="F100">
            <v>56</v>
          </cell>
          <cell r="G100">
            <v>10</v>
          </cell>
          <cell r="H100">
            <v>6</v>
          </cell>
          <cell r="I100">
            <v>0.5</v>
          </cell>
          <cell r="AF100">
            <v>0.33</v>
          </cell>
          <cell r="AL100">
            <v>0.33</v>
          </cell>
          <cell r="AR100">
            <v>0.5</v>
          </cell>
          <cell r="BJ100">
            <v>1</v>
          </cell>
          <cell r="CS100">
            <v>2</v>
          </cell>
          <cell r="CT100" t="str">
            <v>Concentration</v>
          </cell>
          <cell r="CU100" t="str">
            <v>Craft (General)</v>
          </cell>
          <cell r="CV100" t="str">
            <v>Heal</v>
          </cell>
          <cell r="CW100" t="str">
            <v>Intimidate</v>
          </cell>
          <cell r="CX100" t="str">
            <v>Knowledge (Religion)</v>
          </cell>
          <cell r="CY100" t="str">
            <v>Profession (General)</v>
          </cell>
          <cell r="CZ100" t="str">
            <v>Spellcraft</v>
          </cell>
        </row>
        <row r="101">
          <cell r="A101" t="str">
            <v>Divine Seeker</v>
          </cell>
          <cell r="C101" t="str">
            <v>Requirements:
Hide: 10 ranks
Knowledge (Religion): 3 ranks
Move Silently: 8 ranks
Spot: 5 ranks
Patron: An Divine Seeker must have a patron deity, and it must be the deity of which she is a seeker.
Weapon and Armor Proficiency: No additional proficiency gained.
Class Abilities:
1st: Sanctuary; Thwart Glyph
2nd: Sacred Defense +1; Sneak Attack +1d6
3rd: Locate Object; Obscure Object
4th: Sacred Defense +2; Sneak Attack +2d6
5th: Locate Creature; Divine Perseverance</v>
          </cell>
          <cell r="D101" t="str">
            <v>WotC</v>
          </cell>
          <cell r="E101" t="str">
            <v>FRCS</v>
          </cell>
          <cell r="F101">
            <v>44</v>
          </cell>
          <cell r="G101">
            <v>5</v>
          </cell>
          <cell r="H101">
            <v>6</v>
          </cell>
          <cell r="I101">
            <v>0.75</v>
          </cell>
          <cell r="S101" t="str">
            <v>Sneak Attack</v>
          </cell>
          <cell r="T101">
            <v>6</v>
          </cell>
          <cell r="U101">
            <v>2</v>
          </cell>
          <cell r="V101">
            <v>2</v>
          </cell>
          <cell r="AF101">
            <v>0.33</v>
          </cell>
          <cell r="AL101">
            <v>0.5</v>
          </cell>
          <cell r="AR101">
            <v>0.33</v>
          </cell>
          <cell r="CS101">
            <v>6</v>
          </cell>
          <cell r="CT101" t="str">
            <v>Bluff</v>
          </cell>
          <cell r="CU101" t="str">
            <v>Climb</v>
          </cell>
          <cell r="CV101" t="str">
            <v>Craft (General)</v>
          </cell>
          <cell r="CW101" t="str">
            <v>Decipher Script</v>
          </cell>
          <cell r="CX101" t="str">
            <v>Diplomacy</v>
          </cell>
          <cell r="CY101" t="str">
            <v>Disable Device</v>
          </cell>
          <cell r="CZ101" t="str">
            <v>Jump</v>
          </cell>
          <cell r="DA101" t="str">
            <v>Knowledge (Religion)</v>
          </cell>
          <cell r="DB101" t="str">
            <v>Listen</v>
          </cell>
          <cell r="DC101" t="str">
            <v>Move Silently</v>
          </cell>
          <cell r="DD101" t="str">
            <v>Open Lock</v>
          </cell>
          <cell r="DE101" t="str">
            <v>Profession (General)</v>
          </cell>
          <cell r="DF101" t="str">
            <v>Search</v>
          </cell>
          <cell r="DG101" t="str">
            <v>Sleight of Hand</v>
          </cell>
          <cell r="DH101" t="str">
            <v>Spot</v>
          </cell>
          <cell r="DI101" t="str">
            <v>Tumble</v>
          </cell>
          <cell r="DJ101" t="str">
            <v>Use Rope</v>
          </cell>
        </row>
        <row r="102">
          <cell r="A102" t="str">
            <v>Diviner</v>
          </cell>
          <cell r="C102"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02" t="str">
            <v>WotC</v>
          </cell>
          <cell r="E102" t="str">
            <v>3.5e SRD</v>
          </cell>
          <cell r="G102">
            <v>20</v>
          </cell>
          <cell r="H102">
            <v>4</v>
          </cell>
          <cell r="I102">
            <v>0.5</v>
          </cell>
          <cell r="AF102">
            <v>0.33</v>
          </cell>
          <cell r="AL102">
            <v>0.33</v>
          </cell>
          <cell r="AR102">
            <v>0.5</v>
          </cell>
          <cell r="AX102">
            <v>1</v>
          </cell>
          <cell r="AZ102" t="str">
            <v>Metamagic</v>
          </cell>
          <cell r="CP102">
            <v>1</v>
          </cell>
          <cell r="CR102" t="str">
            <v>familiar</v>
          </cell>
          <cell r="CS102">
            <v>2</v>
          </cell>
          <cell r="CT102" t="str">
            <v>Concentration</v>
          </cell>
          <cell r="CU102" t="str">
            <v>Craft (General)</v>
          </cell>
          <cell r="CV102" t="str">
            <v>Decipher Script</v>
          </cell>
          <cell r="CW102" t="str">
            <v>Knowledge (General)</v>
          </cell>
          <cell r="CX102" t="str">
            <v>Profession (General)</v>
          </cell>
          <cell r="CY102" t="str">
            <v>Spellcraft</v>
          </cell>
        </row>
        <row r="103">
          <cell r="A103" t="str">
            <v>Doji Elite Guard</v>
          </cell>
          <cell r="D103" t="str">
            <v>AEG</v>
          </cell>
          <cell r="E103" t="str">
            <v>Way of the Samurai</v>
          </cell>
          <cell r="AF103">
            <v>0.33</v>
          </cell>
          <cell r="AL103">
            <v>0.33</v>
          </cell>
          <cell r="AR103">
            <v>0.33</v>
          </cell>
        </row>
        <row r="104">
          <cell r="A104" t="str">
            <v>Dominant</v>
          </cell>
          <cell r="D104" t="str">
            <v>Green Ronin</v>
          </cell>
          <cell r="E104" t="str">
            <v>Plot &amp; Poison</v>
          </cell>
          <cell r="AF104">
            <v>0.33</v>
          </cell>
          <cell r="AL104">
            <v>0.33</v>
          </cell>
          <cell r="AR104">
            <v>0.33</v>
          </cell>
        </row>
        <row r="105">
          <cell r="A105" t="str">
            <v>Doomguide</v>
          </cell>
          <cell r="C105"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05" t="str">
            <v>WotC</v>
          </cell>
          <cell r="E105" t="str">
            <v>Tome &amp; Blood</v>
          </cell>
          <cell r="F105">
            <v>43</v>
          </cell>
          <cell r="G105">
            <v>10</v>
          </cell>
          <cell r="H105">
            <v>6</v>
          </cell>
          <cell r="I105">
            <v>0.75</v>
          </cell>
          <cell r="AF105">
            <v>0.5</v>
          </cell>
          <cell r="AL105">
            <v>0.33</v>
          </cell>
          <cell r="AR105">
            <v>0.5</v>
          </cell>
          <cell r="AX105">
            <v>3</v>
          </cell>
          <cell r="BP105">
            <v>1</v>
          </cell>
          <cell r="CS105">
            <v>2</v>
          </cell>
          <cell r="CT105" t="str">
            <v>Concentration</v>
          </cell>
          <cell r="CU105" t="str">
            <v>Craft (General)</v>
          </cell>
          <cell r="CV105" t="str">
            <v>Diplomacy</v>
          </cell>
          <cell r="CW105" t="str">
            <v>Heal</v>
          </cell>
          <cell r="CX105" t="str">
            <v>Knowledge (The Planes)</v>
          </cell>
          <cell r="CY105" t="str">
            <v>Knowledge (Undead)</v>
          </cell>
          <cell r="CZ105" t="str">
            <v>Knowledge (Arcana)</v>
          </cell>
          <cell r="DA105" t="str">
            <v>Knowledge (Nature)</v>
          </cell>
          <cell r="DB105" t="str">
            <v>Knowledge (Religion)</v>
          </cell>
          <cell r="DC105" t="str">
            <v>Profession (General)</v>
          </cell>
          <cell r="DD105" t="str">
            <v>Spellcraft</v>
          </cell>
        </row>
        <row r="106">
          <cell r="A106" t="str">
            <v>Dragon Disciple</v>
          </cell>
          <cell r="C106" t="str">
            <v>Alignment: Any
Weapon and Armor Proficiency: Adepts are skilled with all simple weapons. Adepts are not proficient with any type of armor nor with shields.
2nd Summon familiar</v>
          </cell>
          <cell r="D106" t="str">
            <v>WotC</v>
          </cell>
          <cell r="E106" t="str">
            <v>3.5e SRD</v>
          </cell>
          <cell r="G106">
            <v>10</v>
          </cell>
          <cell r="H106">
            <v>6</v>
          </cell>
          <cell r="I106">
            <v>0.75</v>
          </cell>
          <cell r="AF106">
            <v>0.5</v>
          </cell>
          <cell r="AL106">
            <v>0.33</v>
          </cell>
          <cell r="AR106">
            <v>0.5</v>
          </cell>
          <cell r="CS106">
            <v>2</v>
          </cell>
          <cell r="CT106" t="str">
            <v>Concentration</v>
          </cell>
          <cell r="CU106" t="str">
            <v>Craft (General)</v>
          </cell>
          <cell r="CV106" t="str">
            <v>Diplomacy</v>
          </cell>
          <cell r="CW106" t="str">
            <v>Escape Artist</v>
          </cell>
          <cell r="CX106" t="str">
            <v>Gather Info</v>
          </cell>
          <cell r="CY106" t="str">
            <v>Knowledge (Arcana)</v>
          </cell>
          <cell r="CZ106" t="str">
            <v>Knowledge (General)</v>
          </cell>
          <cell r="DA106" t="str">
            <v>Knowledge (Nature)</v>
          </cell>
          <cell r="DB106" t="str">
            <v>Knowledge (Psionic)</v>
          </cell>
          <cell r="DC106" t="str">
            <v>Knowledge (Religion)</v>
          </cell>
          <cell r="DD106" t="str">
            <v>Listen</v>
          </cell>
          <cell r="DE106" t="str">
            <v>Profession (General)</v>
          </cell>
          <cell r="DF106" t="str">
            <v>Search</v>
          </cell>
          <cell r="DG106" t="str">
            <v>Speak Language</v>
          </cell>
          <cell r="DH106" t="str">
            <v>Spellcraft</v>
          </cell>
          <cell r="DI106" t="str">
            <v>Spot</v>
          </cell>
          <cell r="DJ106" t="str">
            <v>Write Language</v>
          </cell>
        </row>
        <row r="107">
          <cell r="A107" t="str">
            <v>Dragon Slayer</v>
          </cell>
          <cell r="C107"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107" t="str">
            <v>WotC</v>
          </cell>
          <cell r="E107" t="str">
            <v>Tome &amp; Blood</v>
          </cell>
          <cell r="F107">
            <v>45</v>
          </cell>
          <cell r="G107">
            <v>10</v>
          </cell>
          <cell r="H107">
            <v>10</v>
          </cell>
          <cell r="I107">
            <v>1</v>
          </cell>
          <cell r="AF107">
            <v>0.5</v>
          </cell>
          <cell r="AL107">
            <v>0.5</v>
          </cell>
          <cell r="AR107">
            <v>0.33</v>
          </cell>
          <cell r="CS107">
            <v>2</v>
          </cell>
          <cell r="CT107" t="str">
            <v>Climb</v>
          </cell>
          <cell r="CU107" t="str">
            <v>Craft (General)</v>
          </cell>
          <cell r="CV107" t="str">
            <v>Handle Animal</v>
          </cell>
          <cell r="CW107" t="str">
            <v>Intimidate</v>
          </cell>
          <cell r="CX107" t="str">
            <v>Jump</v>
          </cell>
          <cell r="CY107" t="str">
            <v>Listen</v>
          </cell>
          <cell r="CZ107" t="str">
            <v>Ride</v>
          </cell>
          <cell r="DA107" t="str">
            <v>Spot</v>
          </cell>
          <cell r="DB107" t="str">
            <v>Swim</v>
          </cell>
        </row>
        <row r="108">
          <cell r="A108" t="str">
            <v>Dragon Swordmaster</v>
          </cell>
          <cell r="D108" t="str">
            <v>AEG</v>
          </cell>
          <cell r="E108" t="str">
            <v>Rokugan</v>
          </cell>
          <cell r="AF108">
            <v>0.33</v>
          </cell>
          <cell r="AL108">
            <v>0.33</v>
          </cell>
          <cell r="AR108">
            <v>0.33</v>
          </cell>
        </row>
        <row r="109">
          <cell r="A109" t="str">
            <v>Dragonkith</v>
          </cell>
          <cell r="C109"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109" t="str">
            <v>WotC</v>
          </cell>
          <cell r="E109" t="str">
            <v>3.5e SRD</v>
          </cell>
          <cell r="G109">
            <v>10</v>
          </cell>
          <cell r="H109">
            <v>8</v>
          </cell>
          <cell r="I109">
            <v>1</v>
          </cell>
          <cell r="S109" t="str">
            <v>Mighty Attack</v>
          </cell>
          <cell r="T109">
            <v>6</v>
          </cell>
          <cell r="U109">
            <v>2</v>
          </cell>
          <cell r="V109">
            <v>3</v>
          </cell>
          <cell r="AF109">
            <v>0.5</v>
          </cell>
          <cell r="AL109">
            <v>0.33</v>
          </cell>
          <cell r="AR109">
            <v>0.33</v>
          </cell>
          <cell r="CS109">
            <v>4</v>
          </cell>
          <cell r="CT109" t="str">
            <v>Bluff</v>
          </cell>
          <cell r="CU109" t="str">
            <v>Craft (General)</v>
          </cell>
          <cell r="CV109" t="str">
            <v>Diplomacy</v>
          </cell>
          <cell r="CW109" t="str">
            <v>Intimidate</v>
          </cell>
          <cell r="CX109" t="str">
            <v>Knowledge (Arcana)</v>
          </cell>
          <cell r="CY109" t="str">
            <v>Knowledge (General)</v>
          </cell>
          <cell r="CZ109" t="str">
            <v>Knowledge (Nature)</v>
          </cell>
          <cell r="DA109" t="str">
            <v>Knowledge (Psionic)</v>
          </cell>
          <cell r="DB109" t="str">
            <v>Knowledge (Religion)</v>
          </cell>
          <cell r="DC109" t="str">
            <v>Listen</v>
          </cell>
          <cell r="DD109" t="str">
            <v>Profession (General)</v>
          </cell>
          <cell r="DE109" t="str">
            <v>Search</v>
          </cell>
          <cell r="DF109" t="str">
            <v>Speak Language</v>
          </cell>
          <cell r="DG109" t="str">
            <v>Spot</v>
          </cell>
          <cell r="DH109" t="str">
            <v>Write Language</v>
          </cell>
        </row>
        <row r="110">
          <cell r="A110" t="str">
            <v>Dread Pirate</v>
          </cell>
          <cell r="D110" t="str">
            <v>WotC</v>
          </cell>
          <cell r="E110" t="str">
            <v>Song &amp; Silence</v>
          </cell>
          <cell r="AF110">
            <v>0.33</v>
          </cell>
          <cell r="AL110">
            <v>0.33</v>
          </cell>
          <cell r="AR110">
            <v>0.33</v>
          </cell>
        </row>
        <row r="111">
          <cell r="A111" t="str">
            <v>Dreadmaster (Dragon Mag)</v>
          </cell>
          <cell r="C111"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1" t="str">
            <v>WotC</v>
          </cell>
          <cell r="E111" t="str">
            <v>Tome &amp; Blood</v>
          </cell>
          <cell r="F111">
            <v>47</v>
          </cell>
          <cell r="G111">
            <v>10</v>
          </cell>
          <cell r="H111">
            <v>8</v>
          </cell>
          <cell r="I111">
            <v>0.75</v>
          </cell>
          <cell r="AF111">
            <v>0.5</v>
          </cell>
          <cell r="AL111">
            <v>0.33</v>
          </cell>
          <cell r="AR111">
            <v>0.5</v>
          </cell>
          <cell r="CP111">
            <v>2</v>
          </cell>
          <cell r="CS111">
            <v>2</v>
          </cell>
          <cell r="CT111" t="str">
            <v>Bluff</v>
          </cell>
          <cell r="CU111" t="str">
            <v>Concentration</v>
          </cell>
          <cell r="CV111" t="str">
            <v>Craft (General)</v>
          </cell>
          <cell r="CW111" t="str">
            <v>Diplomacy</v>
          </cell>
          <cell r="CX111" t="str">
            <v>Gather Info</v>
          </cell>
          <cell r="CY111" t="str">
            <v>Intimidate</v>
          </cell>
          <cell r="CZ111" t="str">
            <v>Knowledge (Geography)</v>
          </cell>
          <cell r="DA111" t="str">
            <v>Knowledge (History)</v>
          </cell>
          <cell r="DB111" t="str">
            <v>Knowledge (Nobility/Royalty)</v>
          </cell>
          <cell r="DC111" t="str">
            <v>Knowledge (Arcana)</v>
          </cell>
          <cell r="DD111" t="str">
            <v>Knowledge (General)</v>
          </cell>
          <cell r="DE111" t="str">
            <v>Knowledge (Religion)</v>
          </cell>
          <cell r="DF111" t="str">
            <v>Profession (General)</v>
          </cell>
          <cell r="DG111" t="str">
            <v>Ride</v>
          </cell>
          <cell r="DH111" t="str">
            <v>Sense Motive</v>
          </cell>
          <cell r="DI111" t="str">
            <v>Speak Language</v>
          </cell>
          <cell r="DJ111" t="str">
            <v>Spellcraft</v>
          </cell>
          <cell r="DK111" t="str">
            <v>Write Language</v>
          </cell>
        </row>
        <row r="112">
          <cell r="A112" t="str">
            <v>Dreadmaster (FnP)</v>
          </cell>
          <cell r="C112"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2" t="str">
            <v>WotC</v>
          </cell>
          <cell r="E112" t="str">
            <v>Tome &amp; Blood</v>
          </cell>
          <cell r="F112">
            <v>47</v>
          </cell>
          <cell r="G112">
            <v>10</v>
          </cell>
          <cell r="H112">
            <v>8</v>
          </cell>
          <cell r="I112">
            <v>0.75</v>
          </cell>
          <cell r="AF112">
            <v>0.5</v>
          </cell>
          <cell r="AL112">
            <v>0.33</v>
          </cell>
          <cell r="AR112">
            <v>0.5</v>
          </cell>
          <cell r="CP112">
            <v>2</v>
          </cell>
          <cell r="CS112">
            <v>2</v>
          </cell>
          <cell r="CT112" t="str">
            <v>Bluff</v>
          </cell>
          <cell r="CU112" t="str">
            <v>Concentration</v>
          </cell>
          <cell r="CV112" t="str">
            <v>Craft (General)</v>
          </cell>
          <cell r="CW112" t="str">
            <v>Diplomacy</v>
          </cell>
          <cell r="CX112" t="str">
            <v>Gather Info</v>
          </cell>
          <cell r="CY112" t="str">
            <v>Intimidate</v>
          </cell>
          <cell r="CZ112" t="str">
            <v>Knowledge (Geography)</v>
          </cell>
          <cell r="DA112" t="str">
            <v>Knowledge (History)</v>
          </cell>
          <cell r="DB112" t="str">
            <v>Knowledge (Nobility/Royalty)</v>
          </cell>
          <cell r="DC112" t="str">
            <v>Knowledge (Arcana)</v>
          </cell>
          <cell r="DD112" t="str">
            <v>Knowledge (General)</v>
          </cell>
          <cell r="DE112" t="str">
            <v>Knowledge (Religion)</v>
          </cell>
          <cell r="DF112" t="str">
            <v>Profession (General)</v>
          </cell>
          <cell r="DG112" t="str">
            <v>Ride</v>
          </cell>
          <cell r="DH112" t="str">
            <v>Sense Motive</v>
          </cell>
          <cell r="DI112" t="str">
            <v>Speak Language</v>
          </cell>
          <cell r="DJ112" t="str">
            <v>Spellcraft</v>
          </cell>
          <cell r="DK112" t="str">
            <v>Write Language</v>
          </cell>
        </row>
        <row r="113">
          <cell r="A113" t="str">
            <v>Druid</v>
          </cell>
          <cell r="C113"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113" t="str">
            <v>Piazo</v>
          </cell>
          <cell r="E113" t="str">
            <v>Dragon 281</v>
          </cell>
          <cell r="F113">
            <v>36</v>
          </cell>
          <cell r="G113">
            <v>20</v>
          </cell>
          <cell r="H113">
            <v>8</v>
          </cell>
          <cell r="I113">
            <v>0.75</v>
          </cell>
          <cell r="AF113">
            <v>0.5</v>
          </cell>
          <cell r="AL113">
            <v>0.33</v>
          </cell>
          <cell r="AR113">
            <v>0.5</v>
          </cell>
          <cell r="CP113">
            <v>1</v>
          </cell>
          <cell r="CS113">
            <v>4</v>
          </cell>
          <cell r="CT113" t="str">
            <v>Concentration</v>
          </cell>
          <cell r="CU113" t="str">
            <v>Craft (General)</v>
          </cell>
          <cell r="CV113" t="str">
            <v>Diplomacy</v>
          </cell>
          <cell r="CW113" t="str">
            <v>Handle Animal</v>
          </cell>
          <cell r="CX113" t="str">
            <v>Heal</v>
          </cell>
          <cell r="CY113" t="str">
            <v>Knowledge (Nature)</v>
          </cell>
          <cell r="CZ113" t="str">
            <v>Profession (General)</v>
          </cell>
          <cell r="DA113" t="str">
            <v>Spellcraft</v>
          </cell>
          <cell r="DB113" t="str">
            <v>Survival</v>
          </cell>
          <cell r="DC113" t="str">
            <v>Swim</v>
          </cell>
        </row>
        <row r="114">
          <cell r="A114" t="str">
            <v>Drunken Master</v>
          </cell>
          <cell r="C114" t="str">
            <v>Alignment: Any
Weapon and Armor Proficiency: The aristocrat is proficient in the use of all simple and martial weapons and with all types of armor and shields.</v>
          </cell>
          <cell r="D114" t="str">
            <v>WotC</v>
          </cell>
          <cell r="E114" t="str">
            <v>3.5e SRD</v>
          </cell>
          <cell r="G114">
            <v>10</v>
          </cell>
          <cell r="H114">
            <v>8</v>
          </cell>
          <cell r="I114">
            <v>1</v>
          </cell>
          <cell r="AF114">
            <v>0.5</v>
          </cell>
          <cell r="AL114">
            <v>0.5</v>
          </cell>
          <cell r="AR114">
            <v>0.33</v>
          </cell>
          <cell r="CS114">
            <v>4</v>
          </cell>
          <cell r="CT114" t="str">
            <v>Balance</v>
          </cell>
          <cell r="CU114" t="str">
            <v>Bluff</v>
          </cell>
          <cell r="CV114" t="str">
            <v>Climb</v>
          </cell>
          <cell r="CW114" t="str">
            <v>Craft (General)</v>
          </cell>
          <cell r="CX114" t="str">
            <v>Escape Artist</v>
          </cell>
          <cell r="CY114" t="str">
            <v>Hide</v>
          </cell>
          <cell r="CZ114" t="str">
            <v>Jump</v>
          </cell>
          <cell r="DA114" t="str">
            <v>Listen</v>
          </cell>
          <cell r="DB114" t="str">
            <v>Move Silently</v>
          </cell>
          <cell r="DC114" t="str">
            <v>Perform (General)</v>
          </cell>
          <cell r="DD114" t="str">
            <v>Profession (General)</v>
          </cell>
          <cell r="DE114" t="str">
            <v>Swim</v>
          </cell>
          <cell r="DF114" t="str">
            <v>Tumble</v>
          </cell>
        </row>
        <row r="115">
          <cell r="A115" t="str">
            <v>Duelist</v>
          </cell>
          <cell r="C115"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115" t="str">
            <v>WotC</v>
          </cell>
          <cell r="E115" t="str">
            <v>3.5e SRD</v>
          </cell>
          <cell r="G115">
            <v>10</v>
          </cell>
          <cell r="H115">
            <v>10</v>
          </cell>
          <cell r="I115">
            <v>1</v>
          </cell>
          <cell r="S115" t="str">
            <v>Precise Strike</v>
          </cell>
          <cell r="T115">
            <v>6</v>
          </cell>
          <cell r="U115">
            <v>2</v>
          </cell>
          <cell r="V115">
            <v>4</v>
          </cell>
          <cell r="AA115" t="str">
            <v>Int</v>
          </cell>
          <cell r="AD115">
            <v>1</v>
          </cell>
          <cell r="AE115">
            <v>1</v>
          </cell>
          <cell r="AF115">
            <v>0.33</v>
          </cell>
          <cell r="AH115">
            <v>4</v>
          </cell>
          <cell r="AJ115">
            <v>1</v>
          </cell>
          <cell r="AL115">
            <v>0.5</v>
          </cell>
          <cell r="AM115">
            <v>2</v>
          </cell>
          <cell r="AN115">
            <v>4</v>
          </cell>
          <cell r="AP115">
            <v>1</v>
          </cell>
          <cell r="AR115">
            <v>0.33</v>
          </cell>
          <cell r="AT115">
            <v>4</v>
          </cell>
          <cell r="AV115">
            <v>1</v>
          </cell>
          <cell r="CS115">
            <v>4</v>
          </cell>
          <cell r="CT115" t="str">
            <v>Balance</v>
          </cell>
          <cell r="CU115" t="str">
            <v>Bluff</v>
          </cell>
          <cell r="CV115" t="str">
            <v>Escape Artist</v>
          </cell>
          <cell r="CW115" t="str">
            <v>Innuendo</v>
          </cell>
          <cell r="CX115" t="str">
            <v>Jump</v>
          </cell>
          <cell r="CY115" t="str">
            <v>Listen</v>
          </cell>
          <cell r="CZ115" t="str">
            <v>Perform (General)</v>
          </cell>
          <cell r="DA115" t="str">
            <v>Sense Motive</v>
          </cell>
          <cell r="DB115" t="str">
            <v>Spot</v>
          </cell>
          <cell r="DC115" t="str">
            <v>Tumble</v>
          </cell>
        </row>
        <row r="116">
          <cell r="A116" t="str">
            <v>Duelist (Dragon Mag)</v>
          </cell>
          <cell r="C11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116" t="str">
            <v>WotC</v>
          </cell>
          <cell r="E116" t="str">
            <v>3.5e SRD</v>
          </cell>
          <cell r="G116">
            <v>10</v>
          </cell>
          <cell r="H116">
            <v>10</v>
          </cell>
          <cell r="I116">
            <v>1</v>
          </cell>
          <cell r="AA116" t="str">
            <v>Int</v>
          </cell>
          <cell r="AD116">
            <v>1</v>
          </cell>
          <cell r="AE116">
            <v>1</v>
          </cell>
          <cell r="AF116">
            <v>0.33</v>
          </cell>
          <cell r="AH116">
            <v>4</v>
          </cell>
          <cell r="AJ116">
            <v>1</v>
          </cell>
          <cell r="AL116">
            <v>0.5</v>
          </cell>
          <cell r="AM116">
            <v>2</v>
          </cell>
          <cell r="AN116">
            <v>4</v>
          </cell>
          <cell r="AP116">
            <v>1</v>
          </cell>
          <cell r="AR116">
            <v>0.33</v>
          </cell>
          <cell r="AT116">
            <v>4</v>
          </cell>
          <cell r="AV116">
            <v>1</v>
          </cell>
          <cell r="CS116">
            <v>4</v>
          </cell>
          <cell r="CT116" t="str">
            <v>Balance</v>
          </cell>
          <cell r="CU116" t="str">
            <v>Bluff</v>
          </cell>
          <cell r="CV116" t="str">
            <v>Escape Artist</v>
          </cell>
          <cell r="CW116" t="str">
            <v>Innuendo</v>
          </cell>
          <cell r="CX116" t="str">
            <v>Jump</v>
          </cell>
          <cell r="CY116" t="str">
            <v>Listen</v>
          </cell>
          <cell r="CZ116" t="str">
            <v>Perform (General)</v>
          </cell>
          <cell r="DA116" t="str">
            <v>Sense Motive</v>
          </cell>
          <cell r="DB116" t="str">
            <v>Spot</v>
          </cell>
          <cell r="DC116" t="str">
            <v>Tumble</v>
          </cell>
        </row>
        <row r="117">
          <cell r="A117" t="str">
            <v>Dungeon Delver</v>
          </cell>
          <cell r="D117" t="str">
            <v>WotC</v>
          </cell>
          <cell r="E117" t="str">
            <v>Song &amp; Silence</v>
          </cell>
          <cell r="AF117">
            <v>0.33</v>
          </cell>
          <cell r="AL117">
            <v>0.33</v>
          </cell>
          <cell r="AR117">
            <v>0.33</v>
          </cell>
        </row>
        <row r="118">
          <cell r="A118" t="str">
            <v>Dwarven Defender</v>
          </cell>
          <cell r="C118" t="str">
            <v xml:space="preserve">Requirements:
Race: Dwarf
Alignment: Any Lawful
Base Attack Bonus: +7
Feats: Dodge, Endurance, Toughness.
Weapon and Armor Proficiency: The dwarven defender is proficient with all simple and martial weapons, all types of armor, and shields.
1st Defensive stance 1/day
2nd Defensive awareness (Dex bonus to AC)
3rd Defensive stance 2/day
5th Defensive stance 3/day
6th Damage reduction (3), defensive awareness (can’t be flanked)
7th Defensive stance 4/day
9th Defensive stance 5/day
10th Damage reduction (6), defensive awareness (+1 vs. traps)
</v>
          </cell>
          <cell r="D118" t="str">
            <v>WotC</v>
          </cell>
          <cell r="E118" t="str">
            <v>3.5e SRD</v>
          </cell>
          <cell r="G118">
            <v>10</v>
          </cell>
          <cell r="H118">
            <v>12</v>
          </cell>
          <cell r="I118">
            <v>1</v>
          </cell>
          <cell r="AF118">
            <v>0.5</v>
          </cell>
          <cell r="AL118">
            <v>0.33</v>
          </cell>
          <cell r="AR118">
            <v>0.5</v>
          </cell>
          <cell r="CS118">
            <v>2</v>
          </cell>
          <cell r="CT118" t="str">
            <v>Craft (General)</v>
          </cell>
          <cell r="CU118" t="str">
            <v>Listen</v>
          </cell>
          <cell r="CV118" t="str">
            <v>Sense Motive</v>
          </cell>
          <cell r="CW118" t="str">
            <v>Spot</v>
          </cell>
        </row>
        <row r="119">
          <cell r="A119" t="str">
            <v>Dweomer Defender</v>
          </cell>
          <cell r="D119" t="str">
            <v>Green Ronin</v>
          </cell>
          <cell r="E119" t="str">
            <v>Plot &amp; Poison</v>
          </cell>
          <cell r="AF119">
            <v>0.33</v>
          </cell>
          <cell r="AL119">
            <v>0.33</v>
          </cell>
          <cell r="AR119">
            <v>0.33</v>
          </cell>
        </row>
        <row r="120">
          <cell r="A120" t="str">
            <v>Dweomerkeeper (FnP)</v>
          </cell>
          <cell r="D120" t="str">
            <v>WotC</v>
          </cell>
          <cell r="E120" t="str">
            <v>Faiths &amp; Pantheons</v>
          </cell>
          <cell r="AF120">
            <v>0.33</v>
          </cell>
          <cell r="AL120">
            <v>0.33</v>
          </cell>
          <cell r="AR120">
            <v>0.33</v>
          </cell>
        </row>
        <row r="121">
          <cell r="A121" t="str">
            <v>Dweomerkeeper (Josh)</v>
          </cell>
          <cell r="D121" t="str">
            <v>JL</v>
          </cell>
          <cell r="AF121">
            <v>0.33</v>
          </cell>
          <cell r="AL121">
            <v>0.33</v>
          </cell>
          <cell r="AR121">
            <v>0.33</v>
          </cell>
        </row>
        <row r="122">
          <cell r="A122" t="str">
            <v>Dying</v>
          </cell>
          <cell r="D122" t="str">
            <v>AEG</v>
          </cell>
          <cell r="E122" t="str">
            <v>Undead</v>
          </cell>
          <cell r="AF122">
            <v>0.33</v>
          </cell>
          <cell r="AL122">
            <v>0.33</v>
          </cell>
          <cell r="AR122">
            <v>0.33</v>
          </cell>
        </row>
        <row r="123">
          <cell r="A123" t="str">
            <v>Earthwalker</v>
          </cell>
          <cell r="D123" t="str">
            <v>JL</v>
          </cell>
          <cell r="AF123">
            <v>0.33</v>
          </cell>
          <cell r="AL123">
            <v>0.33</v>
          </cell>
          <cell r="AR123">
            <v>0.33</v>
          </cell>
        </row>
        <row r="124">
          <cell r="A124" t="str">
            <v>Elder Druid</v>
          </cell>
          <cell r="D124" t="str">
            <v>Piazo</v>
          </cell>
          <cell r="E124" t="str">
            <v>Dragon ?</v>
          </cell>
          <cell r="AF124">
            <v>0.33</v>
          </cell>
          <cell r="AL124">
            <v>0.33</v>
          </cell>
          <cell r="AR124">
            <v>0.33</v>
          </cell>
        </row>
        <row r="125">
          <cell r="A125" t="str">
            <v>Eldritch Master</v>
          </cell>
          <cell r="C125" t="str">
            <v>Requirements:
Knowledge (Arcana): 8 ranks; Spellcraft: 6 ranks; Diplomacy: 2 ranks; Intimidation: 2 ranks.
Spellcasting: Must be able to cast arcane spells
Special: The Eldritch Master must have made a pact or bargain with some powerful, otherworldly entity.  In exchange for teaching the character the ways of the eldritch master, the entity must be rewarded with a special task, a great (magical) treasure, or some special payment determined by the DM.
1st: Detect Magic, Combined Levels
2nd: True Spell (cantrip)
3rd: Metamagic Feat, Spell Boost
4th: Spell Dilettante
5th: True Spell (1st)
6th: Powerful Presence, Metamagic Feat, Spell Boost
7th: True Spell (2nd)
8th: Knowing Stare, Spell Dilettante
9th: Metamagic Feat, Spell Boost
10th: Mastered Name</v>
          </cell>
          <cell r="D125" t="str">
            <v>Piazo</v>
          </cell>
          <cell r="E125" t="str">
            <v>Dragon 280</v>
          </cell>
          <cell r="F125">
            <v>88</v>
          </cell>
          <cell r="G125">
            <v>10</v>
          </cell>
          <cell r="H125">
            <v>4</v>
          </cell>
          <cell r="I125">
            <v>0.5</v>
          </cell>
          <cell r="AF125">
            <v>0.33</v>
          </cell>
          <cell r="AL125">
            <v>0.33</v>
          </cell>
          <cell r="AR125">
            <v>0.5</v>
          </cell>
          <cell r="AX125">
            <v>1</v>
          </cell>
          <cell r="CS125">
            <v>4</v>
          </cell>
          <cell r="CT125" t="str">
            <v>Concentration</v>
          </cell>
          <cell r="CU125" t="str">
            <v>Craft (General)</v>
          </cell>
          <cell r="CV125" t="str">
            <v>Diplomacy</v>
          </cell>
          <cell r="CW125" t="str">
            <v>Intimidate</v>
          </cell>
          <cell r="CX125" t="str">
            <v>Knowledge (Arcana)</v>
          </cell>
          <cell r="CY125" t="str">
            <v>Knowledge (General)</v>
          </cell>
          <cell r="CZ125" t="str">
            <v>Knowledge (Nature)</v>
          </cell>
          <cell r="DA125" t="str">
            <v>Knowledge (Psionic)</v>
          </cell>
          <cell r="DB125" t="str">
            <v>Knowledge (Religion)</v>
          </cell>
          <cell r="DC125" t="str">
            <v>Listen</v>
          </cell>
          <cell r="DD125" t="str">
            <v>Profession (General)</v>
          </cell>
          <cell r="DE125" t="str">
            <v>Sense Motive</v>
          </cell>
          <cell r="DF125" t="str">
            <v>Speak Language</v>
          </cell>
          <cell r="DG125" t="str">
            <v>Spellcraft</v>
          </cell>
          <cell r="DH125" t="str">
            <v>Spot</v>
          </cell>
          <cell r="DI125" t="str">
            <v>Write Language</v>
          </cell>
        </row>
        <row r="126">
          <cell r="A126" t="str">
            <v>Eldritch Warrior</v>
          </cell>
          <cell r="D126" t="str">
            <v>Malhavoc</v>
          </cell>
          <cell r="E126" t="str">
            <v>BoEM2</v>
          </cell>
          <cell r="AF126">
            <v>0.33</v>
          </cell>
          <cell r="AL126">
            <v>0.33</v>
          </cell>
          <cell r="AR126">
            <v>0.33</v>
          </cell>
        </row>
        <row r="127">
          <cell r="A127" t="str">
            <v>Elemental Archon</v>
          </cell>
          <cell r="D127" t="str">
            <v>WotC</v>
          </cell>
          <cell r="E127" t="str">
            <v>Faiths &amp; Pantheons</v>
          </cell>
          <cell r="AF127">
            <v>0.33</v>
          </cell>
          <cell r="AL127">
            <v>0.33</v>
          </cell>
          <cell r="AR127">
            <v>0.33</v>
          </cell>
        </row>
        <row r="128">
          <cell r="A128" t="str">
            <v>Elemental Guardsman</v>
          </cell>
          <cell r="D128" t="str">
            <v>AEG</v>
          </cell>
          <cell r="E128" t="str">
            <v>Rokugan</v>
          </cell>
          <cell r="AF128">
            <v>0.33</v>
          </cell>
          <cell r="AL128">
            <v>0.33</v>
          </cell>
          <cell r="AR128">
            <v>0.33</v>
          </cell>
        </row>
        <row r="129">
          <cell r="A129" t="str">
            <v>Elemental Savant (Air)</v>
          </cell>
          <cell r="C129"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29" t="str">
            <v>WotC</v>
          </cell>
          <cell r="E129" t="str">
            <v>Tome &amp; Blood</v>
          </cell>
          <cell r="F129">
            <v>57</v>
          </cell>
          <cell r="G129">
            <v>10</v>
          </cell>
          <cell r="H129">
            <v>4</v>
          </cell>
          <cell r="I129">
            <v>0.5</v>
          </cell>
          <cell r="AF129">
            <v>0.33</v>
          </cell>
          <cell r="AL129">
            <v>0.33</v>
          </cell>
          <cell r="AR129">
            <v>0.5</v>
          </cell>
          <cell r="CB129" t="str">
            <v>Electricity</v>
          </cell>
          <cell r="CS129">
            <v>2</v>
          </cell>
          <cell r="CT129" t="str">
            <v>Concentration</v>
          </cell>
          <cell r="CU129" t="str">
            <v>Craft (General)</v>
          </cell>
          <cell r="CV129" t="str">
            <v>Handle Animal</v>
          </cell>
          <cell r="CW129" t="str">
            <v>Knowledge (Arcana)</v>
          </cell>
          <cell r="CX129" t="str">
            <v>Knowledge (General)</v>
          </cell>
          <cell r="CY129" t="str">
            <v>Knowledge (Nature)</v>
          </cell>
          <cell r="CZ129" t="str">
            <v>Knowledge (Psionic)</v>
          </cell>
          <cell r="DA129" t="str">
            <v>Knowledge (Religion)</v>
          </cell>
          <cell r="DB129" t="str">
            <v>Profession (General)</v>
          </cell>
          <cell r="DC129" t="str">
            <v>Speak Language</v>
          </cell>
          <cell r="DD129" t="str">
            <v>Spellcraft</v>
          </cell>
          <cell r="DE129" t="str">
            <v>Write Language</v>
          </cell>
        </row>
        <row r="130">
          <cell r="A130" t="str">
            <v>Elemental Savant (Earth)</v>
          </cell>
          <cell r="C130"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0" t="str">
            <v>WotC</v>
          </cell>
          <cell r="E130" t="str">
            <v>Tome &amp; Blood</v>
          </cell>
          <cell r="F130">
            <v>57</v>
          </cell>
          <cell r="G130">
            <v>10</v>
          </cell>
          <cell r="H130">
            <v>4</v>
          </cell>
          <cell r="I130">
            <v>0.5</v>
          </cell>
          <cell r="AF130">
            <v>0.33</v>
          </cell>
          <cell r="AL130">
            <v>0.33</v>
          </cell>
          <cell r="AR130">
            <v>0.5</v>
          </cell>
          <cell r="CB130" t="str">
            <v>Acid</v>
          </cell>
          <cell r="CS130">
            <v>2</v>
          </cell>
          <cell r="CT130" t="str">
            <v>Concentration</v>
          </cell>
          <cell r="CU130" t="str">
            <v>Craft (General)</v>
          </cell>
          <cell r="CV130" t="str">
            <v>Handle Animal</v>
          </cell>
          <cell r="CW130" t="str">
            <v>Knowledge (Arcana)</v>
          </cell>
          <cell r="CX130" t="str">
            <v>Knowledge (General)</v>
          </cell>
          <cell r="CY130" t="str">
            <v>Knowledge (Nature)</v>
          </cell>
          <cell r="CZ130" t="str">
            <v>Knowledge (Psionic)</v>
          </cell>
          <cell r="DA130" t="str">
            <v>Knowledge (Religion)</v>
          </cell>
          <cell r="DB130" t="str">
            <v>Profession (General)</v>
          </cell>
          <cell r="DC130" t="str">
            <v>Speak Language</v>
          </cell>
          <cell r="DD130" t="str">
            <v>Spellcraft</v>
          </cell>
          <cell r="DE130" t="str">
            <v>Write Language</v>
          </cell>
        </row>
        <row r="131">
          <cell r="A131" t="str">
            <v>Elemental Savant (Fire)</v>
          </cell>
          <cell r="C131"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1" t="str">
            <v>WotC</v>
          </cell>
          <cell r="E131" t="str">
            <v>Tome &amp; Blood</v>
          </cell>
          <cell r="F131">
            <v>57</v>
          </cell>
          <cell r="G131">
            <v>10</v>
          </cell>
          <cell r="H131">
            <v>4</v>
          </cell>
          <cell r="I131">
            <v>0.5</v>
          </cell>
          <cell r="AF131">
            <v>0.33</v>
          </cell>
          <cell r="AL131">
            <v>0.33</v>
          </cell>
          <cell r="AR131">
            <v>0.5</v>
          </cell>
          <cell r="CB131" t="str">
            <v>Fire</v>
          </cell>
          <cell r="CS131">
            <v>2</v>
          </cell>
          <cell r="CT131" t="str">
            <v>Concentration</v>
          </cell>
          <cell r="CU131" t="str">
            <v>Craft (General)</v>
          </cell>
          <cell r="CV131" t="str">
            <v>Handle Animal</v>
          </cell>
          <cell r="CW131" t="str">
            <v>Knowledge (Arcana)</v>
          </cell>
          <cell r="CX131" t="str">
            <v>Knowledge (General)</v>
          </cell>
          <cell r="CY131" t="str">
            <v>Knowledge (Nature)</v>
          </cell>
          <cell r="CZ131" t="str">
            <v>Knowledge (Psionic)</v>
          </cell>
          <cell r="DA131" t="str">
            <v>Knowledge (Religion)</v>
          </cell>
          <cell r="DB131" t="str">
            <v>Profession (General)</v>
          </cell>
          <cell r="DC131" t="str">
            <v>Speak Language</v>
          </cell>
          <cell r="DD131" t="str">
            <v>Spellcraft</v>
          </cell>
          <cell r="DE131" t="str">
            <v>Write Language</v>
          </cell>
        </row>
        <row r="132">
          <cell r="A132" t="str">
            <v>Elemental Savant (Water)</v>
          </cell>
          <cell r="C132"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2" t="str">
            <v>WotC</v>
          </cell>
          <cell r="E132" t="str">
            <v>Tome &amp; Blood</v>
          </cell>
          <cell r="F132">
            <v>57</v>
          </cell>
          <cell r="G132">
            <v>10</v>
          </cell>
          <cell r="H132">
            <v>4</v>
          </cell>
          <cell r="I132">
            <v>0.5</v>
          </cell>
          <cell r="AF132">
            <v>0.33</v>
          </cell>
          <cell r="AL132">
            <v>0.33</v>
          </cell>
          <cell r="AR132">
            <v>0.5</v>
          </cell>
          <cell r="CB132" t="str">
            <v>Cold</v>
          </cell>
          <cell r="CS132">
            <v>2</v>
          </cell>
          <cell r="CT132" t="str">
            <v>Concentration</v>
          </cell>
          <cell r="CU132" t="str">
            <v>Craft (General)</v>
          </cell>
          <cell r="CV132" t="str">
            <v>Handle Animal</v>
          </cell>
          <cell r="CW132" t="str">
            <v>Knowledge (Arcana)</v>
          </cell>
          <cell r="CX132" t="str">
            <v>Knowledge (General)</v>
          </cell>
          <cell r="CY132" t="str">
            <v>Knowledge (Nature)</v>
          </cell>
          <cell r="CZ132" t="str">
            <v>Knowledge (Psionic)</v>
          </cell>
          <cell r="DA132" t="str">
            <v>Knowledge (Religion)</v>
          </cell>
          <cell r="DB132" t="str">
            <v>Profession (General)</v>
          </cell>
          <cell r="DC132" t="str">
            <v>Speak Language</v>
          </cell>
          <cell r="DD132" t="str">
            <v>Spellcraft</v>
          </cell>
          <cell r="DE132" t="str">
            <v>Write Language</v>
          </cell>
        </row>
        <row r="133">
          <cell r="A133" t="str">
            <v>Elf Treerunner</v>
          </cell>
          <cell r="C133" t="str">
            <v>Race:  Elf or Half-Elf
BAB:  +5
Feats:  Lightning Reflexes, Track
Skills:  Balance 6 ranks, Climb 8 ranks, Jump 6 ranks, Wilderness Lore 4 ranks
Weapon and Armor Proficiency:  The elf treerunner is proficient with the use of all simple and martial weapons, as well as light armor.
1st:  Tree Walking
2nd:  Trackless Step, Weapons of the Order
3rd:  Treerunning
4th:  Speak with Plants
5th:  Arboreal Ally
6th:  Arboreal Ambush
7th:  Darkvision
8th:  Arboreal Gate
9th:  Arboreal Gate
10th:  Arboreal Gate</v>
          </cell>
          <cell r="D133" t="str">
            <v>AEG</v>
          </cell>
          <cell r="E133" t="str">
            <v>War</v>
          </cell>
          <cell r="F133">
            <v>52</v>
          </cell>
          <cell r="G133">
            <v>10</v>
          </cell>
          <cell r="H133">
            <v>10</v>
          </cell>
          <cell r="I133">
            <v>1</v>
          </cell>
          <cell r="AF133">
            <v>0.33</v>
          </cell>
          <cell r="AL133">
            <v>0.5</v>
          </cell>
          <cell r="AR133">
            <v>0.33</v>
          </cell>
          <cell r="CS133">
            <v>4</v>
          </cell>
          <cell r="CT133" t="str">
            <v>Balance</v>
          </cell>
          <cell r="CU133" t="str">
            <v>Climb</v>
          </cell>
          <cell r="CV133" t="str">
            <v>Handle Animal</v>
          </cell>
          <cell r="CW133" t="str">
            <v>Hide</v>
          </cell>
          <cell r="CX133" t="str">
            <v>Jump</v>
          </cell>
          <cell r="CY133" t="str">
            <v>Knowledge (Nature)</v>
          </cell>
          <cell r="CZ133" t="str">
            <v>Listen</v>
          </cell>
          <cell r="DA133" t="str">
            <v>Move Silently</v>
          </cell>
          <cell r="DB133" t="str">
            <v>Spot</v>
          </cell>
          <cell r="DC133" t="str">
            <v>Survival</v>
          </cell>
          <cell r="DD133" t="str">
            <v>Swim</v>
          </cell>
        </row>
        <row r="134">
          <cell r="A134" t="str">
            <v>Embermage</v>
          </cell>
          <cell r="C134" t="str">
            <v>Requirements:
Skills: Knowledge: Arcana - 10 ranks
Feats: Endurance, Spell Focus: Evocation, Spell Penetration
Spell Casting: Must be able to cast 3rd-level arcane spells. The character must be able to cast five spells of the fire type and may cast no spells of the cold type.
Special: To become an embermage, the character must have been reduced to negative hit points entirely through damage by fire or killed by a fire attack.
Special: A character can use no spell or item that provides protection against fire (doing so prevents the use of embermage abilities until the protection ends).
Weapon and Armor Proficiency: 
Class Abilities:
1st: Burning Touch, Arcane Spell Casting
2nd: Burning Blood
4th: Fingers of Fire
6th: Burning Blood Backlash
8th: Tongue of Fire
9th: Eyes of Fire
10th: Implosion</v>
          </cell>
          <cell r="D134" t="str">
            <v>Malhavoc</v>
          </cell>
          <cell r="E134" t="str">
            <v>BoEM</v>
          </cell>
          <cell r="F134">
            <v>4</v>
          </cell>
          <cell r="G134">
            <v>10</v>
          </cell>
          <cell r="H134">
            <v>6</v>
          </cell>
          <cell r="I134">
            <v>0.5</v>
          </cell>
          <cell r="AF134">
            <v>0.5</v>
          </cell>
          <cell r="AL134">
            <v>0.33</v>
          </cell>
          <cell r="AR134">
            <v>0.5</v>
          </cell>
          <cell r="CS134">
            <v>2</v>
          </cell>
          <cell r="CT134" t="str">
            <v>Concentration</v>
          </cell>
          <cell r="CU134" t="str">
            <v>Craft (General)</v>
          </cell>
          <cell r="CV134" t="str">
            <v>Knowledge (Arcana)</v>
          </cell>
          <cell r="CW134" t="str">
            <v>Profession (General)</v>
          </cell>
          <cell r="CX134" t="str">
            <v>Spellcraft</v>
          </cell>
        </row>
        <row r="135">
          <cell r="A135" t="str">
            <v>Emerald Magistrate</v>
          </cell>
          <cell r="D135" t="str">
            <v>AEG</v>
          </cell>
          <cell r="E135" t="str">
            <v>Rokugan</v>
          </cell>
          <cell r="AF135">
            <v>0.33</v>
          </cell>
          <cell r="AL135">
            <v>0.33</v>
          </cell>
          <cell r="AR135">
            <v>0.33</v>
          </cell>
        </row>
        <row r="136">
          <cell r="A136" t="str">
            <v>Enchanter</v>
          </cell>
          <cell r="C136"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6" t="str">
            <v>WotC</v>
          </cell>
          <cell r="E136" t="str">
            <v>3.5e SRD</v>
          </cell>
          <cell r="G136">
            <v>20</v>
          </cell>
          <cell r="H136">
            <v>4</v>
          </cell>
          <cell r="I136">
            <v>0.5</v>
          </cell>
          <cell r="AF136">
            <v>0.33</v>
          </cell>
          <cell r="AL136">
            <v>0.33</v>
          </cell>
          <cell r="AR136">
            <v>0.5</v>
          </cell>
          <cell r="AX136">
            <v>1</v>
          </cell>
          <cell r="AZ136" t="str">
            <v>Metamagic</v>
          </cell>
          <cell r="CP136">
            <v>1</v>
          </cell>
          <cell r="CR136" t="str">
            <v>familiar</v>
          </cell>
          <cell r="CS136">
            <v>2</v>
          </cell>
          <cell r="CT136" t="str">
            <v>Concentration</v>
          </cell>
          <cell r="CU136" t="str">
            <v>Craft (General)</v>
          </cell>
          <cell r="CV136" t="str">
            <v>Decipher Script</v>
          </cell>
          <cell r="CW136" t="str">
            <v>Knowledge (General)</v>
          </cell>
          <cell r="CX136" t="str">
            <v>Profession (General)</v>
          </cell>
          <cell r="CY136" t="str">
            <v>Spellcraft</v>
          </cell>
        </row>
        <row r="137">
          <cell r="A137" t="str">
            <v>Epic Athlete</v>
          </cell>
          <cell r="C137" t="str">
            <v>BAB:  +5
Feats:  Improved Unarmed Strike, Run, Toughness
Skills:  Balance 4 ranks, Climb 6 ranks, Jump 8 ranks, Swim 6 ranks, Tumble 4 ranks
Special:  Beacuse epic athletes seek physical perfection "for the wrong reasons", monks may never become one.
Weapon and Armor Proficiency:  The epic athlete is proficient with the use of all simple and martial weapons, no forms of armor or shields.  An epic athlete can only use his special abilities while wearing light armor or less.
1st:  Brawler, Fame
2nd:  Improved Speed
3rd:  Far Throw
4th:  Grappler
5th:  The Epic
6th:  Prodigious Leap
7th:  Giant Killer
8th:  Bear Hug
9th:  Hearty Constitution
10th:  Epic Health</v>
          </cell>
          <cell r="D137" t="str">
            <v>AEG</v>
          </cell>
          <cell r="E137" t="str">
            <v>War</v>
          </cell>
          <cell r="F137">
            <v>55</v>
          </cell>
          <cell r="G137">
            <v>10</v>
          </cell>
          <cell r="H137">
            <v>12</v>
          </cell>
          <cell r="I137">
            <v>1</v>
          </cell>
          <cell r="AF137">
            <v>0.33</v>
          </cell>
          <cell r="AL137">
            <v>0.5</v>
          </cell>
          <cell r="AR137">
            <v>0.33</v>
          </cell>
          <cell r="CC137">
            <v>10</v>
          </cell>
          <cell r="CJ137">
            <v>1</v>
          </cell>
          <cell r="CS137">
            <v>4</v>
          </cell>
          <cell r="CT137" t="str">
            <v>Balance</v>
          </cell>
          <cell r="CU137" t="str">
            <v>Climb</v>
          </cell>
          <cell r="CV137" t="str">
            <v>Escape Artist</v>
          </cell>
          <cell r="CW137" t="str">
            <v>Heal</v>
          </cell>
          <cell r="CX137" t="str">
            <v>Intimidate</v>
          </cell>
          <cell r="CY137" t="str">
            <v>Jump</v>
          </cell>
          <cell r="CZ137" t="str">
            <v>Listen</v>
          </cell>
          <cell r="DA137" t="str">
            <v>Perform (General)</v>
          </cell>
          <cell r="DB137" t="str">
            <v>Ride</v>
          </cell>
          <cell r="DC137" t="str">
            <v>Spot</v>
          </cell>
          <cell r="DD137" t="str">
            <v>Swim</v>
          </cell>
          <cell r="DE137" t="str">
            <v>Tumble</v>
          </cell>
        </row>
        <row r="138">
          <cell r="A138" t="str">
            <v>Eunich Warlock</v>
          </cell>
          <cell r="D138" t="str">
            <v>AEG</v>
          </cell>
          <cell r="E138" t="str">
            <v>Rokugan</v>
          </cell>
          <cell r="AF138">
            <v>0.33</v>
          </cell>
          <cell r="AL138">
            <v>0.33</v>
          </cell>
          <cell r="AR138">
            <v>0.33</v>
          </cell>
        </row>
        <row r="139">
          <cell r="A139" t="str">
            <v>Evoker</v>
          </cell>
          <cell r="C139"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9" t="str">
            <v>WotC</v>
          </cell>
          <cell r="E139" t="str">
            <v>3.5e SRD</v>
          </cell>
          <cell r="G139">
            <v>20</v>
          </cell>
          <cell r="H139">
            <v>4</v>
          </cell>
          <cell r="I139">
            <v>0.5</v>
          </cell>
          <cell r="AF139">
            <v>0.33</v>
          </cell>
          <cell r="AL139">
            <v>0.33</v>
          </cell>
          <cell r="AR139">
            <v>0.5</v>
          </cell>
          <cell r="AX139">
            <v>1</v>
          </cell>
          <cell r="AZ139" t="str">
            <v>Metamagic</v>
          </cell>
          <cell r="CP139">
            <v>1</v>
          </cell>
          <cell r="CR139" t="str">
            <v>familiar</v>
          </cell>
          <cell r="CS139">
            <v>2</v>
          </cell>
          <cell r="CT139" t="str">
            <v>Concentration</v>
          </cell>
          <cell r="CU139" t="str">
            <v>Craft (General)</v>
          </cell>
          <cell r="CV139" t="str">
            <v>Decipher Script</v>
          </cell>
          <cell r="CW139" t="str">
            <v>Knowledge (General)</v>
          </cell>
          <cell r="CX139" t="str">
            <v>Profession (General)</v>
          </cell>
          <cell r="CY139" t="str">
            <v>Spellcraft</v>
          </cell>
        </row>
        <row r="140">
          <cell r="A140" t="str">
            <v>Exorcist</v>
          </cell>
          <cell r="D140" t="str">
            <v>AEG</v>
          </cell>
          <cell r="E140" t="str">
            <v>Undead</v>
          </cell>
          <cell r="AF140">
            <v>0.33</v>
          </cell>
          <cell r="AL140">
            <v>0.33</v>
          </cell>
          <cell r="AR140">
            <v>0.33</v>
          </cell>
        </row>
        <row r="141">
          <cell r="A141" t="str">
            <v>Expert</v>
          </cell>
          <cell r="C141" t="str">
            <v>Alignment: Any
Weapon and Armor Proficiency: The expert is proficient in the use of all simple weapons and with light armor but not shields. 
Note that, even if they can chose any 10 skills, they can have (at most) 2 skills which are normally "Exclusive" skills.</v>
          </cell>
          <cell r="D141" t="str">
            <v>WotC</v>
          </cell>
          <cell r="E141" t="str">
            <v>3.5e SRD</v>
          </cell>
          <cell r="G141">
            <v>20</v>
          </cell>
          <cell r="H141">
            <v>6</v>
          </cell>
          <cell r="I141">
            <v>0.75</v>
          </cell>
          <cell r="AF141">
            <v>0.33</v>
          </cell>
          <cell r="AL141">
            <v>0.33</v>
          </cell>
          <cell r="AR141">
            <v>0.5</v>
          </cell>
          <cell r="CS141">
            <v>6</v>
          </cell>
        </row>
        <row r="142">
          <cell r="A142" t="str">
            <v>Faith Hunter</v>
          </cell>
          <cell r="D142" t="str">
            <v>AEG</v>
          </cell>
          <cell r="E142" t="str">
            <v>Undead</v>
          </cell>
          <cell r="AF142">
            <v>0.33</v>
          </cell>
          <cell r="AL142">
            <v>0.33</v>
          </cell>
          <cell r="AR142">
            <v>0.33</v>
          </cell>
        </row>
        <row r="143">
          <cell r="A143" t="str">
            <v>Fang of Lolth</v>
          </cell>
          <cell r="D143" t="str">
            <v>WotC</v>
          </cell>
          <cell r="E143" t="str">
            <v>Song &amp; Silence</v>
          </cell>
          <cell r="AF143">
            <v>0.33</v>
          </cell>
          <cell r="AL143">
            <v>0.33</v>
          </cell>
          <cell r="AR143">
            <v>0.33</v>
          </cell>
        </row>
        <row r="144">
          <cell r="A144" t="str">
            <v>Fate Weaver</v>
          </cell>
          <cell r="D144" t="str">
            <v>Green Ronin</v>
          </cell>
          <cell r="E144" t="str">
            <v>Plot &amp; Poison</v>
          </cell>
          <cell r="AF144">
            <v>0.33</v>
          </cell>
          <cell r="AL144">
            <v>0.33</v>
          </cell>
          <cell r="AR144">
            <v>0.33</v>
          </cell>
        </row>
        <row r="145">
          <cell r="A145" t="str">
            <v>Fatespinner</v>
          </cell>
          <cell r="C145" t="str">
            <v>Requirements:
Knowledge (Arcana): 8 ranks
Knowledge (any): 8 ranks
Spells: Ability to cast arcane spells of 3rd level or higher.
Special: Must have avoided death (or severe calamity) by the machinations of fate.
Weapon and Armor Proficiency: No additional proficiency gained.
Class Abilities:
Gains additional arcane spells per day per even class level of Fatespinner, and at 7th level.
1st: Spin Fate
2nd: Resist Fate
3rd: Fickle Finger of Fate
4th: As Fate Would Have It
5th: Spin Destiny
6th: Deny Fate
7th: Luck to the Wind
8th: As Fate Would Have It
9th: Seal Fate
10th: Favored One</v>
          </cell>
          <cell r="D145" t="str">
            <v>WotC</v>
          </cell>
          <cell r="E145" t="str">
            <v>Tome &amp; Blood</v>
          </cell>
          <cell r="F145">
            <v>58</v>
          </cell>
          <cell r="G145">
            <v>10</v>
          </cell>
          <cell r="H145">
            <v>4</v>
          </cell>
          <cell r="I145">
            <v>0.5</v>
          </cell>
          <cell r="AF145">
            <v>0.33</v>
          </cell>
          <cell r="AL145">
            <v>0.33</v>
          </cell>
          <cell r="AR145">
            <v>0.5</v>
          </cell>
          <cell r="AX145">
            <v>4</v>
          </cell>
          <cell r="AY145">
            <v>1</v>
          </cell>
          <cell r="CS145">
            <v>2</v>
          </cell>
          <cell r="CT145" t="str">
            <v>Concentration</v>
          </cell>
          <cell r="CU145" t="str">
            <v>Craft (General)</v>
          </cell>
          <cell r="CV145" t="str">
            <v>Gather Info</v>
          </cell>
          <cell r="CW145" t="str">
            <v>Knowledge (Arcana)</v>
          </cell>
          <cell r="CX145" t="str">
            <v>Knowledge (General)</v>
          </cell>
          <cell r="CY145" t="str">
            <v>Knowledge (Nature)</v>
          </cell>
          <cell r="CZ145" t="str">
            <v>Knowledge (Psionic)</v>
          </cell>
          <cell r="DA145" t="str">
            <v>Knowledge (Religion)</v>
          </cell>
          <cell r="DB145" t="str">
            <v>Profession (General)</v>
          </cell>
          <cell r="DC145" t="str">
            <v>Search</v>
          </cell>
          <cell r="DD145" t="str">
            <v>Speak Language</v>
          </cell>
          <cell r="DE145" t="str">
            <v>Spellcraft</v>
          </cell>
          <cell r="DF145" t="str">
            <v>Write Language</v>
          </cell>
        </row>
        <row r="146">
          <cell r="A146" t="str">
            <v>Fida'i</v>
          </cell>
          <cell r="C146" t="str">
            <v>Alignment:  Lawful Neutral or Lawful Evil
BAB:  +5
Feats:  Iron Will
Skills:  Concentration 5 ranks, Knowledge (Religion) 5 ranks, Move Silently 10 ranks
Special:  Must be admitted by the Lord of the Mountain
Weapon and Armor Proficiency:  The fida'i gains proficiency with the kukri &amp; short sword.
1st:  Conviction +2
2nd:  Divine Ecstasy 1/day
3rd:  Protection from Chaos
4th:  Conviction +4
5th:  Divine Ecstasy 2/day
6th:  Conviction +6
7th:  Magic Circle Against Chaos
8th:  Conviction +8
9th:  Divine Ecstasy 3/day
10th:  Shield of Law</v>
          </cell>
          <cell r="D146" t="str">
            <v>Green Ronin</v>
          </cell>
          <cell r="E146" t="str">
            <v>Assassin's Handbook</v>
          </cell>
          <cell r="F146">
            <v>8</v>
          </cell>
          <cell r="G146">
            <v>10</v>
          </cell>
          <cell r="H146">
            <v>8</v>
          </cell>
          <cell r="I146">
            <v>1</v>
          </cell>
          <cell r="AF146">
            <v>0.33</v>
          </cell>
          <cell r="AL146">
            <v>0.5</v>
          </cell>
          <cell r="AR146">
            <v>0.5</v>
          </cell>
          <cell r="CS146">
            <v>4</v>
          </cell>
          <cell r="CT146" t="str">
            <v>Concentration</v>
          </cell>
          <cell r="CU146" t="str">
            <v>Craft (General)</v>
          </cell>
          <cell r="CV146" t="str">
            <v>Escape Artist</v>
          </cell>
          <cell r="CW146" t="str">
            <v>Gather Info</v>
          </cell>
          <cell r="CX146" t="str">
            <v>Hide</v>
          </cell>
          <cell r="CY146" t="str">
            <v>Knowledge (Religion)</v>
          </cell>
          <cell r="CZ146" t="str">
            <v>Listen</v>
          </cell>
          <cell r="DA146" t="str">
            <v>Move Silently</v>
          </cell>
          <cell r="DB146" t="str">
            <v>Profession (General)</v>
          </cell>
          <cell r="DC146" t="str">
            <v>Spot</v>
          </cell>
        </row>
        <row r="147">
          <cell r="A147" t="str">
            <v>Fiend Binder</v>
          </cell>
          <cell r="D147" t="str">
            <v>Piazo</v>
          </cell>
          <cell r="E147" t="str">
            <v>Dragon ?</v>
          </cell>
          <cell r="AF147">
            <v>0.33</v>
          </cell>
          <cell r="AL147">
            <v>0.33</v>
          </cell>
          <cell r="AR147">
            <v>0.33</v>
          </cell>
        </row>
        <row r="148">
          <cell r="A148" t="str">
            <v>Fiend Slayer</v>
          </cell>
          <cell r="C148" t="str">
            <v>Requirements:
Alignment: Any Non-Evil
BAB: +4
Knowledge (Arcana): 5 ranks
Knowledge (The Planes): 2 ranks
Favored Enemy: Any Evil Outsider (Demons, Devlis, etc...)
Spell Casting: Must be able to cast protection from evil.
Special: Ex-paladins may forego the favored enemy &amp; protection from evil requirements at the cost of one level of paladin.
Weapon and Armor Proficiency: Fiend slayers gain proficiency with all simple &amp; martial weapons, all types of armor, &amp; shields.
1st Fiend Hunting +1, Fiend Skin +1
2nd Detect Fiends, See in Darkness
3rd Fiend Hunting +2
4th Smite Fiends, Fiend Skin +2
5th Spurn Fiend's Touch
6th Fiend Hunting +3
7th Clutches of Vengeance, Fiend Skin +3
8th Fiendbane Shout
9th Fiend Hunting +4
10th Neutralize Evil, Fiend Skin +4</v>
          </cell>
          <cell r="D148" t="str">
            <v>Piazo</v>
          </cell>
          <cell r="E148" t="str">
            <v>Dragon 287</v>
          </cell>
          <cell r="F148">
            <v>84</v>
          </cell>
          <cell r="G148">
            <v>10</v>
          </cell>
          <cell r="H148">
            <v>8</v>
          </cell>
          <cell r="I148">
            <v>1</v>
          </cell>
          <cell r="AF148">
            <v>0.5</v>
          </cell>
          <cell r="AL148">
            <v>0.33</v>
          </cell>
          <cell r="AR148">
            <v>0.33</v>
          </cell>
          <cell r="CS148">
            <v>4</v>
          </cell>
          <cell r="CT148" t="str">
            <v>Bluff</v>
          </cell>
          <cell r="CU148" t="str">
            <v>Climb</v>
          </cell>
          <cell r="CV148" t="str">
            <v>Heal</v>
          </cell>
          <cell r="CW148" t="str">
            <v>Hide</v>
          </cell>
          <cell r="CX148" t="str">
            <v>Jump</v>
          </cell>
          <cell r="CY148" t="str">
            <v>Knowledge (The Planes)</v>
          </cell>
          <cell r="CZ148" t="str">
            <v>Knowledge (Arcana)</v>
          </cell>
          <cell r="DA148" t="str">
            <v>Knowledge (Religion)</v>
          </cell>
          <cell r="DB148" t="str">
            <v>Move Silently</v>
          </cell>
          <cell r="DC148" t="str">
            <v>Profession (General)</v>
          </cell>
          <cell r="DD148" t="str">
            <v>Search</v>
          </cell>
          <cell r="DE148" t="str">
            <v>Sense Motive</v>
          </cell>
          <cell r="DF148" t="str">
            <v>Spot</v>
          </cell>
          <cell r="DG148" t="str">
            <v>Survival</v>
          </cell>
          <cell r="DH148" t="str">
            <v>Tumble</v>
          </cell>
        </row>
        <row r="149">
          <cell r="A149" t="str">
            <v>Fighter</v>
          </cell>
          <cell r="C149" t="str">
            <v>Alignment:  Any.
Weapon and Armor Proficiency:  The fighter is proficient with the use of all simple and martial weapons and all armor (light, medium, and heavy) and shields.
Bonus feats at levels 1, 2, 4, 6, 8, 10, 12, 14, 16, 18, and 20.</v>
          </cell>
          <cell r="D149" t="str">
            <v>WotC</v>
          </cell>
          <cell r="E149" t="str">
            <v>3.5e SRD</v>
          </cell>
          <cell r="G149">
            <v>20</v>
          </cell>
          <cell r="H149">
            <v>10</v>
          </cell>
          <cell r="I149">
            <v>1</v>
          </cell>
          <cell r="AF149">
            <v>0.5</v>
          </cell>
          <cell r="AL149">
            <v>0.33</v>
          </cell>
          <cell r="AR149">
            <v>0.33</v>
          </cell>
          <cell r="AX149">
            <v>1</v>
          </cell>
          <cell r="AZ149" t="str">
            <v>FighterBonus</v>
          </cell>
          <cell r="BA149">
            <v>2</v>
          </cell>
          <cell r="BB149">
            <v>2</v>
          </cell>
          <cell r="CS149">
            <v>2</v>
          </cell>
          <cell r="CT149" t="str">
            <v>Climb</v>
          </cell>
          <cell r="CU149" t="str">
            <v>Craft (General)</v>
          </cell>
          <cell r="CV149" t="str">
            <v>Handle Animal</v>
          </cell>
          <cell r="CW149" t="str">
            <v>Jump</v>
          </cell>
          <cell r="CX149" t="str">
            <v>Ride</v>
          </cell>
          <cell r="CY149" t="str">
            <v>Swim</v>
          </cell>
        </row>
        <row r="150">
          <cell r="A150" t="str">
            <v>Firewalker</v>
          </cell>
          <cell r="D150" t="str">
            <v>JL</v>
          </cell>
          <cell r="AF150">
            <v>0.33</v>
          </cell>
          <cell r="AL150">
            <v>0.33</v>
          </cell>
          <cell r="AR150">
            <v>0.33</v>
          </cell>
        </row>
        <row r="151">
          <cell r="A151" t="str">
            <v>Fist of Hextor</v>
          </cell>
          <cell r="C151" t="str">
            <v>Requirements:
Alignment: Lawful evil, neutral evil, or lawful neutral.
Base Attack Bonus: +5
Feats: Power Attack, Cleave, Spiked gauntlet proficiency
Intimidate ranks: 4; Spot ranks: 4; Knowledge (Religion) ranks: 4
Other: Must worship Hextor, and must survive the ritual ceremony of induction into the Fists of Hextor (see page 44 of Sword and Fist).
1 Brutal Strike +1
2 Strength boost 1/day
3 Frightful presence 1/day
4 Brutal Strike +2
5 Strength boost 2/day
6 Frightful presence 2/day
7 Brutal Strike +3
8 Strength boost 3/day
9 Frightful presence 3/day
10 Brutal Strike +4</v>
          </cell>
          <cell r="D151" t="str">
            <v>WotC</v>
          </cell>
          <cell r="E151" t="str">
            <v>Sword &amp; Fist</v>
          </cell>
          <cell r="F151">
            <v>18</v>
          </cell>
          <cell r="G151">
            <v>10</v>
          </cell>
          <cell r="H151">
            <v>10</v>
          </cell>
          <cell r="I151">
            <v>1</v>
          </cell>
          <cell r="AF151">
            <v>0.5</v>
          </cell>
          <cell r="AL151">
            <v>0.33</v>
          </cell>
          <cell r="AR151">
            <v>0.33</v>
          </cell>
          <cell r="CS151">
            <v>2</v>
          </cell>
          <cell r="CT151" t="str">
            <v>Climb</v>
          </cell>
          <cell r="CU151" t="str">
            <v>Intimidate</v>
          </cell>
          <cell r="CV151" t="str">
            <v>Knowledge (Religion)</v>
          </cell>
          <cell r="CW151" t="str">
            <v>Profession (General)</v>
          </cell>
          <cell r="CX151" t="str">
            <v>Ride</v>
          </cell>
          <cell r="CY151" t="str">
            <v>Sense Motive</v>
          </cell>
          <cell r="CZ151" t="str">
            <v>Spot</v>
          </cell>
        </row>
        <row r="152">
          <cell r="A152" t="str">
            <v>Flame Steward</v>
          </cell>
          <cell r="C152" t="str">
            <v>Requirements:
Alignment: Any non-evil
Heal: 8; Knowledge (Religion): 5; Knowledge (Arcana): 5
Feats: Endurance, Power Attack
1st: Might of the Sacred Flame
2nd: Sacred Firefan 3/day
3rd: Might of the Sacred Flame
4th: Flames of Healing
5th: Might of the Sacred Flame
6th: Sacred Flame Strike 1/day
7th: Might of the Sacred Flame
8th: Purging Flames 1/day
9th: Might of the Sacred Flame
10th: Sacred Firestorm 1/day</v>
          </cell>
          <cell r="D152" t="str">
            <v>Piazo</v>
          </cell>
          <cell r="E152" t="str">
            <v>Dragon 283</v>
          </cell>
          <cell r="F152">
            <v>84</v>
          </cell>
          <cell r="G152">
            <v>10</v>
          </cell>
          <cell r="H152">
            <v>8</v>
          </cell>
          <cell r="I152">
            <v>1</v>
          </cell>
          <cell r="AF152">
            <v>0.5</v>
          </cell>
          <cell r="AL152">
            <v>0.33</v>
          </cell>
          <cell r="AR152">
            <v>0.5</v>
          </cell>
          <cell r="CS152">
            <v>2</v>
          </cell>
          <cell r="CT152" t="str">
            <v>Concentration</v>
          </cell>
          <cell r="CU152" t="str">
            <v>Craft (General)</v>
          </cell>
          <cell r="CV152" t="str">
            <v>Diplomacy</v>
          </cell>
          <cell r="CW152" t="str">
            <v>Heal</v>
          </cell>
          <cell r="CX152" t="str">
            <v>Knowledge (Arcana)</v>
          </cell>
          <cell r="CY152" t="str">
            <v>Knowledge (General)</v>
          </cell>
          <cell r="CZ152" t="str">
            <v>Knowledge (Nature)</v>
          </cell>
          <cell r="DA152" t="str">
            <v>Knowledge (Psionic)</v>
          </cell>
          <cell r="DB152" t="str">
            <v>Knowledge (Religion)</v>
          </cell>
          <cell r="DC152" t="str">
            <v>Profession (General)</v>
          </cell>
          <cell r="DD152" t="str">
            <v>Speak Language</v>
          </cell>
          <cell r="DE152" t="str">
            <v>Spellcraft</v>
          </cell>
          <cell r="DF152" t="str">
            <v>Write Language</v>
          </cell>
        </row>
        <row r="153">
          <cell r="A153" t="str">
            <v>Fleet Runner of Ehlonna</v>
          </cell>
          <cell r="C153" t="str">
            <v>Requirements:
Base Will Save: +3
Patron Diety: Ehlonna
Alignment: Neutral Good
Knowledge (Nature): 11; Knowledge (Religion): 3; Wilderness Lore: 5
Feats: Extra Dodge, Mobility, Run
Spellcasting: Able to cast Divine Spells
1st: Fast Movement; Greater Mobility; Additional Domain; Bonus Spells: +1
2nd: Evasion; Bonus Spells: +2 (3 total)
3rd: Leap of the Hart; Bonus Spells: +1 (4 total)
4th: Shot on the Run feat; Bonus Spells: +2 (6 total)
5th: Run Like The Huntress; Bonus Spells: +1 (7 total)
6th: Improved Evasion; Bonus Spells: +2 (9 total)
7th: Run Like The Wind; Bonus Spells: +1 (10 total)
8th: Leopard's Pounce; Bonus Spells: +2 (12 total)
9th: Swiftness of the Tigress; Bonus Spells: +1 (13 total)
10th: Cheetah's Spring; Bonus Spells: +2 (15 total)</v>
          </cell>
          <cell r="D153" t="str">
            <v>Piazo</v>
          </cell>
          <cell r="E153" t="str">
            <v>Dragon 283</v>
          </cell>
          <cell r="F153">
            <v>44</v>
          </cell>
          <cell r="G153">
            <v>10</v>
          </cell>
          <cell r="H153">
            <v>8</v>
          </cell>
          <cell r="I153">
            <v>0.75</v>
          </cell>
          <cell r="AF153">
            <v>0.5</v>
          </cell>
          <cell r="AL153">
            <v>0.33</v>
          </cell>
          <cell r="AR153">
            <v>0.5</v>
          </cell>
          <cell r="CC153">
            <v>10</v>
          </cell>
          <cell r="CJ153">
            <v>3</v>
          </cell>
          <cell r="CS153">
            <v>2</v>
          </cell>
          <cell r="CT153" t="str">
            <v>Concentration</v>
          </cell>
          <cell r="CU153" t="str">
            <v>Heal</v>
          </cell>
          <cell r="CV153" t="str">
            <v>Hide</v>
          </cell>
          <cell r="CW153" t="str">
            <v>Knowledge (Nature)</v>
          </cell>
          <cell r="CX153" t="str">
            <v>Knowledge (Religion)</v>
          </cell>
          <cell r="CY153" t="str">
            <v>Move Silently</v>
          </cell>
          <cell r="CZ153" t="str">
            <v>Survival</v>
          </cell>
        </row>
        <row r="154">
          <cell r="A154" t="str">
            <v>Footman</v>
          </cell>
          <cell r="C154" t="str">
            <v>Requirements:
BAB:  +3
Feats:  Dodge, Expertise
Size:  Small
Weapon and Armor Proficiency:  The footman is proficient with the use of all simple and martial weapons, as well as light, medium, &amp; heavy armor and shields.
1st:  Shield Ally, Support Ally, Coordinated Strike +1
2nd:  Protect Ally
3rd:  Coordinated Strike +2
4th:  Defend Ally
5th:  Coordinated Strike +3</v>
          </cell>
          <cell r="D154" t="str">
            <v>AEG</v>
          </cell>
          <cell r="E154" t="str">
            <v>War</v>
          </cell>
          <cell r="F154">
            <v>57</v>
          </cell>
          <cell r="G154">
            <v>5</v>
          </cell>
          <cell r="H154">
            <v>8</v>
          </cell>
          <cell r="I154">
            <v>1</v>
          </cell>
          <cell r="AF154">
            <v>0.5</v>
          </cell>
          <cell r="AL154">
            <v>0.33</v>
          </cell>
          <cell r="AR154">
            <v>0.33</v>
          </cell>
          <cell r="CS154">
            <v>2</v>
          </cell>
          <cell r="CT154" t="str">
            <v>Climb</v>
          </cell>
          <cell r="CU154" t="str">
            <v>Craft (General)</v>
          </cell>
          <cell r="CV154" t="str">
            <v>Jump</v>
          </cell>
          <cell r="CW154" t="str">
            <v>Profession (General)</v>
          </cell>
          <cell r="CX154" t="str">
            <v>Ride</v>
          </cell>
          <cell r="CY154" t="str">
            <v>Swim</v>
          </cell>
          <cell r="CZ154" t="str">
            <v>Tumble</v>
          </cell>
        </row>
        <row r="155">
          <cell r="A155" t="str">
            <v>Forest Master</v>
          </cell>
          <cell r="D155" t="str">
            <v>WotC</v>
          </cell>
          <cell r="E155" t="str">
            <v>Faiths &amp; Pantheons</v>
          </cell>
          <cell r="AF155">
            <v>0.33</v>
          </cell>
          <cell r="AL155">
            <v>0.33</v>
          </cell>
          <cell r="AR155">
            <v>0.33</v>
          </cell>
        </row>
        <row r="156">
          <cell r="A156" t="str">
            <v>Gatecrasher</v>
          </cell>
          <cell r="D156" t="str">
            <v>WotC</v>
          </cell>
          <cell r="E156" t="str">
            <v>Manual of the Planes</v>
          </cell>
          <cell r="AF156">
            <v>0.33</v>
          </cell>
          <cell r="AL156">
            <v>0.33</v>
          </cell>
          <cell r="AR156">
            <v>0.33</v>
          </cell>
        </row>
        <row r="157">
          <cell r="A157" t="str">
            <v>Gemscribe</v>
          </cell>
          <cell r="C157" t="str">
            <v>Alignment:  Any Lawful
Base Fortitude Save:  +5
Feats:  Great Fortitude, Any 2 Metamagic feats
Skills:  Appraise 7 ranks, Knowledge (Arcana) 7 ranks
Special:  Stonecunning Ability
Weapon and Armor Proficiency:  The gemscribe gains no proficiency in any type of weapons, armor, or shields.
Spellcasting:  +1 level of previous spell casting level per gemscribe level.
1st:  Gemcasting:  Heighten Spell
2nd:  Gemcasting:  Extend Spell
3rd:  Gemcasting:  Silent Spell
4th:  Gemcasting:  Empower Spell
5th:  Gemcasting:  Maximize Spell</v>
          </cell>
          <cell r="D157" t="str">
            <v>Green Ronin</v>
          </cell>
          <cell r="E157" t="str">
            <v>Hammer &amp; Helm</v>
          </cell>
          <cell r="F157">
            <v>29</v>
          </cell>
          <cell r="G157">
            <v>5</v>
          </cell>
          <cell r="H157">
            <v>4</v>
          </cell>
          <cell r="I157">
            <v>0.5</v>
          </cell>
          <cell r="AF157">
            <v>0.33</v>
          </cell>
          <cell r="AL157">
            <v>0.33</v>
          </cell>
          <cell r="AR157">
            <v>0.5</v>
          </cell>
          <cell r="AZ157" t="str">
            <v>Metamagic</v>
          </cell>
          <cell r="CS157">
            <v>2</v>
          </cell>
          <cell r="CT157" t="str">
            <v>Appraise</v>
          </cell>
          <cell r="CU157" t="str">
            <v>Concentration</v>
          </cell>
          <cell r="CV157" t="str">
            <v>Craft (General)</v>
          </cell>
          <cell r="CW157" t="str">
            <v>Diplomacy</v>
          </cell>
          <cell r="CX157" t="str">
            <v>Knowledge (Arcana)</v>
          </cell>
          <cell r="CY157" t="str">
            <v>Knowledge (Religion)</v>
          </cell>
          <cell r="CZ157" t="str">
            <v>Profession (General)</v>
          </cell>
          <cell r="DA157" t="str">
            <v>Spellcraft</v>
          </cell>
        </row>
        <row r="158">
          <cell r="A158" t="str">
            <v>Ghost-Faced Killer</v>
          </cell>
          <cell r="C158" t="str">
            <v>Requirements:
Alignment: Any Evil
BAB: +5
Move Silently: 6 ranks
Hide: 6 ranks
Concentration: 4 ranks
Intimidate: 4 ranks
Feats: Death Blow, Improved Initiative, Power Attack, Quickdraw
Weapon and Armor Proficiency: Ghost-faced killers gain proficiency in all simple &amp; martial weapons &amp; with light armor.
1st Beyond Sight 1/day
2nd Sneak attack +1d6
3rd Death attack, Beyond Sight 2/day
4th Frightful Attack
5th Sneak attack +2d6, Beyond Sight 3/day
6th Beyond Touch 1/day
7th Beyond Sight 4/day, Spirit Sword 1/day
8th Sneak attack +3d6, Beyond Touch 2/day, Ghost Sight (Ethereal)
9th Beyond Sight 5/day, Spirit Sword 2/day
10th Beyond Touch 3/day, Ghost Sight (Invisible)</v>
          </cell>
          <cell r="D158" t="str">
            <v>Piazo</v>
          </cell>
          <cell r="E158" t="str">
            <v>Dragon 289</v>
          </cell>
          <cell r="F158">
            <v>48</v>
          </cell>
          <cell r="G158">
            <v>10</v>
          </cell>
          <cell r="H158">
            <v>8</v>
          </cell>
          <cell r="I158">
            <v>1</v>
          </cell>
          <cell r="S158" t="str">
            <v>Sneak Attack</v>
          </cell>
          <cell r="T158">
            <v>6</v>
          </cell>
          <cell r="U158">
            <v>2</v>
          </cell>
          <cell r="V158">
            <v>3</v>
          </cell>
          <cell r="AF158">
            <v>0.5</v>
          </cell>
          <cell r="AL158">
            <v>0.33</v>
          </cell>
          <cell r="AR158">
            <v>0.33</v>
          </cell>
          <cell r="CS158">
            <v>4</v>
          </cell>
          <cell r="CT158" t="str">
            <v>Bluff</v>
          </cell>
          <cell r="CU158" t="str">
            <v>Climb</v>
          </cell>
          <cell r="CV158" t="str">
            <v>Concentration</v>
          </cell>
          <cell r="CW158" t="str">
            <v>Hide</v>
          </cell>
          <cell r="CX158" t="str">
            <v>Intimidate</v>
          </cell>
          <cell r="CY158" t="str">
            <v>Jump</v>
          </cell>
          <cell r="CZ158" t="str">
            <v>Listen</v>
          </cell>
          <cell r="DA158" t="str">
            <v>Move Silently</v>
          </cell>
          <cell r="DB158" t="str">
            <v>Open Lock</v>
          </cell>
          <cell r="DC158" t="str">
            <v>Search</v>
          </cell>
          <cell r="DD158" t="str">
            <v>Spot</v>
          </cell>
          <cell r="DE158" t="str">
            <v>Swim</v>
          </cell>
          <cell r="DF158" t="str">
            <v>Tumble</v>
          </cell>
        </row>
        <row r="159">
          <cell r="A159" t="str">
            <v>Ghostwalker</v>
          </cell>
          <cell r="C159" t="str">
            <v>Requirements:
Alignment: Lawful good, lawful evil, chaotic good, chaotic evil, or [true] neutral.
Base Attack Bonus: +6
Feats: Endurance, Iron Will, Thoughness
Intimidate ranks: 4; Move Silently ranks: 4
1 Painful reckoning +1, resolute aura, anonymity
2 Feign death, painful reckoning +2
3 Superior Iron Will, painful reckoning +3
4 Etherealness 1/day, painful reckoning +4
5 Shadow walk, painful reckoning +5
6 Painful reckoning +6
7 Etherealness 2/day, painful reckoning +7
8 Painful reckoning +8
9 Painful reckoning +9
10 Etherealness 3/day, painful reckoning +10</v>
          </cell>
          <cell r="D159" t="str">
            <v>WotC</v>
          </cell>
          <cell r="E159" t="str">
            <v>Sword &amp; Fist</v>
          </cell>
          <cell r="F159">
            <v>20</v>
          </cell>
          <cell r="G159">
            <v>10</v>
          </cell>
          <cell r="H159">
            <v>10</v>
          </cell>
          <cell r="I159">
            <v>1</v>
          </cell>
          <cell r="AF159">
            <v>0.5</v>
          </cell>
          <cell r="AL159">
            <v>0.33</v>
          </cell>
          <cell r="AR159">
            <v>0.5</v>
          </cell>
          <cell r="CS159">
            <v>4</v>
          </cell>
          <cell r="CT159" t="str">
            <v>Bluff</v>
          </cell>
          <cell r="CU159" t="str">
            <v>Diplomacy</v>
          </cell>
          <cell r="CV159" t="str">
            <v>Gather Info</v>
          </cell>
          <cell r="CW159" t="str">
            <v>Knowledge (Law)</v>
          </cell>
          <cell r="CX159" t="str">
            <v>Listen</v>
          </cell>
          <cell r="CY159" t="str">
            <v>Move Silently</v>
          </cell>
          <cell r="CZ159" t="str">
            <v>Profession (General)</v>
          </cell>
          <cell r="DA159" t="str">
            <v>Sense Motive</v>
          </cell>
          <cell r="DB159" t="str">
            <v>Spot</v>
          </cell>
        </row>
        <row r="160">
          <cell r="A160" t="str">
            <v>Giant-Killer</v>
          </cell>
          <cell r="C160" t="str">
            <v>Requirements:
BAB:  +5
Feats:  Dodge, Mobility, Toughness
Skills:  Hide 2 ranks, Wilderness Lore 4 ranks
Special:  Must have slain or helped slay a giant of any type.
Weapon and Armor Proficiency:  The giant-killer is proficient with the use of all simple and martial weapons, but gains no proficiency in any type of armor or shields.
1st:  Giant Lore +1, Improved Mobility, Smite Big Folk 1/day
2nd:  Damage Reduction 1/--
3rd:  Giant Lore +2, Smite Big Folk 2/day
4th:  Diehard
5th:  Giant Lore +3, Smite Big Folk 3/day
6th:  Damage Reduction 2/--
7th:  Giant Lore +4, Smite Big Folk 4/day
8th:  Diehard 2
9th:  Giant Lore +5, Smite Big Folk 5/day
10th:  Diehard 3, Damage Reduction 3/--</v>
          </cell>
          <cell r="D160" t="str">
            <v>WotC</v>
          </cell>
          <cell r="E160" t="str">
            <v>Silver Marches</v>
          </cell>
          <cell r="F160">
            <v>109</v>
          </cell>
          <cell r="G160">
            <v>10</v>
          </cell>
          <cell r="H160">
            <v>10</v>
          </cell>
          <cell r="I160">
            <v>1</v>
          </cell>
          <cell r="K160" t="str">
            <v>Big Folk</v>
          </cell>
          <cell r="L160" t="str">
            <v>Wis</v>
          </cell>
          <cell r="M160" t="str">
            <v>level</v>
          </cell>
          <cell r="N160">
            <v>1</v>
          </cell>
          <cell r="O160">
            <v>2</v>
          </cell>
          <cell r="AF160">
            <v>0.5</v>
          </cell>
          <cell r="AL160">
            <v>0.33</v>
          </cell>
          <cell r="AR160">
            <v>0.33</v>
          </cell>
          <cell r="BQ160">
            <v>1</v>
          </cell>
          <cell r="BR160">
            <v>2</v>
          </cell>
          <cell r="BS160">
            <v>0.25</v>
          </cell>
          <cell r="BT160" t="str">
            <v>--</v>
          </cell>
          <cell r="CS160">
            <v>2</v>
          </cell>
          <cell r="CT160" t="str">
            <v>Climb</v>
          </cell>
          <cell r="CU160" t="str">
            <v>Hide</v>
          </cell>
          <cell r="CV160" t="str">
            <v>Jump</v>
          </cell>
          <cell r="CW160" t="str">
            <v>Knowledge (Monster Lore)</v>
          </cell>
          <cell r="CX160" t="str">
            <v>Move Silently</v>
          </cell>
          <cell r="CY160" t="str">
            <v>Survival</v>
          </cell>
          <cell r="CZ160" t="str">
            <v>Tumble</v>
          </cell>
        </row>
        <row r="161">
          <cell r="A161" t="str">
            <v>Gladiator (WotC)</v>
          </cell>
          <cell r="C161" t="str">
            <v>Requirements:
Base Attack Bonus: +5
Perform or Intimidate ranks: 4 (Crowds respond best to the most attractive and most menacing combatants.)
Feats: Must have at least two feats from the list of fighter bonus feats. You do not have to earn them as a fighter, but they must appear on that list.
1 Improved feint
2 Study opponent +1
3 Exhaust opponent
4 Roar of the crowd
5 Study opponent +2
6 Improved coup de grace
7 Poison use
8 Study opponent +3
9 Make them bleed
10 The crowd goes wild</v>
          </cell>
          <cell r="D161" t="str">
            <v>WotC</v>
          </cell>
          <cell r="E161" t="str">
            <v>Sword &amp; Fist</v>
          </cell>
          <cell r="F161">
            <v>21</v>
          </cell>
          <cell r="G161">
            <v>10</v>
          </cell>
          <cell r="H161">
            <v>10</v>
          </cell>
          <cell r="I161">
            <v>1</v>
          </cell>
          <cell r="AF161">
            <v>0.5</v>
          </cell>
          <cell r="AL161">
            <v>0.33</v>
          </cell>
          <cell r="AR161">
            <v>0.33</v>
          </cell>
          <cell r="CS161">
            <v>4</v>
          </cell>
          <cell r="CT161" t="str">
            <v>Bluff</v>
          </cell>
          <cell r="CU161" t="str">
            <v>Climb</v>
          </cell>
          <cell r="CV161" t="str">
            <v>Craft (General)</v>
          </cell>
          <cell r="CW161" t="str">
            <v>Handle Animal</v>
          </cell>
          <cell r="CX161" t="str">
            <v>Intimidate</v>
          </cell>
          <cell r="CY161" t="str">
            <v>Jump</v>
          </cell>
          <cell r="CZ161" t="str">
            <v>Perform (General)</v>
          </cell>
          <cell r="DA161" t="str">
            <v>Ride</v>
          </cell>
          <cell r="DB161" t="str">
            <v>Tumble</v>
          </cell>
        </row>
        <row r="162">
          <cell r="A162" t="str">
            <v>Gnome Artificer</v>
          </cell>
          <cell r="C162" t="str">
            <v>Requirements:
Race: Gnome (or Human from the Lantan region)
Skills: Alchemy: 3 ranks; Craft (Armorsmithing, Blacksmithing, Gemcutting, Locksmithing, Metalworking, Trapmaking, or Weaponmaking): 8 ranks; Craft (any other two from previous list): 4 ranks; Disable Device: 2 ranks; Knowledge (Architecture): 4 ranks; Knowledge (Engineering): 4 ranks; Profession (Apothecary, Engineer, or Siege Engineer): 3 ranks
Feats: Lightning Reflexes, Skill Focus (any of the above Craft skills)
Spellcasting: Able to cast 1st-level arcane spells of the Illusion school. 
Weapon and Armor Proficiency: Light, Medium Armor; Shield Use; Simple Weapons
Class Abilities:
1st: Artificer Item
2nd: Bonus Item
3rd: Skill Focus
4th: Bonus Item
5th: Salvage
6th: Bonus Item
7th: Prototype
8th: Bonus Item
9th: Shadow Effect
10th: Bonus Item</v>
          </cell>
          <cell r="D162" t="str">
            <v>WotC</v>
          </cell>
          <cell r="E162" t="str">
            <v>Magic of Faerun</v>
          </cell>
          <cell r="F162">
            <v>23</v>
          </cell>
          <cell r="G162">
            <v>10</v>
          </cell>
          <cell r="H162">
            <v>6</v>
          </cell>
          <cell r="I162">
            <v>0.75</v>
          </cell>
          <cell r="AF162">
            <v>0.33</v>
          </cell>
          <cell r="AL162">
            <v>0.5</v>
          </cell>
          <cell r="AR162">
            <v>0.33</v>
          </cell>
          <cell r="CS162">
            <v>4</v>
          </cell>
          <cell r="CT162" t="str">
            <v>Appraise</v>
          </cell>
          <cell r="CU162" t="str">
            <v>Concentration</v>
          </cell>
          <cell r="CV162" t="str">
            <v>Craft (General)</v>
          </cell>
          <cell r="CW162" t="str">
            <v>Disable Device</v>
          </cell>
          <cell r="CX162" t="str">
            <v>Knowledge (Architecture)</v>
          </cell>
          <cell r="CY162" t="str">
            <v>Knowledge (Engineering)</v>
          </cell>
          <cell r="CZ162" t="str">
            <v>Listen</v>
          </cell>
          <cell r="DA162" t="str">
            <v>Profession (General)</v>
          </cell>
          <cell r="DB162" t="str">
            <v>Search</v>
          </cell>
          <cell r="DC162" t="str">
            <v>Use Rope</v>
          </cell>
        </row>
        <row r="163">
          <cell r="A163" t="str">
            <v>Gnome Trickster</v>
          </cell>
          <cell r="C163" t="str">
            <v>Requirements:
Race: Gnome
Base Attack Bonus: +6
Hide: 3 ranks; Pick Pockets: 5 ranks; Bluff: 7 ranks.
Feats: Expertise
Special: Must be able to cast 1st-level arcane spells of the Illusion school.
1st: Misdirection
2nd: Slippery, Illusion Expertise
3rd: False Charm
4th: Size Combat
5th: Extended Illusion
6th: Repeated Strike
7th: Enlarge Illusion
8th: Bonus Illusion
9th: Quickened Illusion
10th: Fade Away</v>
          </cell>
          <cell r="D163" t="str">
            <v>Piazo</v>
          </cell>
          <cell r="E163" t="str">
            <v>Dragon Annual 5</v>
          </cell>
          <cell r="F163">
            <v>80</v>
          </cell>
          <cell r="G163">
            <v>10</v>
          </cell>
          <cell r="H163">
            <v>6</v>
          </cell>
          <cell r="I163">
            <v>0.75</v>
          </cell>
          <cell r="AF163">
            <v>0.33</v>
          </cell>
          <cell r="AL163">
            <v>0.5</v>
          </cell>
          <cell r="AR163">
            <v>0.33</v>
          </cell>
          <cell r="CS163">
            <v>4</v>
          </cell>
          <cell r="CT163" t="str">
            <v>Balance</v>
          </cell>
          <cell r="CU163" t="str">
            <v>Bluff</v>
          </cell>
          <cell r="CV163" t="str">
            <v>Escape Artist</v>
          </cell>
          <cell r="CW163" t="str">
            <v>Hide</v>
          </cell>
          <cell r="CX163" t="str">
            <v>Innuendo</v>
          </cell>
          <cell r="CY163" t="str">
            <v>Listen</v>
          </cell>
          <cell r="CZ163" t="str">
            <v>Move Silently</v>
          </cell>
          <cell r="DA163" t="str">
            <v>Perform (General)</v>
          </cell>
          <cell r="DB163" t="str">
            <v>Sense Motive</v>
          </cell>
          <cell r="DC163" t="str">
            <v>Sleight of Hand</v>
          </cell>
          <cell r="DD163" t="str">
            <v>Spot</v>
          </cell>
          <cell r="DE163" t="str">
            <v>Tumble</v>
          </cell>
        </row>
        <row r="164">
          <cell r="A164" t="str">
            <v>Goldeye</v>
          </cell>
          <cell r="D164" t="str">
            <v>WotC</v>
          </cell>
          <cell r="E164" t="str">
            <v>Faiths &amp; Pantheons</v>
          </cell>
          <cell r="AF164">
            <v>0.33</v>
          </cell>
          <cell r="AL164">
            <v>0.33</v>
          </cell>
          <cell r="AR164">
            <v>0.33</v>
          </cell>
        </row>
        <row r="165">
          <cell r="A165" t="str">
            <v>Gondsman</v>
          </cell>
          <cell r="D165" t="str">
            <v>JL</v>
          </cell>
          <cell r="AF165">
            <v>0.33</v>
          </cell>
          <cell r="AL165">
            <v>0.33</v>
          </cell>
          <cell r="AR165">
            <v>0.33</v>
          </cell>
        </row>
        <row r="166">
          <cell r="A166" t="str">
            <v>Graven One</v>
          </cell>
          <cell r="C166" t="str">
            <v>Requirements:
Skills: Knowledge: Arcana - 5 ranks, Spellcraft - 7 ranks
Feats: Etch Rune, Item Image, Scribe Scroll, Toughness
Spell Casting: Must be able to cast 4th-level arcane spells, including: at least three spells with the word “mark” in the title, erase, explosive runes, and sepia snake sigil.
Languages: Must be fluent in Draconic, Celestial, and Infernal.
Special: Character must find a third party who can cast permanency and will partake in a ritual that lasts an entire day. The character loses 4 hit points permanently, but when it is over she has a tough, almost stonelike skin with an inherent +1 natural armor bonus.
Weapon and Armor Proficiency: 
Class Abilities:
1st: Flesh Rune, Arcane Spell Casting
2nd: Tattoo of Power
3rd: Tattoo of Power
4th: Graven Image (5 HD)
5th: Tattoo of Power
6th: Graven Image (10 HD)
7th: Tattoo of Power
8th: Graven Image (15 HD)
9th: Eyes of Fire
10th: Graven Image (20 HD)</v>
          </cell>
          <cell r="D166" t="str">
            <v>Malhavoc</v>
          </cell>
          <cell r="E166" t="str">
            <v>BoEM</v>
          </cell>
          <cell r="F166">
            <v>4</v>
          </cell>
          <cell r="G166">
            <v>10</v>
          </cell>
          <cell r="H166">
            <v>6</v>
          </cell>
          <cell r="I166">
            <v>0.5</v>
          </cell>
          <cell r="AF166">
            <v>0.5</v>
          </cell>
          <cell r="AL166">
            <v>0.33</v>
          </cell>
          <cell r="AR166">
            <v>0.33</v>
          </cell>
          <cell r="CS166">
            <v>2</v>
          </cell>
          <cell r="CT166" t="str">
            <v>Concentration</v>
          </cell>
          <cell r="CU166" t="str">
            <v>Craft (General)</v>
          </cell>
          <cell r="CV166" t="str">
            <v>Knowledge (Arcana)</v>
          </cell>
          <cell r="CW166" t="str">
            <v>Profession (General)</v>
          </cell>
          <cell r="CX166" t="str">
            <v>Spellcraft</v>
          </cell>
        </row>
        <row r="167">
          <cell r="A167" t="str">
            <v>Guardian</v>
          </cell>
          <cell r="C167" t="str">
            <v>Weapon and Armor Proficiency:  The guardian is proficient with the use of all one-handed simple &amp; martial weapons and light armor.
1st:  Combat Casting
2nd:  Bonus Feat
4th:  Summon Familiar
6th:  Bonus Feat
7th:  Coax
8th:  Empower</v>
          </cell>
          <cell r="D167" t="str">
            <v>AEG</v>
          </cell>
          <cell r="E167" t="str">
            <v>Mercenaries</v>
          </cell>
          <cell r="F167">
            <v>24</v>
          </cell>
          <cell r="G167">
            <v>20</v>
          </cell>
          <cell r="H167">
            <v>8</v>
          </cell>
          <cell r="I167">
            <v>0.75</v>
          </cell>
          <cell r="AF167">
            <v>0.5</v>
          </cell>
          <cell r="AL167">
            <v>0.33</v>
          </cell>
          <cell r="AR167">
            <v>0.5</v>
          </cell>
          <cell r="AX167">
            <v>2</v>
          </cell>
          <cell r="AY167">
            <v>2</v>
          </cell>
          <cell r="AZ167" t="str">
            <v>List_Validation</v>
          </cell>
          <cell r="CP167">
            <v>4</v>
          </cell>
          <cell r="CR167" t="str">
            <v>familiar</v>
          </cell>
          <cell r="CS167">
            <v>2</v>
          </cell>
          <cell r="CT167" t="str">
            <v>Climb</v>
          </cell>
          <cell r="CU167" t="str">
            <v>Concentration</v>
          </cell>
          <cell r="CV167" t="str">
            <v>Craft (General)</v>
          </cell>
          <cell r="CW167" t="str">
            <v>Jump</v>
          </cell>
          <cell r="CX167" t="str">
            <v>Knowledge (Arcana)</v>
          </cell>
          <cell r="CY167" t="str">
            <v>Profession (General)</v>
          </cell>
          <cell r="CZ167" t="str">
            <v>Spellcraft</v>
          </cell>
          <cell r="DA167" t="str">
            <v>Swim</v>
          </cell>
        </row>
        <row r="168">
          <cell r="A168" t="str">
            <v>Guerilla</v>
          </cell>
          <cell r="C168" t="str">
            <v>Weapon and Armor Proficiency:  The guardian is proficient with the use of all simple &amp; martial weapons as well as one exotic weapon and light armor &amp; shields.
1st:  Track, Favored Enemy
2nd:  Trap Master
3rd:  Bonus Feat
4th:  Sneak</v>
          </cell>
          <cell r="D168" t="str">
            <v>AEG</v>
          </cell>
          <cell r="E168" t="str">
            <v>Mercenaries</v>
          </cell>
          <cell r="F168">
            <v>27</v>
          </cell>
          <cell r="G168">
            <v>20</v>
          </cell>
          <cell r="H168">
            <v>10</v>
          </cell>
          <cell r="I168">
            <v>1</v>
          </cell>
          <cell r="S168" t="str">
            <v>Sneak Attack</v>
          </cell>
          <cell r="T168">
            <v>4</v>
          </cell>
          <cell r="U168">
            <v>4</v>
          </cell>
          <cell r="V168">
            <v>4</v>
          </cell>
          <cell r="AF168">
            <v>0.5</v>
          </cell>
          <cell r="AL168">
            <v>0.33</v>
          </cell>
          <cell r="AR168">
            <v>0.33</v>
          </cell>
          <cell r="AX168">
            <v>3</v>
          </cell>
          <cell r="AY168">
            <v>5</v>
          </cell>
          <cell r="AZ168" t="str">
            <v>List_Validation</v>
          </cell>
          <cell r="CS168">
            <v>6</v>
          </cell>
          <cell r="CT168" t="str">
            <v>Balance</v>
          </cell>
          <cell r="CU168" t="str">
            <v>Climb</v>
          </cell>
          <cell r="CV168" t="str">
            <v>Craft (Explosives)</v>
          </cell>
          <cell r="CW168" t="str">
            <v>Craft (Trapmaking)</v>
          </cell>
          <cell r="CX168" t="str">
            <v>Disable Device</v>
          </cell>
          <cell r="CY168" t="str">
            <v>Disguise</v>
          </cell>
          <cell r="CZ168" t="str">
            <v>Escape Artist</v>
          </cell>
          <cell r="DA168" t="str">
            <v>Handle Animal</v>
          </cell>
          <cell r="DB168" t="str">
            <v>Heal</v>
          </cell>
          <cell r="DC168" t="str">
            <v>Hide</v>
          </cell>
          <cell r="DD168" t="str">
            <v>Intimidate</v>
          </cell>
          <cell r="DE168" t="str">
            <v>Jump</v>
          </cell>
          <cell r="DF168" t="str">
            <v>Knowledge (Nature)</v>
          </cell>
          <cell r="DG168" t="str">
            <v>Listen</v>
          </cell>
          <cell r="DH168" t="str">
            <v>Move Silently</v>
          </cell>
          <cell r="DI168" t="str">
            <v>Open Lock</v>
          </cell>
          <cell r="DJ168" t="str">
            <v>Profession (General)</v>
          </cell>
          <cell r="DK168" t="str">
            <v>Ride</v>
          </cell>
          <cell r="DL168" t="str">
            <v>Search</v>
          </cell>
          <cell r="DM168" t="str">
            <v>Sense Motive</v>
          </cell>
          <cell r="DN168" t="str">
            <v>Spot</v>
          </cell>
          <cell r="DO168" t="str">
            <v>Survival</v>
          </cell>
          <cell r="DP168" t="str">
            <v>Swim</v>
          </cell>
          <cell r="DQ168" t="str">
            <v>Tumble</v>
          </cell>
          <cell r="DR168" t="str">
            <v>Use Rope</v>
          </cell>
        </row>
        <row r="169">
          <cell r="A169" t="str">
            <v>Guild Thief</v>
          </cell>
          <cell r="C169" t="str">
            <v>Requirements:
Gather Information: 3 ranks
Hide: 8 ranks
Intimidate: 3 ranks
Move Silently: 3 ranks
Special: Membership in a thieves' guild.
Weapon and Armor Proficiency: No additional proficiency gained.
Class Abilities:
1st: Sneak Attack +1d6; Doublespeak
2nd: Bonus Feat; Uncanny Dodge (Dex bonus to AC)
3rd: Sneak Attack +2d6; Reputation +1
4th: Bonus Feat; Reputation +2
5th: Sneak Attack +3d6; Uncanny Dodge (Can't be flanked); Reputation +3</v>
          </cell>
          <cell r="D169" t="str">
            <v>WotC</v>
          </cell>
          <cell r="E169" t="str">
            <v>FRCS</v>
          </cell>
          <cell r="F169">
            <v>45</v>
          </cell>
          <cell r="G169">
            <v>5</v>
          </cell>
          <cell r="H169">
            <v>6</v>
          </cell>
          <cell r="I169">
            <v>0.75</v>
          </cell>
          <cell r="S169" t="str">
            <v>Sneak Attack</v>
          </cell>
          <cell r="T169">
            <v>6</v>
          </cell>
          <cell r="U169">
            <v>1</v>
          </cell>
          <cell r="V169">
            <v>2</v>
          </cell>
          <cell r="AF169">
            <v>0.33</v>
          </cell>
          <cell r="AL169">
            <v>0.5</v>
          </cell>
          <cell r="AR169">
            <v>0.33</v>
          </cell>
          <cell r="AX169">
            <v>2</v>
          </cell>
          <cell r="AY169">
            <v>1</v>
          </cell>
          <cell r="CS169">
            <v>6</v>
          </cell>
          <cell r="CT169" t="str">
            <v>Appraise</v>
          </cell>
          <cell r="CU169" t="str">
            <v>Bluff</v>
          </cell>
          <cell r="CV169" t="str">
            <v>Climb</v>
          </cell>
          <cell r="CW169" t="str">
            <v>Craft (General)</v>
          </cell>
          <cell r="CX169" t="str">
            <v>Diplomacy</v>
          </cell>
          <cell r="CY169" t="str">
            <v>Disable Device</v>
          </cell>
          <cell r="CZ169" t="str">
            <v>Forgery</v>
          </cell>
          <cell r="DA169" t="str">
            <v>Innuendo</v>
          </cell>
          <cell r="DB169" t="str">
            <v>Intimidate</v>
          </cell>
          <cell r="DC169" t="str">
            <v>Jump</v>
          </cell>
          <cell r="DD169" t="str">
            <v>Knowledge (Local)</v>
          </cell>
          <cell r="DE169" t="str">
            <v>Listen</v>
          </cell>
          <cell r="DF169" t="str">
            <v>Move Silently</v>
          </cell>
          <cell r="DG169" t="str">
            <v>Open Lock</v>
          </cell>
          <cell r="DH169" t="str">
            <v>Profession (General)</v>
          </cell>
          <cell r="DI169" t="str">
            <v>Search</v>
          </cell>
          <cell r="DJ169" t="str">
            <v>Sense Motive</v>
          </cell>
          <cell r="DK169" t="str">
            <v>Sleight of Hand</v>
          </cell>
          <cell r="DL169" t="str">
            <v>Spot</v>
          </cell>
          <cell r="DM169" t="str">
            <v>Use Rope</v>
          </cell>
        </row>
        <row r="170">
          <cell r="A170" t="str">
            <v>Guild Wizard of Waterdeep</v>
          </cell>
          <cell r="C170" t="str">
            <v>Requirements:
Alignment: Any non-evil
Skills: Alchemy: 4 ranks; Knowledge (Arcana): 8 ranks; Scry: 4 ranks; Spellcraft: 8 ranks
Feats: Scribe Scroll, any one metamagic feat, and either Spell Penetration or Spell Focus (choice of school)
Spellcasting: Able to cast 3rd-level arcane spells. 
Special: Prospective members must pay an initiation fee of 1,000 GP.
Weapon and Armor Proficiency: No additional proficiency gained.
Class Abilities:
Gains additional arcane spells per day per class level of Guild Wizard of Waterdeep.
1st: Membership, Improved spell acquisition
2nd: Spellpool I
3rd: Bonus Item Creation Feat
4th: Bonus Language
5th: Improved Counterspell
6th: Spellpool II
7th: Focused Dispel
8th: Bonus Language
9th: Break Enchantment spell
10th: Spellpool III</v>
          </cell>
          <cell r="D170" t="str">
            <v>WotC</v>
          </cell>
          <cell r="E170" t="str">
            <v>Magic of Faerun</v>
          </cell>
          <cell r="F170">
            <v>26</v>
          </cell>
          <cell r="G170">
            <v>10</v>
          </cell>
          <cell r="H170">
            <v>4</v>
          </cell>
          <cell r="I170">
            <v>0.5</v>
          </cell>
          <cell r="AF170">
            <v>0.33</v>
          </cell>
          <cell r="AL170">
            <v>0.33</v>
          </cell>
          <cell r="AR170">
            <v>0.5</v>
          </cell>
          <cell r="AX170">
            <v>3</v>
          </cell>
          <cell r="CS170">
            <v>4</v>
          </cell>
          <cell r="CT170" t="str">
            <v>Concentration</v>
          </cell>
          <cell r="CU170" t="str">
            <v>Craft (General)</v>
          </cell>
          <cell r="CV170" t="str">
            <v>Knowledge (Arcana)</v>
          </cell>
          <cell r="CW170" t="str">
            <v>Knowledge (General)</v>
          </cell>
          <cell r="CX170" t="str">
            <v>Knowledge (Nature)</v>
          </cell>
          <cell r="CY170" t="str">
            <v>Knowledge (Psionic)</v>
          </cell>
          <cell r="CZ170" t="str">
            <v>Knowledge (Religion)</v>
          </cell>
          <cell r="DA170" t="str">
            <v>Profession (General)</v>
          </cell>
          <cell r="DB170" t="str">
            <v>Speak Language</v>
          </cell>
          <cell r="DC170" t="str">
            <v>Spellcraft</v>
          </cell>
          <cell r="DD170" t="str">
            <v>Write Language</v>
          </cell>
        </row>
        <row r="171">
          <cell r="A171" t="str">
            <v>Gutter Fighter</v>
          </cell>
          <cell r="C171" t="str">
            <v>Alignment:  Any Non-good
BAB:  +5
Feats:  Weapon Finesse
Skills:  Intimidate 6 ranks, Hide 6 ranks
Size:  Small
Weapon and Armor Proficiency:  The gutter fighter is proficient with the use of all simple and martial weapons, as well as light, medium, &amp; heavy armor and shields.
1st:  Dirty Blow
2nd:  Strike and Fade
3rd:  Sneak Attack +1d6
4th:  Dodge
5th:  Scaling the Mountain
6th:  Sneak Attack +2d6, +2 Dodge AC
7th:  Hobbling Strike
8th:  Uncanny Dodge (Dex bonus to AC)
9th:  Sneak Attack +3d6, +3 Dodge AC
10th:  Agonizing Strike</v>
          </cell>
          <cell r="D171" t="str">
            <v>AEG</v>
          </cell>
          <cell r="E171" t="str">
            <v>War</v>
          </cell>
          <cell r="F171">
            <v>60</v>
          </cell>
          <cell r="G171">
            <v>10</v>
          </cell>
          <cell r="H171">
            <v>10</v>
          </cell>
          <cell r="I171">
            <v>1</v>
          </cell>
          <cell r="S171" t="str">
            <v>Sneak Attack</v>
          </cell>
          <cell r="T171">
            <v>6</v>
          </cell>
          <cell r="U171">
            <v>3</v>
          </cell>
          <cell r="V171">
            <v>3</v>
          </cell>
          <cell r="AF171">
            <v>0.5</v>
          </cell>
          <cell r="AL171">
            <v>0.33</v>
          </cell>
          <cell r="AR171">
            <v>0.33</v>
          </cell>
          <cell r="CS171">
            <v>4</v>
          </cell>
          <cell r="CT171" t="str">
            <v>Bluff</v>
          </cell>
          <cell r="CU171" t="str">
            <v>Climb</v>
          </cell>
          <cell r="CV171" t="str">
            <v>Craft (General)</v>
          </cell>
          <cell r="CW171" t="str">
            <v>Escape Artist</v>
          </cell>
          <cell r="CX171" t="str">
            <v>Hide</v>
          </cell>
          <cell r="CY171" t="str">
            <v>Intimidate</v>
          </cell>
          <cell r="CZ171" t="str">
            <v>Jump</v>
          </cell>
          <cell r="DA171" t="str">
            <v>Listen</v>
          </cell>
          <cell r="DB171" t="str">
            <v>Move Silently</v>
          </cell>
          <cell r="DC171" t="str">
            <v>Profession (General)</v>
          </cell>
          <cell r="DD171" t="str">
            <v>Search</v>
          </cell>
          <cell r="DE171" t="str">
            <v>Sleight of Hand</v>
          </cell>
          <cell r="DF171" t="str">
            <v>Spot</v>
          </cell>
          <cell r="DG171" t="str">
            <v>Swim</v>
          </cell>
          <cell r="DH171" t="str">
            <v>Tumble</v>
          </cell>
        </row>
        <row r="172">
          <cell r="A172" t="str">
            <v>Halfling Outrider</v>
          </cell>
          <cell r="C172" t="str">
            <v>Requirements:
Base Attack Bonus: +5
Race: Halfling.
Listen ranks: 4; Ride ranks: 6; Spot ranks: 4
Feats: Mounted Combat, Mounted Archery
1 Alertness, Ride bonus     AC Bonus +1
2 Defensive ride 1/day     AC Bonus +1
3 Deflect attack +1     AC Bonus +2
4 Defensive ride 2/day     AC Bonus +2
5 Leap from the saddle     AC Bonus +3
6 Defensive ride 3/day     AC Bonus +3
7 Deflect attack +2     AC Bonus +4
8 Defensive ride 4/day     AC Bonus +4
9 Deflect attack +3     AC Bonus +5
10 Defensive ride 5/day     AC Bonus +5</v>
          </cell>
          <cell r="D172" t="str">
            <v>WotC</v>
          </cell>
          <cell r="E172" t="str">
            <v>Sword &amp; Fist</v>
          </cell>
          <cell r="F172">
            <v>22</v>
          </cell>
          <cell r="G172">
            <v>10</v>
          </cell>
          <cell r="H172">
            <v>10</v>
          </cell>
          <cell r="I172">
            <v>1</v>
          </cell>
          <cell r="AF172">
            <v>0.33</v>
          </cell>
          <cell r="AL172">
            <v>0.5</v>
          </cell>
          <cell r="AR172">
            <v>0.33</v>
          </cell>
          <cell r="CS172">
            <v>2</v>
          </cell>
          <cell r="CT172" t="str">
            <v>Handle Animal</v>
          </cell>
          <cell r="CU172" t="str">
            <v>Listen</v>
          </cell>
          <cell r="CV172" t="str">
            <v>Ride</v>
          </cell>
          <cell r="CW172" t="str">
            <v>Search</v>
          </cell>
          <cell r="CX172" t="str">
            <v>Spot</v>
          </cell>
        </row>
        <row r="173">
          <cell r="A173" t="str">
            <v>Harper Mage</v>
          </cell>
          <cell r="C173" t="str">
            <v>Requirements:
Alignment: Any non-evil
Skills: Concentration: 4 ranks; Knowledge (Arcana): 8 ranks; Knowledge (Any other): 4 ranks; Scry: 4 ranks; Sense Motive: 2 ranks; Spellcraft: 8 ranks
Feats: Alertness, Education, Extend Spell
Spellcasting: Able to cast 3rd-level arcane spells. 
Special: Sponsorship by a member of the Harpers, approval of the High Harpers.
Weapon and Armor Proficiency: No additional proficiency gained.
Class Abilities:
Gains additional arcane spells per day per class level of Harper Mage.
1st: Harper Knowledge, Oghma's Insight
2nd: Arcane Theory
3rd: Extend Spell
4th: Eschew Materials
5th: Mystra's Grace</v>
          </cell>
          <cell r="D173" t="str">
            <v>WotC</v>
          </cell>
          <cell r="E173" t="str">
            <v>Magic of Faerun</v>
          </cell>
          <cell r="F173">
            <v>28</v>
          </cell>
          <cell r="G173">
            <v>5</v>
          </cell>
          <cell r="H173">
            <v>4</v>
          </cell>
          <cell r="I173">
            <v>0.5</v>
          </cell>
          <cell r="AF173">
            <v>0.33</v>
          </cell>
          <cell r="AL173">
            <v>0.33</v>
          </cell>
          <cell r="AR173">
            <v>0.5</v>
          </cell>
          <cell r="CS173">
            <v>4</v>
          </cell>
          <cell r="CT173" t="str">
            <v>Bluff</v>
          </cell>
          <cell r="CU173" t="str">
            <v>Concentration</v>
          </cell>
          <cell r="CV173" t="str">
            <v>Craft (General)</v>
          </cell>
          <cell r="CW173" t="str">
            <v>Decipher Script</v>
          </cell>
          <cell r="CX173" t="str">
            <v>Diplomacy</v>
          </cell>
          <cell r="CY173" t="str">
            <v>Disguise</v>
          </cell>
          <cell r="CZ173" t="str">
            <v>Gather Info</v>
          </cell>
          <cell r="DA173" t="str">
            <v>Heal</v>
          </cell>
          <cell r="DB173" t="str">
            <v>Hide</v>
          </cell>
          <cell r="DC173" t="str">
            <v>Innuendo</v>
          </cell>
          <cell r="DD173" t="str">
            <v>Knowledge (Arcana)</v>
          </cell>
          <cell r="DE173" t="str">
            <v>Knowledge (General)</v>
          </cell>
          <cell r="DF173" t="str">
            <v>Knowledge (Nature)</v>
          </cell>
          <cell r="DG173" t="str">
            <v>Knowledge (Psionic)</v>
          </cell>
          <cell r="DH173" t="str">
            <v>Knowledge (Religion)</v>
          </cell>
          <cell r="DI173" t="str">
            <v>Listen</v>
          </cell>
          <cell r="DJ173" t="str">
            <v>Move Silently</v>
          </cell>
          <cell r="DK173" t="str">
            <v>Perform (General)</v>
          </cell>
          <cell r="DL173" t="str">
            <v>Profession (General)</v>
          </cell>
          <cell r="DM173" t="str">
            <v>Ride</v>
          </cell>
          <cell r="DN173" t="str">
            <v>Sense Motive</v>
          </cell>
          <cell r="DO173" t="str">
            <v>Speak Language</v>
          </cell>
          <cell r="DP173" t="str">
            <v>Spellcraft</v>
          </cell>
          <cell r="DQ173" t="str">
            <v>Spot</v>
          </cell>
          <cell r="DR173" t="str">
            <v>Write Language</v>
          </cell>
        </row>
        <row r="174">
          <cell r="A174" t="str">
            <v>Harper Priest</v>
          </cell>
          <cell r="C174" t="str">
            <v>Requirements:
Alignment: Any non-evil
Skills: Diplomacy: 4 ranks; Knowledge (Arcana): 4 ranks; Knowledge (Religion): 8 ranks; Spellcraft: 8 ranks
Feats: Alertness, Iron Will
Spellcasting: Able to cast 3rd-level divine spells. 
Special: Sponsorship by a member of the Harpers, approval of the High Harpers.  Also, the character's patron deity must be nonevil and not one devoted to wanton destruction.
Weapon and Armor Proficiency: Light, Medium, Heavy armor; Shield Use; Simple Weapons
Class Abilities:
Gains additional arcane spells per day per class level of Harper Priest.
1st: Blessing, Harper Knowledge
2nd: Blessing
3rd: Blessing
4th: Blessing
5th: Blessing</v>
          </cell>
          <cell r="D174" t="str">
            <v>WotC</v>
          </cell>
          <cell r="E174" t="str">
            <v>Magic of Faerun</v>
          </cell>
          <cell r="F174">
            <v>29</v>
          </cell>
          <cell r="G174">
            <v>5</v>
          </cell>
          <cell r="H174">
            <v>8</v>
          </cell>
          <cell r="I174">
            <v>0.75</v>
          </cell>
          <cell r="AF174">
            <v>0.5</v>
          </cell>
          <cell r="AL174">
            <v>0.33</v>
          </cell>
          <cell r="AR174">
            <v>0.5</v>
          </cell>
          <cell r="AX174">
            <v>1</v>
          </cell>
          <cell r="CS174">
            <v>4</v>
          </cell>
          <cell r="CT174" t="str">
            <v>Concentration</v>
          </cell>
          <cell r="CU174" t="str">
            <v>Craft (General)</v>
          </cell>
          <cell r="CV174" t="str">
            <v>Diplomacy</v>
          </cell>
          <cell r="CW174" t="str">
            <v>Handle Animal</v>
          </cell>
          <cell r="CX174" t="str">
            <v>Heal</v>
          </cell>
          <cell r="CY174" t="str">
            <v>Knowledge (Arcana)</v>
          </cell>
          <cell r="CZ174" t="str">
            <v>Knowledge (General)</v>
          </cell>
          <cell r="DA174" t="str">
            <v>Knowledge (Nature)</v>
          </cell>
          <cell r="DB174" t="str">
            <v>Knowledge (Psionic)</v>
          </cell>
          <cell r="DC174" t="str">
            <v>Knowledge (Religion)</v>
          </cell>
          <cell r="DD174" t="str">
            <v>Listen</v>
          </cell>
          <cell r="DE174" t="str">
            <v>Perform (General)</v>
          </cell>
          <cell r="DF174" t="str">
            <v>Profession (General)</v>
          </cell>
          <cell r="DG174" t="str">
            <v>Sense Motive</v>
          </cell>
          <cell r="DH174" t="str">
            <v>Speak Language</v>
          </cell>
          <cell r="DI174" t="str">
            <v>Spellcraft</v>
          </cell>
          <cell r="DJ174" t="str">
            <v>Spot</v>
          </cell>
          <cell r="DK174" t="str">
            <v>Survival</v>
          </cell>
          <cell r="DL174" t="str">
            <v>Swim</v>
          </cell>
          <cell r="DM174" t="str">
            <v>Write Language</v>
          </cell>
        </row>
        <row r="175">
          <cell r="A175" t="str">
            <v>Harper Scout</v>
          </cell>
          <cell r="C175" t="str">
            <v>Requirements:
Alignment: Any non-evil
Bluff: 4 ranks
Diplomacy: 8 ranks
Knowledge (Local): 4 ranks
Perform: 5 ranks
Sense Motive: 2 ranks
Wilderness Lore: 2 ranks
Feats: Alertness, Iron Will
Special: Sponsorship by a member of the Harpers, approval of the High Harpers
Weapon and Armor Proficiency: No additional proficiency gained.
Class Abilities:
1st: Harper Knowledge, 1st favored enemy, arcane spells
2nd: Deneir's Eye, Skill Focus
3rd: Tymora's Smile
4th: Lliira's Heart, 2nd favored enemy
5th: Craft Harper Item</v>
          </cell>
          <cell r="D175" t="str">
            <v>WotC</v>
          </cell>
          <cell r="E175" t="str">
            <v>FRCS</v>
          </cell>
          <cell r="F175">
            <v>40</v>
          </cell>
          <cell r="G175">
            <v>5</v>
          </cell>
          <cell r="H175">
            <v>6</v>
          </cell>
          <cell r="I175">
            <v>0.75</v>
          </cell>
          <cell r="AF175">
            <v>0.33</v>
          </cell>
          <cell r="AL175">
            <v>0.5</v>
          </cell>
          <cell r="AR175">
            <v>0.5</v>
          </cell>
          <cell r="CS175">
            <v>4</v>
          </cell>
          <cell r="CT175" t="str">
            <v>Appraise</v>
          </cell>
          <cell r="CU175" t="str">
            <v>Bluff</v>
          </cell>
          <cell r="CV175" t="str">
            <v>Climb</v>
          </cell>
          <cell r="CW175" t="str">
            <v>Craft (General)</v>
          </cell>
          <cell r="CX175" t="str">
            <v>Diplomacy</v>
          </cell>
          <cell r="CY175" t="str">
            <v>Disguise</v>
          </cell>
          <cell r="CZ175" t="str">
            <v>Escape Artist</v>
          </cell>
          <cell r="DA175" t="str">
            <v>Gather Info</v>
          </cell>
          <cell r="DB175" t="str">
            <v>Hide</v>
          </cell>
          <cell r="DC175" t="str">
            <v>Jump</v>
          </cell>
          <cell r="DD175" t="str">
            <v>Knowledge (Arcana)</v>
          </cell>
          <cell r="DE175" t="str">
            <v>Knowledge (General)</v>
          </cell>
          <cell r="DF175" t="str">
            <v>Knowledge (Nature)</v>
          </cell>
          <cell r="DG175" t="str">
            <v>Knowledge (Psionic)</v>
          </cell>
          <cell r="DH175" t="str">
            <v>Knowledge (Religion)</v>
          </cell>
          <cell r="DI175" t="str">
            <v>Listen</v>
          </cell>
          <cell r="DJ175" t="str">
            <v>Move Silently</v>
          </cell>
          <cell r="DK175" t="str">
            <v>Perform (General)</v>
          </cell>
          <cell r="DL175" t="str">
            <v>Profession (General)</v>
          </cell>
          <cell r="DM175" t="str">
            <v>Sense Motive</v>
          </cell>
          <cell r="DN175" t="str">
            <v>Sleight of Hand</v>
          </cell>
          <cell r="DO175" t="str">
            <v>Speak Language</v>
          </cell>
          <cell r="DP175" t="str">
            <v>Swim</v>
          </cell>
          <cell r="DQ175" t="str">
            <v>Tumble</v>
          </cell>
          <cell r="DR175" t="str">
            <v>Write Language</v>
          </cell>
        </row>
        <row r="176">
          <cell r="A176" t="str">
            <v>Hathran</v>
          </cell>
          <cell r="C176" t="str">
            <v>Requirements:
Alignment: Lawful Good, Lawful Neutral, or Neutral Good
Race: Human Female of Rashemen or Rashemi descent
Spellcasting: Ability to cast 2nd-level arcane spells and 2nd-level divine spells
Feats: Ethran
Patron: Chauntea, Mielikki, or Mystra
Special: Member in good standing of the Witches of Rashemen
Weapon and Armor Proficiency: No additional proficiency gained.
Class Abilities:
Gains additional spells per day per class level of Hathran.
1st: Cohort, Place Magic
3rd: Fear (1/day)
4th: Circle Leader
6th: Fear (2/day)
8th: Fear (3/day)
10th: Greater Command</v>
          </cell>
          <cell r="D176" t="str">
            <v>WotC</v>
          </cell>
          <cell r="E176" t="str">
            <v>FRCS</v>
          </cell>
          <cell r="F176">
            <v>47</v>
          </cell>
          <cell r="G176">
            <v>10</v>
          </cell>
          <cell r="H176">
            <v>4</v>
          </cell>
          <cell r="I176">
            <v>0.5</v>
          </cell>
          <cell r="AF176">
            <v>0.5</v>
          </cell>
          <cell r="AL176">
            <v>0.33</v>
          </cell>
          <cell r="AR176">
            <v>0.5</v>
          </cell>
          <cell r="CS176">
            <v>2</v>
          </cell>
          <cell r="CT176" t="str">
            <v>Concentration</v>
          </cell>
          <cell r="CU176" t="str">
            <v>Craft (General)</v>
          </cell>
          <cell r="CV176" t="str">
            <v>Knowledge (Arcana)</v>
          </cell>
          <cell r="CW176" t="str">
            <v>Knowledge (General)</v>
          </cell>
          <cell r="CX176" t="str">
            <v>Knowledge (Nature)</v>
          </cell>
          <cell r="CY176" t="str">
            <v>Knowledge (Psionic)</v>
          </cell>
          <cell r="CZ176" t="str">
            <v>Knowledge (Religion)</v>
          </cell>
          <cell r="DA176" t="str">
            <v>Perform (General)</v>
          </cell>
          <cell r="DB176" t="str">
            <v>Profession (General)</v>
          </cell>
          <cell r="DC176" t="str">
            <v>Speak Language</v>
          </cell>
          <cell r="DD176" t="str">
            <v>Survival</v>
          </cell>
          <cell r="DE176" t="str">
            <v>Swim</v>
          </cell>
          <cell r="DF176" t="str">
            <v>Write Language</v>
          </cell>
        </row>
        <row r="177">
          <cell r="A177" t="str">
            <v>Heartwarder</v>
          </cell>
          <cell r="D177" t="str">
            <v>WotC</v>
          </cell>
          <cell r="E177" t="str">
            <v>Faiths &amp; Pantheons</v>
          </cell>
          <cell r="AF177">
            <v>0.33</v>
          </cell>
          <cell r="AL177">
            <v>0.33</v>
          </cell>
          <cell r="AR177">
            <v>0.33</v>
          </cell>
        </row>
        <row r="178">
          <cell r="A178" t="str">
            <v>Heaven's Wing Initiate</v>
          </cell>
          <cell r="D178" t="str">
            <v>AEG</v>
          </cell>
          <cell r="E178" t="str">
            <v>Way of the Samurai</v>
          </cell>
          <cell r="AF178">
            <v>0.33</v>
          </cell>
          <cell r="AL178">
            <v>0.33</v>
          </cell>
          <cell r="AR178">
            <v>0.33</v>
          </cell>
        </row>
        <row r="179">
          <cell r="A179" t="str">
            <v>Henshin Mystic</v>
          </cell>
          <cell r="D179" t="str">
            <v>AEG</v>
          </cell>
          <cell r="E179" t="str">
            <v>Rokugan</v>
          </cell>
          <cell r="AF179">
            <v>0.33</v>
          </cell>
          <cell r="AL179">
            <v>0.33</v>
          </cell>
          <cell r="AR179">
            <v>0.33</v>
          </cell>
        </row>
        <row r="180">
          <cell r="A180" t="str">
            <v>Herald</v>
          </cell>
          <cell r="C180" t="str">
            <v>Requirements:
BAB: +4
Skills: Bluff 4 ranks, Diplomacy 6 ranks, Gather Information 6 ranks, Sense Motive 4 ranks
Special: Must speak at least three languages.
1 False Alignment
2 Sneak Attack +1d6
3 Uncanny dodge (Dex bonus)
4 Sneak Attack +2d6
5 Nondetection
6 Sneak Attack +3d6
7 Uncanny dodge (can't be flanked)
8 Sneak Attack +4d6
9 Skill Mastery
10 Sneak Attack +5d6</v>
          </cell>
          <cell r="D180" t="str">
            <v>Piazo</v>
          </cell>
          <cell r="E180" t="str">
            <v>Dragon Annual 5</v>
          </cell>
          <cell r="F180">
            <v>86</v>
          </cell>
          <cell r="G180">
            <v>10</v>
          </cell>
          <cell r="H180">
            <v>6</v>
          </cell>
          <cell r="I180">
            <v>0.75</v>
          </cell>
          <cell r="S180" t="str">
            <v>Sneak Attack</v>
          </cell>
          <cell r="T180">
            <v>6</v>
          </cell>
          <cell r="U180">
            <v>2</v>
          </cell>
          <cell r="V180">
            <v>2</v>
          </cell>
          <cell r="AF180">
            <v>0.33</v>
          </cell>
          <cell r="AL180">
            <v>0.5</v>
          </cell>
          <cell r="AR180">
            <v>0.5</v>
          </cell>
          <cell r="CS180">
            <v>4</v>
          </cell>
          <cell r="CT180" t="str">
            <v>Bluff</v>
          </cell>
          <cell r="CU180" t="str">
            <v>Craft (General)</v>
          </cell>
          <cell r="CV180" t="str">
            <v>Decipher Script</v>
          </cell>
          <cell r="CW180" t="str">
            <v>Diplomacy</v>
          </cell>
          <cell r="CX180" t="str">
            <v>Disguise</v>
          </cell>
          <cell r="CY180" t="str">
            <v>Forgery</v>
          </cell>
          <cell r="CZ180" t="str">
            <v>Gather Info</v>
          </cell>
          <cell r="DA180" t="str">
            <v>Hide</v>
          </cell>
          <cell r="DB180" t="str">
            <v>Innuendo</v>
          </cell>
          <cell r="DC180" t="str">
            <v>Intimidate</v>
          </cell>
          <cell r="DD180" t="str">
            <v>Knowledge (General)</v>
          </cell>
          <cell r="DE180" t="str">
            <v>Listen</v>
          </cell>
          <cell r="DF180" t="str">
            <v>Move Silently</v>
          </cell>
          <cell r="DG180" t="str">
            <v>Open Lock</v>
          </cell>
          <cell r="DH180" t="str">
            <v>Perform (General)</v>
          </cell>
          <cell r="DI180" t="str">
            <v>Search</v>
          </cell>
          <cell r="DJ180" t="str">
            <v>Sense Motive</v>
          </cell>
          <cell r="DK180" t="str">
            <v>Speak Language</v>
          </cell>
          <cell r="DL180" t="str">
            <v>Spot</v>
          </cell>
          <cell r="DM180" t="str">
            <v>Write Language</v>
          </cell>
        </row>
        <row r="181">
          <cell r="A181" t="str">
            <v>Hida Elite Guard</v>
          </cell>
          <cell r="D181" t="str">
            <v>AEG</v>
          </cell>
          <cell r="E181" t="str">
            <v>Way of the Samurai</v>
          </cell>
          <cell r="AF181">
            <v>0.33</v>
          </cell>
          <cell r="AL181">
            <v>0.33</v>
          </cell>
          <cell r="AR181">
            <v>0.33</v>
          </cell>
        </row>
        <row r="182">
          <cell r="A182" t="str">
            <v>Hierophant</v>
          </cell>
          <cell r="C182" t="str">
            <v>Requirements:
Knowledge (Religion): 15 ranks
Spellcasting: Ability to cast 7th-level divine spells
Feats: Any metamagic feat
Weapon and Armor Proficiency: No additional proficiency gained.
Class Abilities:
Spells and Caster Level: Levels in Hierophant add to the caster level, but do not add to the spell list progression.
Heirophants gain a special ability each class level.</v>
          </cell>
          <cell r="D182" t="str">
            <v>WotC</v>
          </cell>
          <cell r="E182" t="str">
            <v>FRCS</v>
          </cell>
          <cell r="F182">
            <v>48</v>
          </cell>
          <cell r="G182">
            <v>5</v>
          </cell>
          <cell r="H182">
            <v>8</v>
          </cell>
          <cell r="I182">
            <v>0.5</v>
          </cell>
          <cell r="AF182">
            <v>0.5</v>
          </cell>
          <cell r="AL182">
            <v>0.33</v>
          </cell>
          <cell r="AR182">
            <v>0.5</v>
          </cell>
          <cell r="AX182">
            <v>1</v>
          </cell>
          <cell r="AY182">
            <v>5</v>
          </cell>
          <cell r="CS182">
            <v>2</v>
          </cell>
          <cell r="CT182" t="str">
            <v>Concentration</v>
          </cell>
          <cell r="CU182" t="str">
            <v>Craft (General)</v>
          </cell>
          <cell r="CV182" t="str">
            <v>Diplomacy</v>
          </cell>
          <cell r="CW182" t="str">
            <v>Heal</v>
          </cell>
          <cell r="CX182" t="str">
            <v>Knowledge (Arcana)</v>
          </cell>
          <cell r="CY182" t="str">
            <v>Knowledge (Religion)</v>
          </cell>
          <cell r="CZ182" t="str">
            <v>Profession (General)</v>
          </cell>
          <cell r="DA182" t="str">
            <v>Spellcraft</v>
          </cell>
        </row>
        <row r="183">
          <cell r="A183" t="str">
            <v>Holy Champion</v>
          </cell>
          <cell r="D183" t="str">
            <v>JL</v>
          </cell>
          <cell r="AF183">
            <v>0.33</v>
          </cell>
          <cell r="AL183">
            <v>0.33</v>
          </cell>
          <cell r="AR183">
            <v>0.33</v>
          </cell>
        </row>
        <row r="184">
          <cell r="A184" t="str">
            <v>Holy Liberator</v>
          </cell>
          <cell r="C184" t="str">
            <v>Alignment: Chaotic Good
Base Attack Bonus: +5
Diplomacy: 5 ranks
Feats: Iron Will
Weapon and Armor Proficiency: Light, Medium, and Heavy Armors; Shields; all Simple and Martial Weapons.
1st: Detect Evil; Resist Enchantment; Divine Spell Use
2nd: Divine Grace; Smite Evil
3rd: Turn Undead; Immune to Charm and Compulsion
6th: Celestial Companion
7th: Subversion</v>
          </cell>
          <cell r="D184" t="str">
            <v>WotC</v>
          </cell>
          <cell r="E184" t="str">
            <v>Defenders of the Faith</v>
          </cell>
          <cell r="F184">
            <v>57</v>
          </cell>
          <cell r="G184">
            <v>10</v>
          </cell>
          <cell r="H184">
            <v>10</v>
          </cell>
          <cell r="I184">
            <v>1</v>
          </cell>
          <cell r="K184" t="str">
            <v>Evil</v>
          </cell>
          <cell r="L184" t="str">
            <v>Chr</v>
          </cell>
          <cell r="M184" t="str">
            <v>level</v>
          </cell>
          <cell r="N184">
            <v>2</v>
          </cell>
          <cell r="AF184">
            <v>0.5</v>
          </cell>
          <cell r="AG184" t="str">
            <v>Chr</v>
          </cell>
          <cell r="AH184">
            <v>2</v>
          </cell>
          <cell r="AJ184">
            <v>5</v>
          </cell>
          <cell r="AL184">
            <v>0.33</v>
          </cell>
          <cell r="AM184" t="str">
            <v>Chr</v>
          </cell>
          <cell r="AN184">
            <v>2</v>
          </cell>
          <cell r="AP184">
            <v>5</v>
          </cell>
          <cell r="AR184">
            <v>0.5</v>
          </cell>
          <cell r="AS184" t="str">
            <v>Chr</v>
          </cell>
          <cell r="AT184">
            <v>2</v>
          </cell>
          <cell r="AV184">
            <v>5</v>
          </cell>
          <cell r="BO184">
            <v>3</v>
          </cell>
          <cell r="BP184">
            <v>-2</v>
          </cell>
          <cell r="CS184">
            <v>2</v>
          </cell>
          <cell r="CT184" t="str">
            <v>Concentration</v>
          </cell>
          <cell r="CU184" t="str">
            <v>Craft (General)</v>
          </cell>
          <cell r="CV184" t="str">
            <v>Diplomacy</v>
          </cell>
          <cell r="CW184" t="str">
            <v>Handle Animal</v>
          </cell>
          <cell r="CX184" t="str">
            <v>Heal</v>
          </cell>
          <cell r="CY184" t="str">
            <v>Intimidate</v>
          </cell>
          <cell r="CZ184" t="str">
            <v>Knowledge (Religion)</v>
          </cell>
          <cell r="DA184" t="str">
            <v>Profession (General)</v>
          </cell>
          <cell r="DB184" t="str">
            <v>Ride</v>
          </cell>
          <cell r="DC184" t="str">
            <v>Sense Motive</v>
          </cell>
        </row>
        <row r="185">
          <cell r="A185" t="str">
            <v>Holy Strategist</v>
          </cell>
          <cell r="D185" t="str">
            <v>JL</v>
          </cell>
          <cell r="AF185">
            <v>0.33</v>
          </cell>
          <cell r="AL185">
            <v>0.33</v>
          </cell>
          <cell r="AR185">
            <v>0.33</v>
          </cell>
        </row>
        <row r="186">
          <cell r="A186" t="str">
            <v>Hordebreaker</v>
          </cell>
          <cell r="C186" t="str">
            <v>BAB:  +5
Feats:  Power Attack, Cleave, Great Cleave
Skills:  Knowledge (Local) 5 ranks, Spot 4 ranks
Weapon and Armor Proficiency:  The hordebreaker gains no proficiency in any type of weapons, armor, or shields.
1st:  1st Horde Enemy, Horde Knowledge
2nd:  Hold the Line
3rd:  2nd Horde Enemy
4th:  Tough to Kill
5th:  3rd Horde Enemy, Anvil of Doom</v>
          </cell>
          <cell r="D186" t="str">
            <v>WotC</v>
          </cell>
          <cell r="E186" t="str">
            <v>Silver Marches</v>
          </cell>
          <cell r="F186">
            <v>111</v>
          </cell>
          <cell r="G186">
            <v>5</v>
          </cell>
          <cell r="H186">
            <v>12</v>
          </cell>
          <cell r="I186">
            <v>1</v>
          </cell>
          <cell r="AF186">
            <v>0.5</v>
          </cell>
          <cell r="AL186">
            <v>0.33</v>
          </cell>
          <cell r="AR186">
            <v>0.33</v>
          </cell>
          <cell r="CS186">
            <v>2</v>
          </cell>
          <cell r="CT186" t="str">
            <v>Climb</v>
          </cell>
          <cell r="CU186" t="str">
            <v>Intimidate</v>
          </cell>
          <cell r="CV186" t="str">
            <v>Jump</v>
          </cell>
          <cell r="CW186" t="str">
            <v>Knowledge (Local)</v>
          </cell>
          <cell r="CX186" t="str">
            <v>Move Silently</v>
          </cell>
          <cell r="CY186" t="str">
            <v>Search</v>
          </cell>
          <cell r="CZ186" t="str">
            <v>Spot</v>
          </cell>
          <cell r="DA186" t="str">
            <v>Survival</v>
          </cell>
          <cell r="DB186" t="str">
            <v>Swim</v>
          </cell>
        </row>
        <row r="187">
          <cell r="A187" t="str">
            <v>Horned Harbinger</v>
          </cell>
          <cell r="D187" t="str">
            <v>WotC</v>
          </cell>
          <cell r="E187" t="str">
            <v>Faiths &amp; Pantheons</v>
          </cell>
          <cell r="AF187">
            <v>0.33</v>
          </cell>
          <cell r="AL187">
            <v>0.33</v>
          </cell>
          <cell r="AR187">
            <v>0.33</v>
          </cell>
        </row>
        <row r="188">
          <cell r="A188" t="str">
            <v>Hospitaler</v>
          </cell>
          <cell r="C188" t="str">
            <v>Alignment: Any nonchaotic
Base Attack Bonus: +4
Handle Animal: 5 ranks; Ride: 5 ranks
Feats: Mounted Combat; Ride-By Attack
Weapon and Armor Proficiency: Light, Medium, Heavy Armor; Shields; all Simple and Martial Weapons.
1st: Turn Undead; Lay On Hands; Spells: Divine; Spells: Spontaneous Cures
3rd: Remove Disease; Bonus Feat
5th: Bonus Feat
7th: Bonus Feat
9th: Bonus Feat</v>
          </cell>
          <cell r="D188" t="str">
            <v>WotC</v>
          </cell>
          <cell r="E188" t="str">
            <v>Defenders of the Faith</v>
          </cell>
          <cell r="F188">
            <v>60</v>
          </cell>
          <cell r="G188">
            <v>10</v>
          </cell>
          <cell r="H188">
            <v>8</v>
          </cell>
          <cell r="I188">
            <v>1</v>
          </cell>
          <cell r="AF188">
            <v>0.5</v>
          </cell>
          <cell r="AL188">
            <v>0.33</v>
          </cell>
          <cell r="AR188">
            <v>0.33</v>
          </cell>
          <cell r="AX188">
            <v>3</v>
          </cell>
          <cell r="AY188">
            <v>1</v>
          </cell>
          <cell r="BO188">
            <v>3</v>
          </cell>
          <cell r="BP188">
            <v>-2</v>
          </cell>
          <cell r="CS188">
            <v>2</v>
          </cell>
          <cell r="CT188" t="str">
            <v>Concentration</v>
          </cell>
          <cell r="CU188" t="str">
            <v>Craft (General)</v>
          </cell>
          <cell r="CV188" t="str">
            <v>Diplomacy</v>
          </cell>
          <cell r="CW188" t="str">
            <v>Handle Animal</v>
          </cell>
          <cell r="CX188" t="str">
            <v>Heal</v>
          </cell>
          <cell r="CY188" t="str">
            <v>Knowledge (Religion)</v>
          </cell>
          <cell r="CZ188" t="str">
            <v>Profession (General)</v>
          </cell>
          <cell r="DA188" t="str">
            <v>Ride</v>
          </cell>
        </row>
        <row r="189">
          <cell r="A189" t="str">
            <v>Hoturi's Blade</v>
          </cell>
          <cell r="D189" t="str">
            <v>AEG</v>
          </cell>
          <cell r="E189" t="str">
            <v>Way of the Samurai</v>
          </cell>
          <cell r="AF189">
            <v>0.33</v>
          </cell>
          <cell r="AL189">
            <v>0.33</v>
          </cell>
          <cell r="AR189">
            <v>0.33</v>
          </cell>
        </row>
        <row r="190">
          <cell r="A190" t="str">
            <v>Houri</v>
          </cell>
          <cell r="C190" t="str">
            <v>Alignment:  Any Non-good
Skills:  Bluff 8 ranks, Gather Information 8 ranks, Perform 8 ranks, Sense Motive 8 ranks
Weapon and Armor Proficiency:  The houri gains no additional proficiency with any weapons or armor.
1st:  Pillow Talk +2
2nd:  Charm Person 3/day
3rd:  Pillow Talk +4
4th:  Suggestion 3/day
5th:  Pillow Talk +6
6th:  Charm Monster 3/day
7th:  Kiss
8th:  Dominate Person 3/day
9th:  Dance of the Veil
10th:  Mass Charm 3/day</v>
          </cell>
          <cell r="D190" t="str">
            <v>Green Ronin</v>
          </cell>
          <cell r="E190" t="str">
            <v>Assassin's Handbook</v>
          </cell>
          <cell r="F190">
            <v>9</v>
          </cell>
          <cell r="G190">
            <v>10</v>
          </cell>
          <cell r="H190">
            <v>6</v>
          </cell>
          <cell r="I190">
            <v>0.75</v>
          </cell>
          <cell r="AF190">
            <v>0.33</v>
          </cell>
          <cell r="AL190">
            <v>0.5</v>
          </cell>
          <cell r="AR190">
            <v>0.33</v>
          </cell>
          <cell r="CS190">
            <v>4</v>
          </cell>
          <cell r="CT190" t="str">
            <v>Bluff</v>
          </cell>
          <cell r="CU190" t="str">
            <v>Craft (General)</v>
          </cell>
          <cell r="CV190" t="str">
            <v>Diplomacy</v>
          </cell>
          <cell r="CW190" t="str">
            <v>Disguise</v>
          </cell>
          <cell r="CX190" t="str">
            <v>Gather Info</v>
          </cell>
          <cell r="CY190" t="str">
            <v>Hide</v>
          </cell>
          <cell r="CZ190" t="str">
            <v>Innuendo</v>
          </cell>
          <cell r="DA190" t="str">
            <v>Knowledge (Local)</v>
          </cell>
          <cell r="DB190" t="str">
            <v>Knowledge (Nobility/Royalty)</v>
          </cell>
          <cell r="DC190" t="str">
            <v>Listen</v>
          </cell>
          <cell r="DD190" t="str">
            <v>Move Silently</v>
          </cell>
          <cell r="DE190" t="str">
            <v>Perform (General)</v>
          </cell>
          <cell r="DF190" t="str">
            <v>Profession (General)</v>
          </cell>
          <cell r="DG190" t="str">
            <v>Search</v>
          </cell>
          <cell r="DH190" t="str">
            <v>Sense Motive</v>
          </cell>
          <cell r="DI190" t="str">
            <v>Spot</v>
          </cell>
        </row>
        <row r="191">
          <cell r="A191" t="str">
            <v>Hunter</v>
          </cell>
          <cell r="C191" t="str">
            <v xml:space="preserve">Weapon and Armor Proficiency:  The hunter is proficient with the use of all simple &amp; martial weapons and light armor &amp; shields.
1st:  1st Specialized Foe, Stunning Blow
2nd:  Immobilize
3rd:  Sneak Attack +1d8
4th:  Bonus Feat
5th: </v>
          </cell>
          <cell r="D191" t="str">
            <v>AEG</v>
          </cell>
          <cell r="E191" t="str">
            <v>Mercenaries</v>
          </cell>
          <cell r="F191">
            <v>29</v>
          </cell>
          <cell r="G191">
            <v>20</v>
          </cell>
          <cell r="H191">
            <v>10</v>
          </cell>
          <cell r="I191">
            <v>1</v>
          </cell>
          <cell r="S191" t="str">
            <v>Sneak Attack</v>
          </cell>
          <cell r="T191">
            <v>8</v>
          </cell>
          <cell r="U191">
            <v>3</v>
          </cell>
          <cell r="V191">
            <v>3</v>
          </cell>
          <cell r="AF191">
            <v>0.33</v>
          </cell>
          <cell r="AL191">
            <v>0.5</v>
          </cell>
          <cell r="AR191">
            <v>0.33</v>
          </cell>
          <cell r="AX191">
            <v>4</v>
          </cell>
          <cell r="AZ191" t="str">
            <v>List_Validation</v>
          </cell>
          <cell r="CS191">
            <v>4</v>
          </cell>
          <cell r="CT191" t="str">
            <v>Climb</v>
          </cell>
          <cell r="CU191" t="str">
            <v>Craft (General)</v>
          </cell>
          <cell r="CV191" t="str">
            <v>Disguise</v>
          </cell>
          <cell r="CW191" t="str">
            <v>Escape Artist</v>
          </cell>
          <cell r="CX191" t="str">
            <v>Hide</v>
          </cell>
          <cell r="CY191" t="str">
            <v>Innuendo</v>
          </cell>
          <cell r="CZ191" t="str">
            <v>Intimidate</v>
          </cell>
          <cell r="DA191" t="str">
            <v>Jump</v>
          </cell>
          <cell r="DB191" t="str">
            <v>Listen</v>
          </cell>
          <cell r="DC191" t="str">
            <v>Move Silently</v>
          </cell>
          <cell r="DD191" t="str">
            <v>Profession (General)</v>
          </cell>
          <cell r="DE191" t="str">
            <v>Sense Motive</v>
          </cell>
          <cell r="DF191" t="str">
            <v>Spot</v>
          </cell>
          <cell r="DG191" t="str">
            <v>Swim</v>
          </cell>
          <cell r="DH191" t="str">
            <v>Tumble</v>
          </cell>
          <cell r="DI191" t="str">
            <v>Use Rope</v>
          </cell>
        </row>
        <row r="192">
          <cell r="A192" t="str">
            <v>Hunter of the Dead (DotF)</v>
          </cell>
          <cell r="C192"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2" t="str">
            <v>WotC</v>
          </cell>
          <cell r="E192" t="str">
            <v>Defenders of the Faith</v>
          </cell>
          <cell r="F192">
            <v>62</v>
          </cell>
          <cell r="G192">
            <v>10</v>
          </cell>
          <cell r="H192">
            <v>8</v>
          </cell>
          <cell r="I192">
            <v>1</v>
          </cell>
          <cell r="K192" t="str">
            <v>Undead</v>
          </cell>
          <cell r="L192" t="str">
            <v>Wis</v>
          </cell>
          <cell r="M192" t="str">
            <v>level</v>
          </cell>
          <cell r="N192">
            <v>2</v>
          </cell>
          <cell r="AF192">
            <v>0.5</v>
          </cell>
          <cell r="AL192">
            <v>0.33</v>
          </cell>
          <cell r="AR192">
            <v>0.33</v>
          </cell>
          <cell r="CS192">
            <v>2</v>
          </cell>
          <cell r="CT192" t="str">
            <v>Concentration</v>
          </cell>
          <cell r="CU192" t="str">
            <v>Heal</v>
          </cell>
          <cell r="CV192" t="str">
            <v>Knowledge (Undead)</v>
          </cell>
          <cell r="CW192" t="str">
            <v>Knowledge (Religion)</v>
          </cell>
          <cell r="CX192" t="str">
            <v>Profession (General)</v>
          </cell>
          <cell r="CY192" t="str">
            <v>Ride</v>
          </cell>
          <cell r="CZ192" t="str">
            <v>Search</v>
          </cell>
        </row>
        <row r="193">
          <cell r="A193" t="str">
            <v>Hunter of the Dead (Dragon Mag)</v>
          </cell>
          <cell r="C193"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3" t="str">
            <v>Piazo</v>
          </cell>
          <cell r="E193" t="str">
            <v>Dragon 276</v>
          </cell>
          <cell r="F193">
            <v>80</v>
          </cell>
          <cell r="G193">
            <v>10</v>
          </cell>
          <cell r="H193">
            <v>8</v>
          </cell>
          <cell r="I193">
            <v>1</v>
          </cell>
          <cell r="K193" t="str">
            <v>Undead</v>
          </cell>
          <cell r="L193" t="str">
            <v>Wis</v>
          </cell>
          <cell r="M193" t="str">
            <v>level</v>
          </cell>
          <cell r="N193">
            <v>2</v>
          </cell>
          <cell r="AF193">
            <v>0.5</v>
          </cell>
          <cell r="AL193">
            <v>0.33</v>
          </cell>
          <cell r="AR193">
            <v>0.33</v>
          </cell>
          <cell r="BP193">
            <v>1</v>
          </cell>
          <cell r="CS193">
            <v>2</v>
          </cell>
          <cell r="CT193" t="str">
            <v>Concentration</v>
          </cell>
          <cell r="CU193" t="str">
            <v>Knowledge (Undead)</v>
          </cell>
          <cell r="CV193" t="str">
            <v>Knowledge (Religion)</v>
          </cell>
          <cell r="CW193" t="str">
            <v>Profession (General)</v>
          </cell>
          <cell r="CX193" t="str">
            <v>Ride</v>
          </cell>
          <cell r="CY193" t="str">
            <v>Search</v>
          </cell>
        </row>
        <row r="194">
          <cell r="A194" t="str">
            <v>Hunter of the Fallen</v>
          </cell>
          <cell r="D194" t="str">
            <v>AEG</v>
          </cell>
          <cell r="E194" t="str">
            <v>Undead</v>
          </cell>
          <cell r="AF194">
            <v>0.33</v>
          </cell>
          <cell r="AL194">
            <v>0.33</v>
          </cell>
          <cell r="AR194">
            <v>0.33</v>
          </cell>
        </row>
        <row r="195">
          <cell r="A195" t="str">
            <v>Iaijutsu Master</v>
          </cell>
          <cell r="D195" t="str">
            <v>AEG</v>
          </cell>
          <cell r="E195" t="str">
            <v>Rokugan</v>
          </cell>
          <cell r="AF195">
            <v>0.33</v>
          </cell>
          <cell r="AL195">
            <v>0.33</v>
          </cell>
          <cell r="AR195">
            <v>0.33</v>
          </cell>
        </row>
        <row r="196">
          <cell r="A196" t="str">
            <v>Illusionist</v>
          </cell>
          <cell r="C196" t="str">
            <v>Weapon and Armor Proficiency: Illusionists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96" t="str">
            <v>WotC</v>
          </cell>
          <cell r="E196" t="str">
            <v>3.5e SRD</v>
          </cell>
          <cell r="G196">
            <v>20</v>
          </cell>
          <cell r="H196">
            <v>4</v>
          </cell>
          <cell r="I196">
            <v>0.5</v>
          </cell>
          <cell r="AF196">
            <v>0.33</v>
          </cell>
          <cell r="AL196">
            <v>0.33</v>
          </cell>
          <cell r="AR196">
            <v>0.5</v>
          </cell>
          <cell r="AX196">
            <v>1</v>
          </cell>
          <cell r="AZ196" t="str">
            <v>Metamagic</v>
          </cell>
          <cell r="CP196">
            <v>1</v>
          </cell>
          <cell r="CR196" t="str">
            <v>familiar</v>
          </cell>
          <cell r="CS196">
            <v>2</v>
          </cell>
          <cell r="CT196" t="str">
            <v>Concentration</v>
          </cell>
          <cell r="CU196" t="str">
            <v>Craft (General)</v>
          </cell>
          <cell r="CV196" t="str">
            <v>Decipher Script</v>
          </cell>
          <cell r="CW196" t="str">
            <v>Knowledge (General)</v>
          </cell>
          <cell r="CX196" t="str">
            <v>Profession (General)</v>
          </cell>
          <cell r="CY196" t="str">
            <v>Spellcraft</v>
          </cell>
        </row>
        <row r="197">
          <cell r="A197" t="str">
            <v>Immoliated</v>
          </cell>
          <cell r="C197" t="str">
            <v>BAB:  +5
Feats:  Great Fortitude, Toughness
Special:  Fire Subtype
Weapon and Armor Proficiency:  The immolated gains no proficiency in any type of weapons, armor, or shields.
1st:  Body of Fire, Fire Shield
2nd:  Elemental Form
3rd:  Flame Staff
4th:  Hurl Flame
5th:  Mask of Incorporeal Fire</v>
          </cell>
          <cell r="D197" t="str">
            <v>Green Ronin</v>
          </cell>
          <cell r="E197" t="str">
            <v>Hammer &amp; Helm</v>
          </cell>
          <cell r="F197">
            <v>31</v>
          </cell>
          <cell r="G197">
            <v>5</v>
          </cell>
          <cell r="H197">
            <v>8</v>
          </cell>
          <cell r="I197">
            <v>0.75</v>
          </cell>
          <cell r="AF197">
            <v>0.5</v>
          </cell>
          <cell r="AL197">
            <v>0.5</v>
          </cell>
          <cell r="AR197">
            <v>0.33</v>
          </cell>
          <cell r="CS197">
            <v>2</v>
          </cell>
          <cell r="CT197" t="str">
            <v>Climb</v>
          </cell>
          <cell r="CU197" t="str">
            <v>Craft (General)</v>
          </cell>
          <cell r="CV197" t="str">
            <v>Intimidate</v>
          </cell>
          <cell r="CW197" t="str">
            <v>Jump</v>
          </cell>
          <cell r="CX197" t="str">
            <v>Spot</v>
          </cell>
          <cell r="CY197" t="str">
            <v>Survival</v>
          </cell>
          <cell r="CZ197" t="str">
            <v>Swim</v>
          </cell>
        </row>
        <row r="198">
          <cell r="A198" t="str">
            <v>Incantatrix</v>
          </cell>
          <cell r="C198" t="str">
            <v>Requirements:
Skills: Concentration: 4 ranks; Knowledge (Arcana): 8 ranks; Knowledge (The Planes): 8 ranks; Spellcraft: 4 ranks
Feats: Iron Will, any metamagic feat.
Spellcasting: Able to cast 3rd-level arcane spells. 
Weapon and Armor Proficiency: No additional proficiency gained.
Class Abilities:
Gains additional arcane spells per day per class level of Incantatrix.
1st: Bonus Metamagic Feat
2nd: Send Away
3rd: See Ethereal
4th: Strike Ethereal
5th: Bonus Metamagic Feat
6th: Hardy Spirit
7th: Instant Metamagic 1/day
8th: Improved Metamagic
9th: Instant Metamagic: 2/day
10th: Bonus Metamagic Feat, Drain Item</v>
          </cell>
          <cell r="D198" t="str">
            <v>WotC</v>
          </cell>
          <cell r="E198" t="str">
            <v>Magic of Faerun</v>
          </cell>
          <cell r="F198">
            <v>31</v>
          </cell>
          <cell r="G198">
            <v>10</v>
          </cell>
          <cell r="H198">
            <v>4</v>
          </cell>
          <cell r="I198">
            <v>0.5</v>
          </cell>
          <cell r="AF198">
            <v>0.33</v>
          </cell>
          <cell r="AL198">
            <v>0.33</v>
          </cell>
          <cell r="AR198">
            <v>0.5</v>
          </cell>
          <cell r="AY198">
            <v>1</v>
          </cell>
          <cell r="BP198">
            <v>1</v>
          </cell>
          <cell r="CS198">
            <v>2</v>
          </cell>
          <cell r="CT198" t="str">
            <v>Concentration</v>
          </cell>
          <cell r="CU198" t="str">
            <v>Craft (General)</v>
          </cell>
          <cell r="CV198" t="str">
            <v>Heal</v>
          </cell>
          <cell r="CW198" t="str">
            <v>Intimidate</v>
          </cell>
          <cell r="CX198" t="str">
            <v>Knowledge (The Planes)</v>
          </cell>
          <cell r="CY198" t="str">
            <v>Knowledge (Arcana)</v>
          </cell>
          <cell r="CZ198" t="str">
            <v>Profession (General)</v>
          </cell>
          <cell r="DA198" t="str">
            <v>Spellcraft</v>
          </cell>
        </row>
        <row r="199">
          <cell r="A199" t="str">
            <v>Inkyo</v>
          </cell>
          <cell r="D199" t="str">
            <v>AEG</v>
          </cell>
          <cell r="E199" t="str">
            <v>Rokugan</v>
          </cell>
          <cell r="AF199">
            <v>0.33</v>
          </cell>
          <cell r="AL199">
            <v>0.33</v>
          </cell>
          <cell r="AR199">
            <v>0.33</v>
          </cell>
        </row>
        <row r="200">
          <cell r="A200" t="str">
            <v>Invisible Blade</v>
          </cell>
          <cell r="D200" t="str">
            <v>Piazo</v>
          </cell>
          <cell r="E200" t="str">
            <v>Dragon ?</v>
          </cell>
          <cell r="AF200">
            <v>0.33</v>
          </cell>
          <cell r="AL200">
            <v>0.33</v>
          </cell>
          <cell r="AR200">
            <v>0.33</v>
          </cell>
        </row>
        <row r="201">
          <cell r="A201" t="str">
            <v>Ironbound</v>
          </cell>
          <cell r="C201" t="str">
            <v>BAB:  +5
Feats:  Armor Proficiency (Heavy), Exotic Armor Proficiency (any)
Skills:  Craft (Weaponsmithing) 5 ranks
Weapon and Armor Proficiency:  The ironbound gains no proficiency in any weapons, but is proficient in all armor &amp; shields.
1st:  Exotic Armor Proficiency, Ready Shield
2nd:  AC Bonus (+2)
3rd:  Exotic Armor Proficiency, Armored Home (-7)
4th:  Fortress of One, Shield of Faith
5th:  Exotic Armor Proficiency, AC Bonus (+3)
6th:  Dual Shield
7th:  Exotic Armor Proficiency, Armored Home (any)
8th:  Unhindered, Magic Vestment
9th:  Exotic Armor Proficiency, Armored Will
10th:  Untouchable</v>
          </cell>
          <cell r="D201" t="str">
            <v>Green Ronin</v>
          </cell>
          <cell r="E201" t="str">
            <v>Hammer &amp; Helm</v>
          </cell>
          <cell r="F201">
            <v>32</v>
          </cell>
          <cell r="G201">
            <v>10</v>
          </cell>
          <cell r="H201">
            <v>10</v>
          </cell>
          <cell r="I201">
            <v>0.75</v>
          </cell>
          <cell r="AF201">
            <v>0.5</v>
          </cell>
          <cell r="AL201">
            <v>0.33</v>
          </cell>
          <cell r="AR201">
            <v>0.33</v>
          </cell>
          <cell r="AX201">
            <v>1</v>
          </cell>
          <cell r="AY201">
            <v>1</v>
          </cell>
          <cell r="AZ201" t="str">
            <v>List_Validation</v>
          </cell>
          <cell r="CS201">
            <v>2</v>
          </cell>
          <cell r="CT201" t="str">
            <v>Climb</v>
          </cell>
          <cell r="CU201" t="str">
            <v>Craft (General)</v>
          </cell>
          <cell r="CV201" t="str">
            <v>Handle Animal</v>
          </cell>
          <cell r="CW201" t="str">
            <v>Intimidate</v>
          </cell>
          <cell r="CX201" t="str">
            <v>Jump</v>
          </cell>
          <cell r="CY201" t="str">
            <v>Ride</v>
          </cell>
          <cell r="CZ201" t="str">
            <v>Swim</v>
          </cell>
        </row>
        <row r="202">
          <cell r="A202" t="str">
            <v>Kensei</v>
          </cell>
          <cell r="D202" t="str">
            <v>AEG</v>
          </cell>
          <cell r="E202" t="str">
            <v>Rokugan</v>
          </cell>
          <cell r="AF202">
            <v>0.33</v>
          </cell>
          <cell r="AL202">
            <v>0.33</v>
          </cell>
          <cell r="AR202">
            <v>0.33</v>
          </cell>
        </row>
        <row r="203">
          <cell r="A203" t="str">
            <v>Kishi Charger</v>
          </cell>
          <cell r="D203" t="str">
            <v>AEG</v>
          </cell>
          <cell r="E203" t="str">
            <v>Rokugan</v>
          </cell>
          <cell r="AF203">
            <v>0.33</v>
          </cell>
          <cell r="AL203">
            <v>0.33</v>
          </cell>
          <cell r="AR203">
            <v>0.33</v>
          </cell>
        </row>
        <row r="204">
          <cell r="A204" t="str">
            <v>Knight Chaplain</v>
          </cell>
          <cell r="C204" t="str">
            <v>BAB:  +5
Feats:  Skill Focus (Heal)
Skills:  Concentration 4 ranks, Heal 4 ranks
Weapon and Armor Proficiency:  The knight chaplain is proficient with the use of all simple and martial weapons, as well as light, medium, &amp; heavy armor and shields.
1st:  Free Feats
2nd:  Healing Focus
3rd:  Bonus Feat
4th:  Field Medic
5th:  Healing Under Fire
6th:  Bonus Feat
7th:  Healing Under Fire
8th:  Last Rites
9th:  Bonus Feat, Healing Focus
10th:  Combat Healing</v>
          </cell>
          <cell r="D204" t="str">
            <v>AEG</v>
          </cell>
          <cell r="E204" t="str">
            <v>War</v>
          </cell>
          <cell r="F204">
            <v>62</v>
          </cell>
          <cell r="G204">
            <v>10</v>
          </cell>
          <cell r="H204">
            <v>8</v>
          </cell>
          <cell r="I204">
            <v>0.75</v>
          </cell>
          <cell r="AF204">
            <v>0.5</v>
          </cell>
          <cell r="AL204">
            <v>0.33</v>
          </cell>
          <cell r="AR204">
            <v>0.5</v>
          </cell>
          <cell r="AX204">
            <v>3</v>
          </cell>
          <cell r="AY204">
            <v>3</v>
          </cell>
          <cell r="AZ204" t="str">
            <v>FighterBonus</v>
          </cell>
          <cell r="CS204">
            <v>4</v>
          </cell>
          <cell r="CT204" t="str">
            <v>Concentration</v>
          </cell>
          <cell r="CU204" t="str">
            <v>Craft (General)</v>
          </cell>
          <cell r="CV204" t="str">
            <v>Heal</v>
          </cell>
          <cell r="CW204" t="str">
            <v>Listen</v>
          </cell>
          <cell r="CX204" t="str">
            <v>Ride</v>
          </cell>
          <cell r="CY204" t="str">
            <v>Search</v>
          </cell>
          <cell r="CZ204" t="str">
            <v>Spot</v>
          </cell>
        </row>
        <row r="205">
          <cell r="A205" t="str">
            <v>Knight of the Black Forge</v>
          </cell>
          <cell r="C205" t="str">
            <v>Alignment:  Any Good
BAB:  +5
Feats:  Great Fortitude, Iron Will
Skills:  Knowledge (Religion) 5 ranks
Spellcasting:  Able to cast 2nd level Necromancy spells
Special:  Cannot have the Leadership feat
Special:  Must seek out &amp; single-handedly slay an undead creature.  The type slain determines the effects some class abilities.
Weapon and Armor Proficiency:  The knight of the black forge is proficient in all simple &amp; martial weapons as well as all armor &amp; shields.
Spellcasting:  Divine spells based on Wisdom.
1st:  Alignment Anathema, Life from Undeath, Divine Spellcasting
2nd:  Bond of Unlife (Ability Score Increase)
4th:  Horror of Horrors
6th:  Bond of Unlife (Special Attack)
8th:  Undeath before Death
10th:  Bond of Unlife (Escape)</v>
          </cell>
          <cell r="D205" t="str">
            <v>Green Ronin</v>
          </cell>
          <cell r="E205" t="str">
            <v>Hammer &amp; Helm</v>
          </cell>
          <cell r="F205">
            <v>33</v>
          </cell>
          <cell r="G205">
            <v>10</v>
          </cell>
          <cell r="H205">
            <v>10</v>
          </cell>
          <cell r="I205">
            <v>1</v>
          </cell>
          <cell r="AF205">
            <v>0.5</v>
          </cell>
          <cell r="AL205">
            <v>0.33</v>
          </cell>
          <cell r="AR205">
            <v>0.5</v>
          </cell>
          <cell r="CS205">
            <v>2</v>
          </cell>
          <cell r="CT205" t="str">
            <v>Climb</v>
          </cell>
          <cell r="CU205" t="str">
            <v>Concentration</v>
          </cell>
          <cell r="CV205" t="str">
            <v>Craft (General)</v>
          </cell>
          <cell r="CW205" t="str">
            <v>Intimidate</v>
          </cell>
          <cell r="CX205" t="str">
            <v>Jump</v>
          </cell>
          <cell r="CY205" t="str">
            <v>Knowledge (Arcana)</v>
          </cell>
          <cell r="CZ205" t="str">
            <v>Knowledge (Religion)</v>
          </cell>
          <cell r="DA205" t="str">
            <v>Profession (General)</v>
          </cell>
          <cell r="DB205" t="str">
            <v>Ride</v>
          </cell>
        </row>
        <row r="206">
          <cell r="A206" t="str">
            <v>Knight of the Chalice</v>
          </cell>
          <cell r="C206" t="str">
            <v>Alignment: Lawful Good
Base Attack Bonus: +8
Knowledge (Religion): 10 ranks; Knowledge (The Planes): 5 ranks.
Spells: Ability to cast divine spells, including Protection from Evil.
Equipment: Magic (+1 or better) full plate armor.
Special: Has Demons as a favored enemy, and has defeated a demon or driven it back to its home plane.
Weapon and Armor Proficiency: Light, Medium, and Heavy Armors; Shields; All Simple and Martial Weapons.
1st: Demonslaying +1/+1d6; Censure Demons
2nd: Courage of Heaven
3rd: Demonslaying +2/+2d6
5th: Heavenly Devotion
6th: Demonslaying +3/+3d6
8th: Consecrated Aura
9th: Demonslaying +4/+4d6
10th: Holy Aura</v>
          </cell>
          <cell r="D206" t="str">
            <v>WotC</v>
          </cell>
          <cell r="E206" t="str">
            <v>Defenders of the Faith</v>
          </cell>
          <cell r="F206">
            <v>63</v>
          </cell>
          <cell r="G206">
            <v>10</v>
          </cell>
          <cell r="H206">
            <v>12</v>
          </cell>
          <cell r="I206">
            <v>1</v>
          </cell>
          <cell r="AF206">
            <v>0.5</v>
          </cell>
          <cell r="AL206">
            <v>0.33</v>
          </cell>
          <cell r="AR206">
            <v>0.5</v>
          </cell>
          <cell r="CS206">
            <v>2</v>
          </cell>
          <cell r="CT206" t="str">
            <v>Concentration</v>
          </cell>
          <cell r="CU206" t="str">
            <v>Craft (General)</v>
          </cell>
          <cell r="CV206" t="str">
            <v>Diplomacy</v>
          </cell>
          <cell r="CW206" t="str">
            <v>Intimidate</v>
          </cell>
          <cell r="CX206" t="str">
            <v>Knowledge (The Planes)</v>
          </cell>
          <cell r="CY206" t="str">
            <v>Knowledge (Religion)</v>
          </cell>
          <cell r="CZ206" t="str">
            <v>Profession (General)</v>
          </cell>
          <cell r="DA206" t="str">
            <v>Sense Motive</v>
          </cell>
        </row>
        <row r="207">
          <cell r="A207" t="str">
            <v>Knight of the Chord</v>
          </cell>
          <cell r="D207" t="str">
            <v>Malhavoc</v>
          </cell>
          <cell r="E207" t="str">
            <v>BoEM2</v>
          </cell>
          <cell r="AF207">
            <v>0.33</v>
          </cell>
          <cell r="AL207">
            <v>0.33</v>
          </cell>
          <cell r="AR207">
            <v>0.33</v>
          </cell>
        </row>
        <row r="208">
          <cell r="A208" t="str">
            <v>Knight of the Eternal Eye</v>
          </cell>
          <cell r="D208" t="str">
            <v>AEG</v>
          </cell>
          <cell r="E208" t="str">
            <v>Undead</v>
          </cell>
          <cell r="AF208">
            <v>0.33</v>
          </cell>
          <cell r="AL208">
            <v>0.33</v>
          </cell>
          <cell r="AR208">
            <v>0.33</v>
          </cell>
        </row>
        <row r="209">
          <cell r="A209" t="str">
            <v>Knight of the Middle Circle</v>
          </cell>
          <cell r="C209" t="str">
            <v>Alignment: Good; nonchaotic
Base Attack Bonus: +6
Handle Animal: 7 ranks; Gather Information: 4 ranks; Innuendo: 4 ranks
Weapon and Armor Proficiency: Light, Medium, and Heavy Armor; Shields; Simple and Martial weapons.
1st: Spells: Divine; Combat Sense +2; Blind-Fight
2nd: Tongues
3rd: True Strike 1/day
5th: Combat Sense +4
6th: True Strike 2/day
9th: True Strike 3/day
10th: Combat Sense +6</v>
          </cell>
          <cell r="D209" t="str">
            <v>WotC</v>
          </cell>
          <cell r="E209" t="str">
            <v>Defenders of the Faith</v>
          </cell>
          <cell r="F209">
            <v>65</v>
          </cell>
          <cell r="G209">
            <v>10</v>
          </cell>
          <cell r="H209">
            <v>4</v>
          </cell>
          <cell r="I209">
            <v>1</v>
          </cell>
          <cell r="AF209">
            <v>0.33</v>
          </cell>
          <cell r="AL209">
            <v>0.33</v>
          </cell>
          <cell r="AR209">
            <v>0.5</v>
          </cell>
          <cell r="CS209">
            <v>4</v>
          </cell>
          <cell r="CT209" t="str">
            <v>Concentration</v>
          </cell>
          <cell r="CU209" t="str">
            <v>Diplomacy</v>
          </cell>
          <cell r="CV209" t="str">
            <v>Handle Animal</v>
          </cell>
          <cell r="CW209" t="str">
            <v>Heal</v>
          </cell>
          <cell r="CX209" t="str">
            <v>Innuendo</v>
          </cell>
          <cell r="CY209" t="str">
            <v>Knowledge (Arcana)</v>
          </cell>
          <cell r="CZ209" t="str">
            <v>Profession (General)</v>
          </cell>
          <cell r="DA209" t="str">
            <v>Ride</v>
          </cell>
          <cell r="DB209" t="str">
            <v>Sense Motive</v>
          </cell>
        </row>
        <row r="210">
          <cell r="A210" t="str">
            <v>Knight Protector of the Great Kingdom</v>
          </cell>
          <cell r="C210" t="str">
            <v>Requirements:
Base Attack Bonus: +4
Race: Dwarf, elf, half-elf, human.
Diplomacy ranks: 6; Knowledge (Nobility and Royalty) ranks: 4; Ride ranks: 6
Feats: Power Attack, Cleave, Mounted Combat, Great Cleave; Heavy Armor proficiency.
Alignment: Lawful.
Other: Gain membership in the order.
1 Defensive blow +2, shining beacon
2 Best effort +2, Iron Will
3 Supreme Cleave
4 Defensive blow +3
5 Best effort +3
6 No mercy +1
7 Defensive blow +4
8 Best effort +4
9 No mercy +2
10 Best effort +5, defensive blow +5</v>
          </cell>
          <cell r="D210" t="str">
            <v>WotC</v>
          </cell>
          <cell r="E210" t="str">
            <v>Sword &amp; Fist</v>
          </cell>
          <cell r="F210">
            <v>24</v>
          </cell>
          <cell r="G210">
            <v>10</v>
          </cell>
          <cell r="H210">
            <v>10</v>
          </cell>
          <cell r="I210">
            <v>1</v>
          </cell>
          <cell r="AF210">
            <v>0.33</v>
          </cell>
          <cell r="AL210">
            <v>0.33</v>
          </cell>
          <cell r="AR210">
            <v>0.5</v>
          </cell>
          <cell r="CS210">
            <v>2</v>
          </cell>
          <cell r="CT210" t="str">
            <v>Diplomacy</v>
          </cell>
          <cell r="CU210" t="str">
            <v>Intimidate</v>
          </cell>
          <cell r="CV210" t="str">
            <v>Knowledge (Nobility/Royalty)</v>
          </cell>
          <cell r="CW210" t="str">
            <v>Ride</v>
          </cell>
          <cell r="CX210" t="str">
            <v>Spot</v>
          </cell>
        </row>
        <row r="211">
          <cell r="A211" t="str">
            <v>Knight-Errant of Silverymoon</v>
          </cell>
          <cell r="C211" t="str">
            <v>Alignment:  Any Good
BAB:  +5
Feats:  Mounted Combat, Ride-by Attack, Survivor, Weapon Focus (light or heavy lance)
Skills:  Intuit Direction 2 ranks, Knowledge (Local Silverymoon) or Knowledge (Local The North) 4 ranks, Ride 4 ranks, Spot 4 ranks
Special:  Serve among the Knights of Silver for 1 year &amp; then petition Knight-Grand Commander Sernius Alathar for a detachment as a knight-errant or gain a commission as a knight-errant directly from Taern Hornblade, High Mage of Silverymoon.
Weapon and Armor Proficiency:  The knight-errant of Silverymoon gains no proficiency in any type of weapons, armor, or shields.
1st:  Badge of Office, 1st Sworn Enemy
2nd:  Fighter Feat, Marches Knowledge
3rd:  Homeland
4th:  Fast March
5th:  Fighter Feat
6th:  Faultless Navigation
7th:  2nd Sworn Enemy
8th:  Expert Rider
9th:  Fighter Feat
10th:  Loyal Heart</v>
          </cell>
          <cell r="D211" t="str">
            <v>WotC</v>
          </cell>
          <cell r="E211" t="str">
            <v>Silver Marches</v>
          </cell>
          <cell r="F211">
            <v>113</v>
          </cell>
          <cell r="G211">
            <v>10</v>
          </cell>
          <cell r="H211">
            <v>8</v>
          </cell>
          <cell r="I211">
            <v>1</v>
          </cell>
          <cell r="AF211">
            <v>0.5</v>
          </cell>
          <cell r="AL211">
            <v>0.33</v>
          </cell>
          <cell r="AR211">
            <v>0.33</v>
          </cell>
          <cell r="AX211">
            <v>2</v>
          </cell>
          <cell r="AZ211" t="str">
            <v>FighterBonus</v>
          </cell>
          <cell r="CS211">
            <v>4</v>
          </cell>
          <cell r="CT211" t="str">
            <v>Bluff</v>
          </cell>
          <cell r="CU211" t="str">
            <v>Climb</v>
          </cell>
          <cell r="CV211" t="str">
            <v>Diplomacy</v>
          </cell>
          <cell r="CW211" t="str">
            <v>Handle Animal</v>
          </cell>
          <cell r="CX211" t="str">
            <v>Hide</v>
          </cell>
          <cell r="CY211" t="str">
            <v>Intimidate</v>
          </cell>
          <cell r="CZ211" t="str">
            <v>Jump</v>
          </cell>
          <cell r="DA211" t="str">
            <v>Knowledge (General)</v>
          </cell>
          <cell r="DB211" t="str">
            <v>Listen</v>
          </cell>
          <cell r="DC211" t="str">
            <v>Move Silently</v>
          </cell>
          <cell r="DD211" t="str">
            <v>Ride</v>
          </cell>
          <cell r="DE211" t="str">
            <v>Sense Motive</v>
          </cell>
          <cell r="DF211" t="str">
            <v>Speak Language</v>
          </cell>
          <cell r="DG211" t="str">
            <v>Spot</v>
          </cell>
          <cell r="DH211" t="str">
            <v>Survival</v>
          </cell>
          <cell r="DI211" t="str">
            <v>Write Language</v>
          </cell>
        </row>
        <row r="212">
          <cell r="A212" t="str">
            <v>Kolat Agent</v>
          </cell>
          <cell r="D212" t="str">
            <v>AEG</v>
          </cell>
          <cell r="E212" t="str">
            <v>Rokugan</v>
          </cell>
          <cell r="AF212">
            <v>0.33</v>
          </cell>
          <cell r="AL212">
            <v>0.33</v>
          </cell>
          <cell r="AR212">
            <v>0.33</v>
          </cell>
        </row>
        <row r="213">
          <cell r="A213" t="str">
            <v>Lancer</v>
          </cell>
          <cell r="C213" t="str">
            <v>BAB:  +6
Feats:  Dodge, Mobility, Skill Focus (Jump), Weapon Focus (any polearm)
Skills:  Jump 4 ranks, Tumble 4 ranks
Weapon and Armor Proficiency:  The lancer is proficient with the use of all simple and martial weapons, as well as light &amp; medium armor.
1st:  Close Combat
2nd:  Pole Vault
3rd:  Extra Critical +1
4th:  Defensive Spin
5th:  Extended Reach
6th:  Set for Blood
7th:  Double Attack
8th:  Extra Critical +2
9th:  Spear Point
10th:  Spin Attack</v>
          </cell>
          <cell r="D213" t="str">
            <v>AEG</v>
          </cell>
          <cell r="E213" t="str">
            <v>War</v>
          </cell>
          <cell r="F213">
            <v>65</v>
          </cell>
          <cell r="G213">
            <v>10</v>
          </cell>
          <cell r="H213">
            <v>10</v>
          </cell>
          <cell r="I213">
            <v>1</v>
          </cell>
          <cell r="AF213">
            <v>0.33</v>
          </cell>
          <cell r="AL213">
            <v>0.5</v>
          </cell>
          <cell r="AR213">
            <v>0.33</v>
          </cell>
          <cell r="CS213">
            <v>2</v>
          </cell>
          <cell r="CT213" t="str">
            <v>Balance</v>
          </cell>
          <cell r="CU213" t="str">
            <v>Climb</v>
          </cell>
          <cell r="CV213" t="str">
            <v>Craft (General)</v>
          </cell>
          <cell r="CW213" t="str">
            <v>Handle Animal</v>
          </cell>
          <cell r="CX213" t="str">
            <v>Jump</v>
          </cell>
          <cell r="CY213" t="str">
            <v>Ride</v>
          </cell>
          <cell r="CZ213" t="str">
            <v>Swim</v>
          </cell>
          <cell r="DA213" t="str">
            <v>Tumble</v>
          </cell>
        </row>
        <row r="214">
          <cell r="A214" t="str">
            <v>Lasher</v>
          </cell>
          <cell r="C214" t="str">
            <v>Requirements:
Base Attack Bonus: +5
Rope Use rank: 2
Craft (Leatherworking) ranks: 2
Weapon Focus: Whip
Exotic Weapon Proficiency: Whip.
Special: The lasher must own a whip or whip dagger. Usually, a lasher owns both types of whip (and, if wealthy enough, mighty versions of both types).
1 Whip sneak attack +1d6, close combat, wound, whip lash
2 Improved trip, third hand
3 Crack of fate
4 Lashing whip
5 Whip sneak attack +2d6
6 Improved Disarm
7 Stunning snap
8 Crack of doom
9 Whip sneak attack +3d6
10 Death spiral</v>
          </cell>
          <cell r="D214" t="str">
            <v>WotC</v>
          </cell>
          <cell r="E214" t="str">
            <v>Sword &amp; Fist</v>
          </cell>
          <cell r="F214">
            <v>25</v>
          </cell>
          <cell r="G214">
            <v>10</v>
          </cell>
          <cell r="H214">
            <v>10</v>
          </cell>
          <cell r="I214">
            <v>1</v>
          </cell>
          <cell r="AF214">
            <v>0.33</v>
          </cell>
          <cell r="AL214">
            <v>0.5</v>
          </cell>
          <cell r="AR214">
            <v>0.33</v>
          </cell>
          <cell r="CS214">
            <v>2</v>
          </cell>
          <cell r="CT214" t="str">
            <v>Balance</v>
          </cell>
          <cell r="CU214" t="str">
            <v>Craft (General)</v>
          </cell>
          <cell r="CV214" t="str">
            <v>Escape Artist</v>
          </cell>
          <cell r="CW214" t="str">
            <v>Intimidate</v>
          </cell>
          <cell r="CX214" t="str">
            <v>Jump</v>
          </cell>
          <cell r="CY214" t="str">
            <v>Spot</v>
          </cell>
          <cell r="CZ214" t="str">
            <v>Use Rope</v>
          </cell>
        </row>
        <row r="215">
          <cell r="A215" t="str">
            <v>Legionnaire</v>
          </cell>
          <cell r="C215" t="str">
            <v>Weapon and Armor Proficiency:  The legionnaire is proficient with the use of all simple &amp; martial weapons and light, medium, &amp; heavy armor &amp; shields.
1st:  Formation Fighting
2nd:  Endurance, Pack March
4th:  Bonus Feat
6th:  Hump I</v>
          </cell>
          <cell r="D215" t="str">
            <v>AEG</v>
          </cell>
          <cell r="E215" t="str">
            <v>Mercenaries</v>
          </cell>
          <cell r="F215">
            <v>32</v>
          </cell>
          <cell r="G215">
            <v>20</v>
          </cell>
          <cell r="H215">
            <v>10</v>
          </cell>
          <cell r="I215">
            <v>1</v>
          </cell>
          <cell r="AF215">
            <v>0.5</v>
          </cell>
          <cell r="AL215">
            <v>0.33</v>
          </cell>
          <cell r="AR215">
            <v>0.33</v>
          </cell>
          <cell r="AX215">
            <v>4</v>
          </cell>
          <cell r="AY215">
            <v>7</v>
          </cell>
          <cell r="AZ215" t="str">
            <v>List_Validation</v>
          </cell>
          <cell r="CS215">
            <v>2</v>
          </cell>
          <cell r="CT215" t="str">
            <v>Climb</v>
          </cell>
          <cell r="CU215" t="str">
            <v>Craft (General)</v>
          </cell>
          <cell r="CV215" t="str">
            <v>Handle Animal</v>
          </cell>
          <cell r="CW215" t="str">
            <v>Jump</v>
          </cell>
          <cell r="CX215" t="str">
            <v>Ride</v>
          </cell>
          <cell r="CY215" t="str">
            <v>Swim</v>
          </cell>
        </row>
        <row r="216">
          <cell r="A216" t="str">
            <v>Life Drinker</v>
          </cell>
          <cell r="C216" t="str">
            <v>Requirements:
Alignment: Any Evil
Knowledge (Arcana): 6 ranks
Spellcraft: 6 ranks
Special: Must have the vampire template.
Weapon and Armor Proficiency: A life drinker gains no new proficiency in any weapons or armor.
1st Lifewell, Invigorate
2nd Empower Blood Spell
3rd Heighten Blood Spell
4th Blood Gift
5th Blood Servant, Night Shroud
6th Maximize Blood Spell
7th Greater Blood Drain, Night's Boon
8th Quicken Blood Spell
9th Night's Strength  
10th Blood Revel</v>
          </cell>
          <cell r="D216" t="str">
            <v>Piazo</v>
          </cell>
          <cell r="E216" t="str">
            <v>Dragon 288</v>
          </cell>
          <cell r="F216">
            <v>64</v>
          </cell>
          <cell r="G216">
            <v>10</v>
          </cell>
          <cell r="H216">
            <v>12</v>
          </cell>
          <cell r="I216">
            <v>0.75</v>
          </cell>
          <cell r="AF216">
            <v>0.5</v>
          </cell>
          <cell r="AL216">
            <v>0.5</v>
          </cell>
          <cell r="AR216">
            <v>0.5</v>
          </cell>
          <cell r="CS216">
            <v>4</v>
          </cell>
          <cell r="CT216" t="str">
            <v>Bluff</v>
          </cell>
          <cell r="CU216" t="str">
            <v>Hide</v>
          </cell>
          <cell r="CV216" t="str">
            <v>Knowledge (Arcana)</v>
          </cell>
          <cell r="CW216" t="str">
            <v>Listen</v>
          </cell>
          <cell r="CX216" t="str">
            <v>Move Silently</v>
          </cell>
          <cell r="CY216" t="str">
            <v>Profession (General)</v>
          </cell>
          <cell r="CZ216" t="str">
            <v>Search</v>
          </cell>
          <cell r="DA216" t="str">
            <v>Sense Motive</v>
          </cell>
          <cell r="DB216" t="str">
            <v>Spellcraft</v>
          </cell>
          <cell r="DC216" t="str">
            <v>Spot</v>
          </cell>
        </row>
        <row r="217">
          <cell r="A217" t="str">
            <v>Lightbearer</v>
          </cell>
          <cell r="C217" t="str">
            <v>Requirements:
Alignment: Any Good
Race: Gnome or Halfling
Knowledge (Religion): 8 ranks
Knowledge (Local): 4 ranks
Diplomacy: 4 ranks
Feats: Alertness
Weapon and Armor Proficiency: A lightbearer gains no new proficiency in any weapons or armor.
1st Detect Evil, Light
2nd Resist Elements
3rd Share Aura, Deflect Attacks +2
4th Provide Healing
5th Darkvision
6th Deflect Attacks +4
7th Dispel Evil
8th Holy Word
9th Deflect Attacks +6
10th Resist Spells</v>
          </cell>
          <cell r="D217" t="str">
            <v>Piazo</v>
          </cell>
          <cell r="E217" t="str">
            <v>Dragon 285</v>
          </cell>
          <cell r="F217">
            <v>70</v>
          </cell>
          <cell r="G217">
            <v>10</v>
          </cell>
          <cell r="H217">
            <v>8</v>
          </cell>
          <cell r="I217">
            <v>0.75</v>
          </cell>
          <cell r="AF217">
            <v>0.5</v>
          </cell>
          <cell r="AL217">
            <v>0.5</v>
          </cell>
          <cell r="AR217">
            <v>0.5</v>
          </cell>
          <cell r="CS217">
            <v>2</v>
          </cell>
          <cell r="CT217" t="str">
            <v>Concentration</v>
          </cell>
          <cell r="CU217" t="str">
            <v>Craft (General)</v>
          </cell>
          <cell r="CV217" t="str">
            <v>Diplomacy</v>
          </cell>
          <cell r="CW217" t="str">
            <v>Heal</v>
          </cell>
          <cell r="CX217" t="str">
            <v>Intimidate</v>
          </cell>
          <cell r="CY217" t="str">
            <v>Knowledge (Local)</v>
          </cell>
          <cell r="CZ217" t="str">
            <v>Knowledge (Religion)</v>
          </cell>
          <cell r="DA217" t="str">
            <v>Listen</v>
          </cell>
          <cell r="DB217" t="str">
            <v>Profession (General)</v>
          </cell>
          <cell r="DC217" t="str">
            <v>Spellcraft</v>
          </cell>
          <cell r="DD217" t="str">
            <v>Spot</v>
          </cell>
          <cell r="DE217" t="str">
            <v>Survival</v>
          </cell>
        </row>
        <row r="218">
          <cell r="A218" t="str">
            <v>Lion's Pride</v>
          </cell>
          <cell r="D218" t="str">
            <v>AEG</v>
          </cell>
          <cell r="E218" t="str">
            <v>Rokugan</v>
          </cell>
          <cell r="AF218">
            <v>0.33</v>
          </cell>
          <cell r="AL218">
            <v>0.33</v>
          </cell>
          <cell r="AR218">
            <v>0.33</v>
          </cell>
        </row>
        <row r="219">
          <cell r="A219" t="str">
            <v>Loremaster</v>
          </cell>
          <cell r="C219" t="str">
            <v>Requirements:
Spellcasting: Ability to cast seven different divinations, one of which must be 3rd level or higher.
Two Knowledge Skills (Any type): 10 ranks in each.
Feats: Any three metamagic or item creation feats, plus Skill Focus (Knowledge [any individual Knowledge skill])
Weapon and Armor Proficiency: Loremasters gain no proficiency in any weapon or armor.
Loremasters gain +1 spell casting level of existing class for each level.
1st Secret
2nd Lore
3rd Secret
4th Bonus language
5th Secret
6th Greater lore
7th Secret
8th Bonus language
9th Secret
10th True lore</v>
          </cell>
          <cell r="D219" t="str">
            <v>WotC</v>
          </cell>
          <cell r="E219" t="str">
            <v>3.5e SRD</v>
          </cell>
          <cell r="G219">
            <v>10</v>
          </cell>
          <cell r="H219">
            <v>4</v>
          </cell>
          <cell r="I219">
            <v>0.5</v>
          </cell>
          <cell r="AF219">
            <v>0.33</v>
          </cell>
          <cell r="AL219">
            <v>0.33</v>
          </cell>
          <cell r="AR219">
            <v>0.5</v>
          </cell>
          <cell r="CS219">
            <v>4</v>
          </cell>
          <cell r="CT219" t="str">
            <v>Appraise</v>
          </cell>
          <cell r="CU219" t="str">
            <v>Concentration</v>
          </cell>
          <cell r="CV219" t="str">
            <v>Craft (General)</v>
          </cell>
          <cell r="CW219" t="str">
            <v>Decipher Script</v>
          </cell>
          <cell r="CX219" t="str">
            <v>Gather Info</v>
          </cell>
          <cell r="CY219" t="str">
            <v>Handle Animal</v>
          </cell>
          <cell r="CZ219" t="str">
            <v>Heal</v>
          </cell>
          <cell r="DA219" t="str">
            <v>Knowledge (Arcana)</v>
          </cell>
          <cell r="DB219" t="str">
            <v>Knowledge (General)</v>
          </cell>
          <cell r="DC219" t="str">
            <v>Knowledge (Nature)</v>
          </cell>
          <cell r="DD219" t="str">
            <v>Knowledge (Psionic)</v>
          </cell>
          <cell r="DE219" t="str">
            <v>Knowledge (Religion)</v>
          </cell>
          <cell r="DF219" t="str">
            <v>Perform (General)</v>
          </cell>
          <cell r="DG219" t="str">
            <v>Profession (General)</v>
          </cell>
          <cell r="DH219" t="str">
            <v>Speak Language</v>
          </cell>
          <cell r="DI219" t="str">
            <v>Spellcraft</v>
          </cell>
          <cell r="DJ219" t="str">
            <v>Use Magic Device</v>
          </cell>
          <cell r="DK219" t="str">
            <v>Use Psionic Device</v>
          </cell>
          <cell r="DL219" t="str">
            <v>Write Language</v>
          </cell>
        </row>
        <row r="220">
          <cell r="A220" t="str">
            <v>Mage of the Arcane Order</v>
          </cell>
          <cell r="C220" t="str">
            <v>Requirements:
Knowledge (Arcana): 8 ranks
Feats: Any two metamagic feats, one which must be Cooperative Spell.
Spells: Ability to cast arcane spells of 2nd level or higher.
Special: Prospective members must pay an initiation fee of 750 gp.
Weapon and Armor Proficiency: No additional proficiency gained.
Class Abilities:
Gains additional arcane spells per day per even class level of Mage of the Arcane Order.
1st: Guild Member, Spellpool I
2nd: Research Breakthrough
3rd: Bonus Language
4th: Spellpool II
5th: New Spell
6th: Bonus Language
7th: Spellpool III
8th: New Spell
9th: Research Breakthrough
10th: Regent</v>
          </cell>
          <cell r="D220" t="str">
            <v>WotC</v>
          </cell>
          <cell r="E220" t="str">
            <v>Tome &amp; Blood</v>
          </cell>
          <cell r="F220">
            <v>60</v>
          </cell>
          <cell r="G220">
            <v>10</v>
          </cell>
          <cell r="H220">
            <v>4</v>
          </cell>
          <cell r="I220">
            <v>0.5</v>
          </cell>
          <cell r="AF220">
            <v>0.33</v>
          </cell>
          <cell r="AL220">
            <v>0.33</v>
          </cell>
          <cell r="AR220">
            <v>0.5</v>
          </cell>
          <cell r="AX220">
            <v>2</v>
          </cell>
          <cell r="AY220">
            <v>1</v>
          </cell>
          <cell r="CS220">
            <v>2</v>
          </cell>
          <cell r="CT220" t="str">
            <v>Concentration</v>
          </cell>
          <cell r="CU220" t="str">
            <v>Craft (General)</v>
          </cell>
          <cell r="CV220" t="str">
            <v>Knowledge (Arcana)</v>
          </cell>
          <cell r="CW220" t="str">
            <v>Knowledge (General)</v>
          </cell>
          <cell r="CX220" t="str">
            <v>Knowledge (Nature)</v>
          </cell>
          <cell r="CY220" t="str">
            <v>Knowledge (Psionic)</v>
          </cell>
          <cell r="CZ220" t="str">
            <v>Knowledge (Religion)</v>
          </cell>
          <cell r="DA220" t="str">
            <v>Profession (General)</v>
          </cell>
          <cell r="DB220" t="str">
            <v>Speak Language</v>
          </cell>
          <cell r="DC220" t="str">
            <v>Spellcraft</v>
          </cell>
          <cell r="DD220" t="str">
            <v>Write Language</v>
          </cell>
        </row>
        <row r="221">
          <cell r="A221" t="str">
            <v>Mage-Killer</v>
          </cell>
          <cell r="C221" t="str">
            <v>Requirements:
Skills: Spellcraft: 10 ranks
Feats: Great Fortitude, Lightning Reflexes, Combat Casting, Martial Weapon Proficiency (any)
Spellcasting: Able to cast 4th-level arcane or divine spells.   Ability to cast at least three spells that require Fortitude saves and at least three spells that require Reflex saves.  (A spell that inflicts damage but allows no saving throw can substitute for any of these required spells).
Weapon and Armor Proficiency: No additional proficiency gained.
Class Abilities:
Gains additional spells per day per class level of Mage-Killer.
1st: Improved Saves
2nd: Augment Summoning
3rd: Improved Saves
4th: Spell Focus
5th: Improved Saves
6th: Spell Focus
7th: Improved Saves
8th: Spell Focus
9th: Improved Saves
10th: Spell Focus</v>
          </cell>
          <cell r="D221" t="str">
            <v>WotC</v>
          </cell>
          <cell r="E221" t="str">
            <v>Magic of Faerun</v>
          </cell>
          <cell r="F221">
            <v>32</v>
          </cell>
          <cell r="G221">
            <v>10</v>
          </cell>
          <cell r="H221">
            <v>4</v>
          </cell>
          <cell r="I221">
            <v>0.5</v>
          </cell>
          <cell r="AF221">
            <v>0.33</v>
          </cell>
          <cell r="AL221">
            <v>0.33</v>
          </cell>
          <cell r="AR221">
            <v>0.5</v>
          </cell>
          <cell r="CS221">
            <v>2</v>
          </cell>
          <cell r="CT221" t="str">
            <v>Concentration</v>
          </cell>
          <cell r="CU221" t="str">
            <v>Craft (General)</v>
          </cell>
          <cell r="CV221" t="str">
            <v>Gather Info</v>
          </cell>
          <cell r="CW221" t="str">
            <v>Intimidate</v>
          </cell>
          <cell r="CX221" t="str">
            <v>Knowledge (Arcana)</v>
          </cell>
          <cell r="CY221" t="str">
            <v>Knowledge (General)</v>
          </cell>
          <cell r="CZ221" t="str">
            <v>Knowledge (Nature)</v>
          </cell>
          <cell r="DA221" t="str">
            <v>Knowledge (Psionic)</v>
          </cell>
          <cell r="DB221" t="str">
            <v>Knowledge (Religion)</v>
          </cell>
          <cell r="DC221" t="str">
            <v>Speak Language</v>
          </cell>
          <cell r="DD221" t="str">
            <v>Spellcraft</v>
          </cell>
          <cell r="DE221" t="str">
            <v>Write Language</v>
          </cell>
        </row>
        <row r="222">
          <cell r="A222" t="str">
            <v>Magesmith</v>
          </cell>
          <cell r="C222" t="str">
            <v>Race:  Dwarf*
Feats:  Craft Magic Arms &amp; Armor, Master Artisan - Craft (Weaponsmithing or Blacksmithing)*
Skills:  Craft (Weaponsmithing) 5 ranks, Craft (Blacksmithing) 5 ranks
Spellcasting:  Able to cast 2nd level arcane or divine spells
Special:  Must have a magic weapon or suit of armor worth more than 10,000gp that was created by the aspiring magesmith.
*:  Non-dwarves, can take an additional Item Creation feat to qualify.
Weapon and Armor Proficiency:  The mage smith gains no proficiency in any weapons, armor, or shields.
Spellcasting:  +1 spell casting level in a previous class per every even class level.
1st:  Ignore Prerequisites (1st level), Bonus Feat
2nd:  Reduced XP Cost (5%)
3rd:  Fast Crafting (1,500 gp), Signature Rune (5lbs.)
5th:  Ignore Prerequisites (2nd level), Bonus Feat
6th:  Reduced XP Cost (10%)
7th:  Signature Rune (10lbs.)
8th:  Fast Crafting (2,000 gp)
9th:  Ignore Prerequisites (3rd level), Bonus Feat
10th:  Reduced XP Cost (20%)</v>
          </cell>
          <cell r="D222" t="str">
            <v>Green Ronin</v>
          </cell>
          <cell r="E222" t="str">
            <v>Hammer &amp; Helm</v>
          </cell>
          <cell r="F222">
            <v>36</v>
          </cell>
          <cell r="G222">
            <v>10</v>
          </cell>
          <cell r="H222">
            <v>6</v>
          </cell>
          <cell r="I222">
            <v>0.75</v>
          </cell>
          <cell r="AF222">
            <v>0.33</v>
          </cell>
          <cell r="AL222">
            <v>0.33</v>
          </cell>
          <cell r="AR222">
            <v>0.5</v>
          </cell>
          <cell r="AX222">
            <v>1</v>
          </cell>
          <cell r="AY222">
            <v>1</v>
          </cell>
          <cell r="AZ222" t="str">
            <v>List_Validation</v>
          </cell>
          <cell r="CS222">
            <v>4</v>
          </cell>
          <cell r="CT222" t="str">
            <v>Appraise</v>
          </cell>
          <cell r="CU222" t="str">
            <v>Concentration</v>
          </cell>
          <cell r="CV222" t="str">
            <v>Craft (General)</v>
          </cell>
          <cell r="CW222" t="str">
            <v>Diplomacy</v>
          </cell>
          <cell r="CX222" t="str">
            <v>Knowledge (Arcana)</v>
          </cell>
          <cell r="CY222" t="str">
            <v>Knowledge (Religion)</v>
          </cell>
          <cell r="CZ222" t="str">
            <v>Profession (General)</v>
          </cell>
          <cell r="DA222" t="str">
            <v>Spellcraft</v>
          </cell>
        </row>
        <row r="223">
          <cell r="A223" t="str">
            <v>Master Alchemist</v>
          </cell>
          <cell r="C223" t="str">
            <v>Requirements:
Skills: Alchemy: 10 ranks; Spellcraft: 10 ranks
Feats: Brew Potion, Magical Artisan (Potions), Skill Focus (Alchemy)
Spellcasting: Able to cast 4th-level arcane or divine spells.
Weapon and Armor Proficiency: No additional proficiency gained.
Class Abilities:
Gains additional spells per day per class level of Master Alchemist.
1st: Brew 2/day
2nd: Brew Potion (4th)
3rd: Brew Potion (5th)
4th: Brew Potion (6th)
5th: Brew 3/day
6th: Improved Identification
7th: Brew Potion (7th)
8th: Brew Potion (8th)
9th: Brew 4/day
10th: Brew Potion (9th)</v>
          </cell>
          <cell r="D223" t="str">
            <v>WotC</v>
          </cell>
          <cell r="E223" t="str">
            <v>Magic of Faerun</v>
          </cell>
          <cell r="F223">
            <v>32</v>
          </cell>
          <cell r="G223">
            <v>10</v>
          </cell>
          <cell r="H223">
            <v>4</v>
          </cell>
          <cell r="I223">
            <v>0.5</v>
          </cell>
          <cell r="AF223">
            <v>0.33</v>
          </cell>
          <cell r="AL223">
            <v>0.33</v>
          </cell>
          <cell r="AR223">
            <v>0.5</v>
          </cell>
          <cell r="CS223">
            <v>2</v>
          </cell>
          <cell r="CT223" t="str">
            <v>Concentration</v>
          </cell>
          <cell r="CU223" t="str">
            <v>Craft (General)</v>
          </cell>
          <cell r="CV223" t="str">
            <v>Knowledge (Arcana)</v>
          </cell>
          <cell r="CW223" t="str">
            <v>Profession (General)</v>
          </cell>
          <cell r="CX223" t="str">
            <v>Spellcraft</v>
          </cell>
        </row>
        <row r="224">
          <cell r="A224" t="str">
            <v>Master of Chains</v>
          </cell>
          <cell r="C224" t="str">
            <v>Requirements:
Alignment: Any nongood.
Feats: Exotic Weapon Proficiency (spiked chain), Expertise, Improved Trip, Improved Disarm, Weapon Focus (spiked chain), Weapon Specialization (spiked chain).
Escape Artist ranks: 6; Open Lock ranks: 4; Intimidate ranks: 4
Ability Score: Int 13+ (required for Expertise).
1 Scare
2 Climb fighting
3 Superior Weapon Focus
4 Chain bind
5 Chain armor, double chain
6 Deflect attacks
7 Superior Weapon Specialization
8 Superior barbed chain
9 Swinging attack
10 Chain mastery</v>
          </cell>
          <cell r="D224" t="str">
            <v>WotC</v>
          </cell>
          <cell r="E224" t="str">
            <v>Sword &amp; Fist</v>
          </cell>
          <cell r="F224">
            <v>27</v>
          </cell>
          <cell r="G224">
            <v>10</v>
          </cell>
          <cell r="H224">
            <v>10</v>
          </cell>
          <cell r="I224">
            <v>1</v>
          </cell>
          <cell r="AF224">
            <v>0.33</v>
          </cell>
          <cell r="AL224">
            <v>0.5</v>
          </cell>
          <cell r="AR224">
            <v>0.33</v>
          </cell>
          <cell r="CS224">
            <v>4</v>
          </cell>
          <cell r="CT224" t="str">
            <v>Balance</v>
          </cell>
          <cell r="CU224" t="str">
            <v>Climb</v>
          </cell>
          <cell r="CV224" t="str">
            <v>Craft (Metalworking)</v>
          </cell>
          <cell r="CW224" t="str">
            <v>Escape Artist</v>
          </cell>
          <cell r="CX224" t="str">
            <v>Heal</v>
          </cell>
          <cell r="CY224" t="str">
            <v>Intimidate</v>
          </cell>
          <cell r="CZ224" t="str">
            <v>Open Lock</v>
          </cell>
        </row>
        <row r="225">
          <cell r="A225" t="str">
            <v>Master of Shrouds</v>
          </cell>
          <cell r="C225" t="str">
            <v>Alignment: Any nongood
Base Will Save: +5
Concentration: 10 ranks; Spellcraft: 10 ranks
Spells: Ability to cast Divine Spells, and access to at least one of the following domains: Death, Evil, Protection.  A character who can cast at least one spell from a domain counts as having access for this purpose.
Special: Ability to channel negative energy.
Weapon and Armor Proficiency: Light, Medium, and Heavy Armor; Shields; Simple weapons.
Divine Oracles gain +1 spell casting level of existing class for each level.
1st: Extra Turning
3rd: Summon Undead I
5th: Summon Undead II
7th: Summon Undead III
9th: Summon Undead IV</v>
          </cell>
          <cell r="D225" t="str">
            <v>WotC</v>
          </cell>
          <cell r="E225" t="str">
            <v>Defenders of the Faith</v>
          </cell>
          <cell r="F225">
            <v>66</v>
          </cell>
          <cell r="G225">
            <v>10</v>
          </cell>
          <cell r="H225">
            <v>8</v>
          </cell>
          <cell r="I225">
            <v>1</v>
          </cell>
          <cell r="AF225">
            <v>0.33</v>
          </cell>
          <cell r="AL225">
            <v>0.33</v>
          </cell>
          <cell r="AR225">
            <v>0.5</v>
          </cell>
          <cell r="CS225">
            <v>2</v>
          </cell>
          <cell r="CT225" t="str">
            <v>Concentration</v>
          </cell>
          <cell r="CU225" t="str">
            <v>Craft (General)</v>
          </cell>
          <cell r="CV225" t="str">
            <v>Diplomacy</v>
          </cell>
          <cell r="CW225" t="str">
            <v>Knowledge (Arcana)</v>
          </cell>
          <cell r="CX225" t="str">
            <v>Knowledge (Religion)</v>
          </cell>
          <cell r="CY225" t="str">
            <v>Profession (General)</v>
          </cell>
          <cell r="CZ225" t="str">
            <v>Spellcraft</v>
          </cell>
        </row>
        <row r="226">
          <cell r="A226" t="str">
            <v>Master of the Akasha</v>
          </cell>
          <cell r="D226" t="str">
            <v>AEG</v>
          </cell>
          <cell r="E226" t="str">
            <v>Rokugan</v>
          </cell>
          <cell r="AF226">
            <v>0.33</v>
          </cell>
          <cell r="AL226">
            <v>0.33</v>
          </cell>
          <cell r="AR226">
            <v>0.33</v>
          </cell>
        </row>
        <row r="227">
          <cell r="A227" t="str">
            <v>Master Samurai</v>
          </cell>
          <cell r="C227" t="str">
            <v>Requirements:
Base Attack Bonus: +5
Knowledge (Nobility and Royalty) ranks: 4; Ride ranks: 4; Intimidate ranks: 4
Feats: Cleave, Improved Initiative, Mounted Archery, Mounted Combat, Power Attack, Weapon Focus (bastard sword)
1 Tumble bonus, Great Cleave
2 Blades of Fury, Supreme Cleave
3 Supreme Mobility
4 Blades of death
5 Ki strength 1/day
6 Ki attack 1/day
7 Ki strength 2/day
8 Ki attack 2/day
9 Ki strength 3/day
10 Ki attack 3/day</v>
          </cell>
          <cell r="D227" t="str">
            <v>WotC</v>
          </cell>
          <cell r="E227" t="str">
            <v>Sword &amp; Fist</v>
          </cell>
          <cell r="F227">
            <v>29</v>
          </cell>
          <cell r="G227">
            <v>10</v>
          </cell>
          <cell r="H227">
            <v>10</v>
          </cell>
          <cell r="I227">
            <v>1</v>
          </cell>
          <cell r="AF227">
            <v>0.33</v>
          </cell>
          <cell r="AL227">
            <v>0.5</v>
          </cell>
          <cell r="AR227">
            <v>0.5</v>
          </cell>
          <cell r="CS227">
            <v>2</v>
          </cell>
          <cell r="CT227" t="str">
            <v>Intimidate</v>
          </cell>
          <cell r="CU227" t="str">
            <v>Jump</v>
          </cell>
          <cell r="CV227" t="str">
            <v>Knowledge (Martial Honor)</v>
          </cell>
          <cell r="CW227" t="str">
            <v>Knowledge (Nobility/Royalty)</v>
          </cell>
          <cell r="CX227" t="str">
            <v>Ride</v>
          </cell>
          <cell r="CY227" t="str">
            <v>Tumble</v>
          </cell>
        </row>
        <row r="228">
          <cell r="A228" t="str">
            <v>Master Summoner</v>
          </cell>
          <cell r="D228" t="str">
            <v>Green Ronin</v>
          </cell>
          <cell r="E228" t="str">
            <v>Plot &amp; Poison</v>
          </cell>
          <cell r="AF228">
            <v>0.33</v>
          </cell>
          <cell r="AL228">
            <v>0.33</v>
          </cell>
          <cell r="AR228">
            <v>0.33</v>
          </cell>
        </row>
        <row r="229">
          <cell r="A229" t="str">
            <v>Mastermind</v>
          </cell>
          <cell r="D229" t="str">
            <v>AEG</v>
          </cell>
          <cell r="E229" t="str">
            <v>Rokugan</v>
          </cell>
          <cell r="AF229">
            <v>0.33</v>
          </cell>
          <cell r="AL229">
            <v>0.33</v>
          </cell>
          <cell r="AR229">
            <v>0.33</v>
          </cell>
        </row>
        <row r="230">
          <cell r="A230" t="str">
            <v>Matsu Elite Guard</v>
          </cell>
          <cell r="D230" t="str">
            <v>AEG</v>
          </cell>
          <cell r="E230" t="str">
            <v>Way of the Samurai</v>
          </cell>
          <cell r="AF230">
            <v>0.33</v>
          </cell>
          <cell r="AL230">
            <v>0.33</v>
          </cell>
          <cell r="AR230">
            <v>0.33</v>
          </cell>
        </row>
        <row r="231">
          <cell r="A231" t="str">
            <v>Meditant</v>
          </cell>
          <cell r="C231" t="str">
            <v>Feats:  Psychic Meditation (four times).
Alignment: Any lawful.
Skills:  Concentration: 8 ranks.
Special:  Ability to manifest two 3rd-level powers.
Weapon and Armor Proficiency:  Meditants gain no proficiency in any armor or weapons, though they retain any knowledge gained from former classes.
Powers and Power Points: Meditants gain power points per day and powers as though they gained a level of psion.
Psionic Combat: Psionic attack and defense modes are discovered as though the character were a psychic warrior of the same level as the prestige class.
Psicrystals: Meditant levels count toward the level of the psionic character for purposes determining psicrystal Intelligence and special abilities.
1st:  Psychic Meditation, Inner Peace 1                                        +1 Psion Level
2nd:  Psychic Meditation, Prepared Mind 1/day                             +1 Psion Level
3rd:  Psychic Meditation, Inner Peace 2                                        +1 Psion Level
4th:  Intense Psychic Meditation, Prepared Mind 2/day                            --
5th:  Intense Psychic Meditation, Inner Peace 3                            +1 Psion Level
6th:  Intense Psychic Meditation, Prepared Mind 3/day                  +1 Psion Level
7th:  Intense Psychic Meditation, Inner Peace 4                            +1 Psion Level
8th:  Intense Psychic Meditation, Prepared Mind 4/day                  +1 Psion Level
9th:  Intense Psychic Meditation, Ethereal Form                                     --
10th:Intense Psychic Meditation, Inner Harmony                           +1 Psion Level</v>
          </cell>
          <cell r="D231" t="str">
            <v>WotC</v>
          </cell>
          <cell r="E231" t="str">
            <v>Mind's Eye</v>
          </cell>
          <cell r="F231">
            <v>16</v>
          </cell>
          <cell r="G231">
            <v>10</v>
          </cell>
          <cell r="H231">
            <v>4</v>
          </cell>
          <cell r="I231">
            <v>0.75</v>
          </cell>
          <cell r="AF231">
            <v>0.33</v>
          </cell>
          <cell r="AL231">
            <v>0.33</v>
          </cell>
          <cell r="AR231">
            <v>0.5</v>
          </cell>
          <cell r="CS231">
            <v>4</v>
          </cell>
          <cell r="CT231" t="str">
            <v>Autohypnosis</v>
          </cell>
          <cell r="CU231" t="str">
            <v>Concentration</v>
          </cell>
          <cell r="CV231" t="str">
            <v>Diplomacy</v>
          </cell>
          <cell r="CW231" t="str">
            <v>Knowledge (Psionic)</v>
          </cell>
          <cell r="CX231" t="str">
            <v>Profession (General)</v>
          </cell>
          <cell r="CY231" t="str">
            <v>Psicraft</v>
          </cell>
          <cell r="CZ231" t="str">
            <v>Sense Motive</v>
          </cell>
          <cell r="DA231" t="str">
            <v>Stabilize Self</v>
          </cell>
        </row>
        <row r="232">
          <cell r="A232" t="str">
            <v>Mercenary Captain</v>
          </cell>
          <cell r="C232" t="str">
            <v>Alignment:  Any Lawful.
BAB:  +7
Feats:  Improved Initiative, Leadership, Weapon Focus (any), Weapon Specialization (any)
Skills:  Bluff 4 ranks, Intimidate 6 ranks, Ride 4 ranks, Sense Motive 4 ranks
Special:  Must be promoted by a superior officer or start as a leader of a new mercenary company.
Weapon and Armor Proficiency:  The mercenary captain is proficient with the use of all simple and martial weapons, as well as light, medium, &amp; heavy armor and shields.
1st:  Grizzles, War Cry
2nd:  Attack Drill
3rd:  Battle Music
4th:  Tactical Superiority
6th:  Strategic Mastery
7th:  Without Hesitation
9th:  Battle Brother
10th:  Battle Master</v>
          </cell>
          <cell r="D232" t="str">
            <v>AEG</v>
          </cell>
          <cell r="E232" t="str">
            <v>War</v>
          </cell>
          <cell r="F232">
            <v>67</v>
          </cell>
          <cell r="G232">
            <v>10</v>
          </cell>
          <cell r="H232">
            <v>10</v>
          </cell>
          <cell r="I232">
            <v>1</v>
          </cell>
          <cell r="AF232">
            <v>0.5</v>
          </cell>
          <cell r="AL232">
            <v>0.5</v>
          </cell>
          <cell r="AR232">
            <v>0.33</v>
          </cell>
          <cell r="CS232">
            <v>2</v>
          </cell>
          <cell r="CT232" t="str">
            <v>Bluff</v>
          </cell>
          <cell r="CU232" t="str">
            <v>Climb</v>
          </cell>
          <cell r="CV232" t="str">
            <v>Innuendo</v>
          </cell>
          <cell r="CW232" t="str">
            <v>Intimidate</v>
          </cell>
          <cell r="CX232" t="str">
            <v>Listen</v>
          </cell>
          <cell r="CY232" t="str">
            <v>Perform (General)</v>
          </cell>
          <cell r="CZ232" t="str">
            <v>Ride</v>
          </cell>
          <cell r="DA232" t="str">
            <v>Search</v>
          </cell>
          <cell r="DB232" t="str">
            <v>Sense Motive</v>
          </cell>
          <cell r="DC232" t="str">
            <v>Spot</v>
          </cell>
        </row>
        <row r="233">
          <cell r="A233" t="str">
            <v>Mercenary Ranger</v>
          </cell>
          <cell r="C233" t="str">
            <v>Weapon and Armor Proficiency:  The mercenary ranger is proficient with the use of all simple &amp; martial weapons and light &amp; medium armor &amp; shields.
1st:  Favored Enemy, Favored Terrain, Track
2nd:  Ranger Option
3rd:  Favored Terrain</v>
          </cell>
          <cell r="D233" t="str">
            <v>AEG</v>
          </cell>
          <cell r="E233" t="str">
            <v>Mercenaries</v>
          </cell>
          <cell r="F233">
            <v>34</v>
          </cell>
          <cell r="G233">
            <v>20</v>
          </cell>
          <cell r="H233">
            <v>10</v>
          </cell>
          <cell r="I233">
            <v>1</v>
          </cell>
          <cell r="AF233">
            <v>0.5</v>
          </cell>
          <cell r="AL233">
            <v>0.33</v>
          </cell>
          <cell r="AR233">
            <v>0.33</v>
          </cell>
          <cell r="AX233">
            <v>7</v>
          </cell>
          <cell r="AY233">
            <v>12</v>
          </cell>
          <cell r="AZ233" t="str">
            <v>List_Validation</v>
          </cell>
          <cell r="CS233">
            <v>4</v>
          </cell>
          <cell r="CT233" t="str">
            <v>Climb</v>
          </cell>
          <cell r="CU233" t="str">
            <v>Concentration</v>
          </cell>
          <cell r="CV233" t="str">
            <v>Craft (General)</v>
          </cell>
          <cell r="CW233" t="str">
            <v>Handle Animal</v>
          </cell>
          <cell r="CX233" t="str">
            <v>Heal</v>
          </cell>
          <cell r="CY233" t="str">
            <v>Hide</v>
          </cell>
          <cell r="CZ233" t="str">
            <v>Jump</v>
          </cell>
          <cell r="DA233" t="str">
            <v>Knowledge (Nature)</v>
          </cell>
          <cell r="DB233" t="str">
            <v>Listen</v>
          </cell>
          <cell r="DC233" t="str">
            <v>Move Silently</v>
          </cell>
          <cell r="DD233" t="str">
            <v>Profession (General)</v>
          </cell>
          <cell r="DE233" t="str">
            <v>Ride</v>
          </cell>
          <cell r="DF233" t="str">
            <v>Search</v>
          </cell>
          <cell r="DG233" t="str">
            <v>Spot</v>
          </cell>
          <cell r="DH233" t="str">
            <v>Survival</v>
          </cell>
          <cell r="DI233" t="str">
            <v>Swim</v>
          </cell>
          <cell r="DJ233" t="str">
            <v>Use Rope</v>
          </cell>
        </row>
        <row r="234">
          <cell r="A234" t="str">
            <v>Mighty Contender of Kord</v>
          </cell>
          <cell r="C234" t="str">
            <v>Requirements:
Base Fortitude Save: +6
Patron Diety: Kord
Alignment: Chaotic Good
Knowledge (Religion): 9
Feats: Endurance, Power Attack
Spellcasting: Able to cast Divine Spells
Mighty Contenders of Kord gain +1 spell casting level of existing class for each even level (level 2, 4, 6, etc.)
1st: Mighty Endurance; Feat of Strength
3rd: Surge of Strength
5th: Strength Increase
7th: Feat of Power
9th: Strength Increase
10th: Surge of Power</v>
          </cell>
          <cell r="D234" t="str">
            <v>Piazo</v>
          </cell>
          <cell r="E234" t="str">
            <v>Dragon 283</v>
          </cell>
          <cell r="F234">
            <v>46</v>
          </cell>
          <cell r="G234">
            <v>10</v>
          </cell>
          <cell r="H234">
            <v>10</v>
          </cell>
          <cell r="I234">
            <v>0.75</v>
          </cell>
          <cell r="AF234">
            <v>0.5</v>
          </cell>
          <cell r="AL234">
            <v>0.33</v>
          </cell>
          <cell r="AR234">
            <v>0.5</v>
          </cell>
          <cell r="CS234">
            <v>2</v>
          </cell>
          <cell r="CT234" t="str">
            <v>Concentration</v>
          </cell>
          <cell r="CU234" t="str">
            <v>Craft (General)</v>
          </cell>
          <cell r="CV234" t="str">
            <v>Diplomacy</v>
          </cell>
          <cell r="CW234" t="str">
            <v>Heal</v>
          </cell>
          <cell r="CX234" t="str">
            <v>Intimidate</v>
          </cell>
          <cell r="CY234" t="str">
            <v>Knowledge (Religion)</v>
          </cell>
          <cell r="CZ234" t="str">
            <v>Profession (General)</v>
          </cell>
          <cell r="DA234" t="str">
            <v>Sense Motive</v>
          </cell>
          <cell r="DB234" t="str">
            <v>Spellcraft</v>
          </cell>
        </row>
        <row r="235">
          <cell r="A235" t="str">
            <v>Mindbender</v>
          </cell>
          <cell r="C235" t="str">
            <v>Requirements:
Bluff: 4 ranks
Diplomacy: 4 ranks
Intimidate: 4 ranks
Sense Motive: 4 ranks
Feat: Leadership
Spells: Ability to cast arcane spells of 3rd level or higher.
Weapon and Armor Proficiency: No additional proficiency gained.
Class Abilities:
Gains additional arcane spells per day per odd class level of Mindbender.
1st: Telepathy, Skill Boost
2nd: Suggestion
3rd: Mindread
4th: Beguile
5th: Skill Boost
6th: Friends Forever
7th: Skill Boost
8th: Dominate
9th: Mass Beguile
10th: Thrall</v>
          </cell>
          <cell r="D235" t="str">
            <v>WotC</v>
          </cell>
          <cell r="E235" t="str">
            <v>Tome &amp; Blood</v>
          </cell>
          <cell r="F235">
            <v>63</v>
          </cell>
          <cell r="G235">
            <v>10</v>
          </cell>
          <cell r="H235">
            <v>4</v>
          </cell>
          <cell r="I235">
            <v>0.5</v>
          </cell>
          <cell r="AF235">
            <v>0.5</v>
          </cell>
          <cell r="AL235">
            <v>0.33</v>
          </cell>
          <cell r="AR235">
            <v>0.5</v>
          </cell>
          <cell r="CS235">
            <v>2</v>
          </cell>
          <cell r="CT235" t="str">
            <v>Bluff</v>
          </cell>
          <cell r="CU235" t="str">
            <v>Concentration</v>
          </cell>
          <cell r="CV235" t="str">
            <v>Diplomacy</v>
          </cell>
          <cell r="CW235" t="str">
            <v>Innuendo</v>
          </cell>
          <cell r="CX235" t="str">
            <v>Intimidate</v>
          </cell>
          <cell r="CY235" t="str">
            <v>Knowledge (Arcana)</v>
          </cell>
          <cell r="CZ235" t="str">
            <v>Knowledge (General)</v>
          </cell>
          <cell r="DA235" t="str">
            <v>Knowledge (Nature)</v>
          </cell>
          <cell r="DB235" t="str">
            <v>Knowledge (Psionic)</v>
          </cell>
          <cell r="DC235" t="str">
            <v>Knowledge (Religion)</v>
          </cell>
          <cell r="DD235" t="str">
            <v>Profession (General)</v>
          </cell>
          <cell r="DE235" t="str">
            <v>Sense Motive</v>
          </cell>
          <cell r="DF235" t="str">
            <v>Speak Language</v>
          </cell>
          <cell r="DG235" t="str">
            <v>Spellcraft</v>
          </cell>
          <cell r="DH235" t="str">
            <v>Write Language</v>
          </cell>
        </row>
        <row r="236">
          <cell r="A236" t="str">
            <v>Mirror Master</v>
          </cell>
          <cell r="C236" t="str">
            <v>Requirements:
Skills: Knowledge: Arcana - 5 ranks, Craft: Glassmaking - 5 ranks
Feats: Craft Wondrous Item, Mirror Sight
Spell Casting: Must be able to cast 3rd-level arcane spells.
Special: To gain this class, a character must either be an outsider, have an outsider in her lineage, or undergo a powerful ritual performed by at least three other mirror masters.
Weapon and Armor Proficiency: 
Class Abilities:
1st: Mirror Thoughts, Arcane Spell Casting
2nd: Mirrored Eyes, Bonus Spells (1st and 2nd)
4th: Piercing Gaze, Bonus Spells (3rd and 4th)
6th: Mirror Step (dimension door), Bonus Spells (5th)
8th: Mirror Step (teleport), Bonus Spells (6th)
10th: Mirror Step (plane shift), Bonus Spells (7th)</v>
          </cell>
          <cell r="D236" t="str">
            <v>Malhavoc</v>
          </cell>
          <cell r="E236" t="str">
            <v>BoEM</v>
          </cell>
          <cell r="F236">
            <v>8</v>
          </cell>
          <cell r="G236">
            <v>10</v>
          </cell>
          <cell r="H236">
            <v>4</v>
          </cell>
          <cell r="I236">
            <v>0.5</v>
          </cell>
          <cell r="AF236">
            <v>0.33</v>
          </cell>
          <cell r="AL236">
            <v>0.33</v>
          </cell>
          <cell r="AR236">
            <v>0.5</v>
          </cell>
          <cell r="CS236">
            <v>4</v>
          </cell>
          <cell r="CT236" t="str">
            <v>Concentration</v>
          </cell>
          <cell r="CU236" t="str">
            <v>Craft (General)</v>
          </cell>
          <cell r="CV236" t="str">
            <v>Knowledge (Arcana)</v>
          </cell>
          <cell r="CW236" t="str">
            <v>Profession (General)</v>
          </cell>
          <cell r="CX236" t="str">
            <v>Spellcraft</v>
          </cell>
        </row>
        <row r="237">
          <cell r="A237" t="str">
            <v>Mirumoto Elite Guard</v>
          </cell>
          <cell r="D237" t="str">
            <v>AEG</v>
          </cell>
          <cell r="E237" t="str">
            <v>Way of the Samurai</v>
          </cell>
          <cell r="AF237">
            <v>0.33</v>
          </cell>
          <cell r="AL237">
            <v>0.33</v>
          </cell>
          <cell r="AR237">
            <v>0.33</v>
          </cell>
        </row>
        <row r="238">
          <cell r="A238" t="str">
            <v>Monk</v>
          </cell>
          <cell r="C238" t="str">
            <v>Alignment: Any lawful.
Weapon and Armor Proficiency: club, crossbow (light or heavy), dagger, handaxe, javelin, kama, nunchaku, quarterstaff, shuriken, siangham, and sling. 
1 Unarmed Strike, stunning attack, evasion
2 Deflect Arrows feat    
3 Still mind     
4 Slow fall (20 ft.)     
5 Purity of body 
6 Slow fall (30 ft.), Improved Trip feat
7 Wholeness of body, Leap of the clouds
8 Slow fall (50 ft.)     
9 Improved evasion       
10 Ki strike (+1) 
11 Diamond body   
12 Abundant step  
13 Diamond soul, ki strike (+2)
15 Quivering palm 
16 Ki strike (+3) 
17 Timeless body, Tongue of the sun and moon
18 Slow fall (any distance)       
19 Empty body     
20 Perfect self</v>
          </cell>
          <cell r="D238" t="str">
            <v>WotC</v>
          </cell>
          <cell r="E238" t="str">
            <v>3.5e SRD</v>
          </cell>
          <cell r="G238">
            <v>20</v>
          </cell>
          <cell r="H238">
            <v>8</v>
          </cell>
          <cell r="I238">
            <v>0.75</v>
          </cell>
          <cell r="J238">
            <v>1</v>
          </cell>
          <cell r="AA238" t="str">
            <v>Wis</v>
          </cell>
          <cell r="AC238">
            <v>0.2</v>
          </cell>
          <cell r="AD238">
            <v>1</v>
          </cell>
          <cell r="AE238">
            <v>1</v>
          </cell>
          <cell r="AF238">
            <v>0.5</v>
          </cell>
          <cell r="AL238">
            <v>0.5</v>
          </cell>
          <cell r="AR238">
            <v>0.5</v>
          </cell>
          <cell r="BQ238">
            <v>2</v>
          </cell>
          <cell r="BR238">
            <v>2</v>
          </cell>
          <cell r="BT238">
            <v>1</v>
          </cell>
          <cell r="CC238">
            <v>0</v>
          </cell>
          <cell r="CI238">
            <v>1</v>
          </cell>
          <cell r="CJ238">
            <v>1</v>
          </cell>
          <cell r="CK238">
            <v>1</v>
          </cell>
          <cell r="CS238">
            <v>4</v>
          </cell>
          <cell r="CT238" t="str">
            <v>Balance</v>
          </cell>
          <cell r="CU238" t="str">
            <v>Climb</v>
          </cell>
          <cell r="CV238" t="str">
            <v>Concentration</v>
          </cell>
          <cell r="CW238" t="str">
            <v>Craft (General)</v>
          </cell>
          <cell r="CX238" t="str">
            <v>Diplomacy</v>
          </cell>
          <cell r="CY238" t="str">
            <v>Escape Artist</v>
          </cell>
          <cell r="CZ238" t="str">
            <v>Hide</v>
          </cell>
          <cell r="DA238" t="str">
            <v>Jump</v>
          </cell>
          <cell r="DB238" t="str">
            <v>Knowledge (Arcana)</v>
          </cell>
          <cell r="DC238" t="str">
            <v>Listen</v>
          </cell>
          <cell r="DD238" t="str">
            <v>Move Silently</v>
          </cell>
          <cell r="DE238" t="str">
            <v>Perform (General)</v>
          </cell>
          <cell r="DF238" t="str">
            <v>Profession (General)</v>
          </cell>
          <cell r="DG238" t="str">
            <v>Swim</v>
          </cell>
          <cell r="DH238" t="str">
            <v>Tumble</v>
          </cell>
        </row>
        <row r="239">
          <cell r="A239" t="str">
            <v>Mountain's Fury Devotee</v>
          </cell>
          <cell r="C239" t="str">
            <v>Alignment:  Any Chaotic
BAB:  +6
Feats:  Boar's Charge, Improved Bull Rush, Power Attack
Skills:  Craft (any) 7 ranks, Wilderness Lore 7 ranks
Spellcasting:  Able to cast 2nd level arcane or divine spells
Special:  Ability to rage.
Special:  Stonecunning ability.
Weapon and Armor Proficiency:  The mountain's fury devotee gains no proficiency in any weapons, armor, or shields.
1st:  Fury of Stone
2nd:  Additional Rage (1/day)
3rd:  Stoic Fury
4th:  Additional Rage (2/day)
5th:  Avalanche Charge</v>
          </cell>
          <cell r="D239" t="str">
            <v>Green Ronin</v>
          </cell>
          <cell r="E239" t="str">
            <v>Hammer &amp; Helm</v>
          </cell>
          <cell r="F239">
            <v>38</v>
          </cell>
          <cell r="G239">
            <v>5</v>
          </cell>
          <cell r="H239">
            <v>10</v>
          </cell>
          <cell r="I239">
            <v>1</v>
          </cell>
          <cell r="AF239">
            <v>0.5</v>
          </cell>
          <cell r="AL239">
            <v>0.33</v>
          </cell>
          <cell r="AR239">
            <v>0.33</v>
          </cell>
          <cell r="CS239">
            <v>4</v>
          </cell>
          <cell r="CT239" t="str">
            <v>Climb</v>
          </cell>
          <cell r="CU239" t="str">
            <v>Craft (General)</v>
          </cell>
          <cell r="CV239" t="str">
            <v>Handle Animal</v>
          </cell>
          <cell r="CW239" t="str">
            <v>Intimidate</v>
          </cell>
          <cell r="CX239" t="str">
            <v>Jump</v>
          </cell>
          <cell r="CY239" t="str">
            <v>Listen</v>
          </cell>
          <cell r="CZ239" t="str">
            <v>Ride</v>
          </cell>
          <cell r="DA239" t="str">
            <v>Spot</v>
          </cell>
          <cell r="DB239" t="str">
            <v>Survival</v>
          </cell>
          <cell r="DC239" t="str">
            <v>Swim</v>
          </cell>
        </row>
        <row r="240">
          <cell r="A240" t="str">
            <v>Mountebank</v>
          </cell>
          <cell r="D240" t="str">
            <v>Green Ronin</v>
          </cell>
          <cell r="E240" t="str">
            <v>Legion's of Hell</v>
          </cell>
          <cell r="AF240">
            <v>0.33</v>
          </cell>
          <cell r="AL240">
            <v>0.33</v>
          </cell>
          <cell r="AR240">
            <v>0.33</v>
          </cell>
        </row>
        <row r="241">
          <cell r="A241" t="str">
            <v>Myrmidon</v>
          </cell>
          <cell r="C241" t="str">
            <v>Weapon and Armor Proficiency:  The myrmidon is proficient with the use of all simple &amp; martial weapons and light &amp; medium armor &amp; shields.
1st:  Bonus Feat, Spell Casting
4th:  Bonus Feat
8th:  Bonus Feat
12th:  Bonus Feat
16th:  Bo</v>
          </cell>
          <cell r="D241" t="str">
            <v>AEG</v>
          </cell>
          <cell r="E241" t="str">
            <v>Mercenaries</v>
          </cell>
          <cell r="F241">
            <v>37</v>
          </cell>
          <cell r="G241">
            <v>20</v>
          </cell>
          <cell r="H241">
            <v>8</v>
          </cell>
          <cell r="I241">
            <v>0.75</v>
          </cell>
          <cell r="AF241">
            <v>0.5</v>
          </cell>
          <cell r="AL241">
            <v>0.33</v>
          </cell>
          <cell r="AR241">
            <v>0.5</v>
          </cell>
          <cell r="AX241">
            <v>1</v>
          </cell>
          <cell r="AY241">
            <v>4</v>
          </cell>
          <cell r="AZ241" t="str">
            <v>List_Validation</v>
          </cell>
          <cell r="CS241">
            <v>2</v>
          </cell>
          <cell r="CT241" t="str">
            <v>Climb</v>
          </cell>
          <cell r="CU241" t="str">
            <v>Concentration</v>
          </cell>
          <cell r="CV241" t="str">
            <v>Craft (General)</v>
          </cell>
          <cell r="CW241" t="str">
            <v>Jump</v>
          </cell>
          <cell r="CX241" t="str">
            <v>Knowledge (Arcana)</v>
          </cell>
          <cell r="CY241" t="str">
            <v>Profession (General)</v>
          </cell>
          <cell r="CZ241" t="str">
            <v>Ride</v>
          </cell>
          <cell r="DA241" t="str">
            <v>Spellcraft</v>
          </cell>
        </row>
        <row r="242">
          <cell r="A242" t="str">
            <v>Mystic</v>
          </cell>
          <cell r="C242" t="str">
            <v>Requirements:
Spellcraft ranks: 10
Knowledge (Arcana) ranks: 10
Knowledge (Religion) ranks: 5
Feats: Spell Penetration, Spell Focus, one metamagic feat, and one item creation feat.
1 Spell secret
2 Bonus language
3 Spell secret
4 Bonus language
5 Spell secret
6 Bonus language
7 Spell secret
8 Permanent maximum, bonus language
9 Spell secret
10 Permant quicken, bonus language</v>
          </cell>
          <cell r="D242" t="str">
            <v>Piazo</v>
          </cell>
          <cell r="E242" t="str">
            <v>Dragon 274</v>
          </cell>
          <cell r="F242">
            <v>49</v>
          </cell>
          <cell r="G242">
            <v>10</v>
          </cell>
          <cell r="H242">
            <v>6</v>
          </cell>
          <cell r="I242">
            <v>0.5</v>
          </cell>
          <cell r="AF242">
            <v>0.33</v>
          </cell>
          <cell r="AL242">
            <v>0.33</v>
          </cell>
          <cell r="AR242">
            <v>0.5</v>
          </cell>
          <cell r="CS242">
            <v>2</v>
          </cell>
          <cell r="CT242" t="str">
            <v>Concentration</v>
          </cell>
          <cell r="CU242" t="str">
            <v>Craft (General)</v>
          </cell>
          <cell r="CV242" t="str">
            <v>Knowledge (Arcana)</v>
          </cell>
          <cell r="CW242" t="str">
            <v>Knowledge (General)</v>
          </cell>
          <cell r="CX242" t="str">
            <v>Knowledge (Nature)</v>
          </cell>
          <cell r="CY242" t="str">
            <v>Knowledge (Psionic)</v>
          </cell>
          <cell r="CZ242" t="str">
            <v>Knowledge (Religion)</v>
          </cell>
          <cell r="DA242" t="str">
            <v>Speak Language</v>
          </cell>
          <cell r="DB242" t="str">
            <v>Spellcraft</v>
          </cell>
          <cell r="DC242" t="str">
            <v>Write Language</v>
          </cell>
        </row>
        <row r="243">
          <cell r="A243" t="str">
            <v>Mystic Wanderer</v>
          </cell>
          <cell r="C243" t="str">
            <v>Requirements:
Alignment: Any non-lawful
Skills: Alchemy: 3 ranks; Diplomacy: 8 ranks; Knowledge (Nature): 3 ranks; Perform: 3 ranks; Profession (Herbalist): 3 ranks
Feats: Iron Will
Spellcasting: Able to cast 3rd-level divine spells. 
Weapon and Armor Proficiency: No additional proficiency gained.
Class Abilities:
Gains additional divine spells per day per class level of Mystic Wanderer.
1st: Glory of the Divine, Sleep
2nd: Familiar, Lore of Nature
3rd: Gem Magic, Resist Charm
4th: Brew Potion
5th: Suggestion
6th: Greater Potion I
7th: Charm Monster
8th: Greater Potion II
9th: Mass Charm
10th: Greater Potion III, Timeless Body</v>
          </cell>
          <cell r="D243" t="str">
            <v>WotC</v>
          </cell>
          <cell r="E243" t="str">
            <v>Magic of Faerun</v>
          </cell>
          <cell r="F243">
            <v>35</v>
          </cell>
          <cell r="G243">
            <v>10</v>
          </cell>
          <cell r="H243">
            <v>8</v>
          </cell>
          <cell r="I243">
            <v>0.5</v>
          </cell>
          <cell r="AA243" t="str">
            <v>Chr</v>
          </cell>
          <cell r="AD243">
            <v>1</v>
          </cell>
          <cell r="AE243">
            <v>1</v>
          </cell>
          <cell r="AF243">
            <v>0.33</v>
          </cell>
          <cell r="AL243">
            <v>0.5</v>
          </cell>
          <cell r="AR243">
            <v>0.5</v>
          </cell>
          <cell r="CP243">
            <v>2</v>
          </cell>
          <cell r="CR243" t="str">
            <v>familiar</v>
          </cell>
          <cell r="CS243">
            <v>2</v>
          </cell>
          <cell r="CT243" t="str">
            <v>Concentration</v>
          </cell>
          <cell r="CU243" t="str">
            <v>Craft (General)</v>
          </cell>
          <cell r="CV243" t="str">
            <v>Diplomacy</v>
          </cell>
          <cell r="CW243" t="str">
            <v>Heal</v>
          </cell>
          <cell r="CX243" t="str">
            <v>Innuendo</v>
          </cell>
          <cell r="CY243" t="str">
            <v>Knowledge (Arcana)</v>
          </cell>
          <cell r="CZ243" t="str">
            <v>Knowledge (Nature)</v>
          </cell>
          <cell r="DA243" t="str">
            <v>Knowledge (Religion)</v>
          </cell>
          <cell r="DB243" t="str">
            <v>Perform (General)</v>
          </cell>
          <cell r="DC243" t="str">
            <v>Profession (General)</v>
          </cell>
          <cell r="DD243" t="str">
            <v>Spellcraft</v>
          </cell>
        </row>
        <row r="244">
          <cell r="A244" t="str">
            <v>Necromancer</v>
          </cell>
          <cell r="C24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244" t="str">
            <v>WotC</v>
          </cell>
          <cell r="E244" t="str">
            <v>3.5e SRD</v>
          </cell>
          <cell r="G244">
            <v>20</v>
          </cell>
          <cell r="H244">
            <v>4</v>
          </cell>
          <cell r="I244">
            <v>0.5</v>
          </cell>
          <cell r="AF244">
            <v>0.33</v>
          </cell>
          <cell r="AL244">
            <v>0.33</v>
          </cell>
          <cell r="AR244">
            <v>0.5</v>
          </cell>
          <cell r="AX244">
            <v>1</v>
          </cell>
          <cell r="AZ244" t="str">
            <v>Metamagic</v>
          </cell>
          <cell r="CP244">
            <v>1</v>
          </cell>
          <cell r="CR244" t="str">
            <v>familiar</v>
          </cell>
          <cell r="CS244">
            <v>2</v>
          </cell>
          <cell r="CT244" t="str">
            <v>Concentration</v>
          </cell>
          <cell r="CU244" t="str">
            <v>Craft (General)</v>
          </cell>
          <cell r="CV244" t="str">
            <v>Decipher Script</v>
          </cell>
          <cell r="CW244" t="str">
            <v>Knowledge (General)</v>
          </cell>
          <cell r="CX244" t="str">
            <v>Profession (General)</v>
          </cell>
          <cell r="CY244" t="str">
            <v>Spellcraft</v>
          </cell>
        </row>
        <row r="245">
          <cell r="A245" t="str">
            <v>Necromancer (GR)</v>
          </cell>
          <cell r="C245" t="str">
            <v>Weapon and Armor Proficiency:  The necromancer is proficient with the use of all simple weapons, but gains no proficiency in any type of armor or shields.
1st:  Create Familiar
2nd:  Scribe Scroll
4th:  Bonus Feat
5th:  Control Undead
7th:  Touch of Death
8th:  Bonus Feat
10th:  Improved Ghoul Touch
12th:  Bonus Feat
13th:  Grave Touch
15th:  Energy Drain
16th:  Bonus Feat
18th:  Touch of Undeath
20th:  Lich</v>
          </cell>
          <cell r="D245" t="str">
            <v>Green Ronin</v>
          </cell>
          <cell r="E245" t="str">
            <v>Secret College of Necromancy</v>
          </cell>
          <cell r="F245">
            <v>6</v>
          </cell>
          <cell r="G245">
            <v>20</v>
          </cell>
          <cell r="H245">
            <v>4</v>
          </cell>
          <cell r="I245">
            <v>0.5</v>
          </cell>
          <cell r="AF245">
            <v>0.33</v>
          </cell>
          <cell r="AL245">
            <v>0.33</v>
          </cell>
          <cell r="AR245">
            <v>0.5</v>
          </cell>
          <cell r="BO245">
            <v>3</v>
          </cell>
          <cell r="CP245">
            <v>1</v>
          </cell>
          <cell r="CR245" t="str">
            <v>familiar</v>
          </cell>
          <cell r="CS245">
            <v>3</v>
          </cell>
          <cell r="CT245" t="str">
            <v>Concentration</v>
          </cell>
          <cell r="CU245" t="str">
            <v>Craft (General)</v>
          </cell>
          <cell r="CV245" t="str">
            <v>Intimidate</v>
          </cell>
          <cell r="CW245" t="str">
            <v>Knowledge (Arcana)</v>
          </cell>
          <cell r="CX245" t="str">
            <v>Knowledge (General)</v>
          </cell>
          <cell r="CY245" t="str">
            <v>Knowledge (Nature)</v>
          </cell>
          <cell r="CZ245" t="str">
            <v>Knowledge (Psionic)</v>
          </cell>
          <cell r="DA245" t="str">
            <v>Knowledge (Religion)</v>
          </cell>
          <cell r="DB245" t="str">
            <v>Move Silently</v>
          </cell>
          <cell r="DC245" t="str">
            <v>Profession (General)</v>
          </cell>
          <cell r="DD245" t="str">
            <v>Ride</v>
          </cell>
          <cell r="DE245" t="str">
            <v>Speak Language</v>
          </cell>
          <cell r="DF245" t="str">
            <v>Spellcraft</v>
          </cell>
          <cell r="DG245" t="str">
            <v>Write Language</v>
          </cell>
        </row>
        <row r="246">
          <cell r="A246" t="str">
            <v>Nightcloak (Dragon Mag)</v>
          </cell>
          <cell r="C246" t="str">
            <v>Requirements:
Patron Deity: Shar
Alignment: Neutral Evil
Bluff: 2 ranks
Move Silently: 2 ranks
Perform: 4 ranks
Feats: Iron Will, Shadow Weave Magic, Spell Focus (Enchantment, Illusion, or Necromancy), &amp; Pernicious or Tenacious Magic
Spellcasting: Ability to cast 2nd level divine spells. Clerics must have access to the Darkness domain.
Weapon and Armor Proficiency: A nightcloak gains proficiency with all simple weapons, all types of armor, &amp; shields.
Spellcasting: Nightcloaks gain +1 level in an existing spellcasting class per level.
1st Darkness Spells
2nd Eyes of Shar
3rd Insidious Magic
4th Shadow Talk
5th Disk of Night
6th True Lies
7th Mind of Shar
8th Shar's Caress
9th Minion of Shar
10th Voice of Ineffable Evil</v>
          </cell>
          <cell r="D246" t="str">
            <v>Piazo</v>
          </cell>
          <cell r="E246" t="str">
            <v>Dragon 286</v>
          </cell>
          <cell r="F246">
            <v>82</v>
          </cell>
          <cell r="G246">
            <v>10</v>
          </cell>
          <cell r="H246">
            <v>8</v>
          </cell>
          <cell r="I246">
            <v>0.75</v>
          </cell>
          <cell r="AF246">
            <v>0.5</v>
          </cell>
          <cell r="AL246">
            <v>0.33</v>
          </cell>
          <cell r="AR246">
            <v>0.5</v>
          </cell>
          <cell r="CS246">
            <v>2</v>
          </cell>
          <cell r="CT246" t="str">
            <v>Bluff</v>
          </cell>
          <cell r="CU246" t="str">
            <v>Concentration</v>
          </cell>
          <cell r="CV246" t="str">
            <v>Craft (General)</v>
          </cell>
          <cell r="CW246" t="str">
            <v>Diplomacy</v>
          </cell>
          <cell r="CX246" t="str">
            <v>Heal</v>
          </cell>
          <cell r="CY246" t="str">
            <v>Knowledge (History)</v>
          </cell>
          <cell r="CZ246" t="str">
            <v>Knowledge (The Planes)</v>
          </cell>
          <cell r="DA246" t="str">
            <v>Knowledge (Arcana)</v>
          </cell>
          <cell r="DB246" t="str">
            <v>Knowledge (Religion)</v>
          </cell>
          <cell r="DC246" t="str">
            <v>Profession (General)</v>
          </cell>
          <cell r="DD246" t="str">
            <v>Sense Motive</v>
          </cell>
          <cell r="DE246" t="str">
            <v>Spellcraft</v>
          </cell>
        </row>
        <row r="247">
          <cell r="A247" t="str">
            <v>Nightcloak (FnP)</v>
          </cell>
          <cell r="D247" t="str">
            <v>WotC</v>
          </cell>
          <cell r="E247" t="str">
            <v>Faiths &amp; Pantheons</v>
          </cell>
          <cell r="AF247">
            <v>0.33</v>
          </cell>
          <cell r="AL247">
            <v>0.33</v>
          </cell>
          <cell r="AR247">
            <v>0.33</v>
          </cell>
        </row>
        <row r="248">
          <cell r="A248" t="str">
            <v>Nightcloak (Josh)</v>
          </cell>
          <cell r="D248" t="str">
            <v>JL</v>
          </cell>
          <cell r="AF248">
            <v>0.33</v>
          </cell>
          <cell r="AL248">
            <v>0.33</v>
          </cell>
          <cell r="AR248">
            <v>0.33</v>
          </cell>
        </row>
        <row r="249">
          <cell r="A249" t="str">
            <v>Nimbic Scholar</v>
          </cell>
          <cell r="D249" t="str">
            <v>JL</v>
          </cell>
          <cell r="AF249">
            <v>0.33</v>
          </cell>
          <cell r="AL249">
            <v>0.33</v>
          </cell>
          <cell r="AR249">
            <v>0.33</v>
          </cell>
        </row>
        <row r="250">
          <cell r="A250" t="str">
            <v>Ninja</v>
          </cell>
          <cell r="D250" t="str">
            <v>AEG</v>
          </cell>
          <cell r="E250" t="str">
            <v>Rokugan</v>
          </cell>
          <cell r="G250">
            <v>20</v>
          </cell>
          <cell r="H250">
            <v>6</v>
          </cell>
          <cell r="I250">
            <v>0.75</v>
          </cell>
          <cell r="AF250">
            <v>0.33</v>
          </cell>
          <cell r="AL250">
            <v>0.5</v>
          </cell>
          <cell r="AR250">
            <v>0.33</v>
          </cell>
        </row>
        <row r="251">
          <cell r="A251" t="str">
            <v>Ninja of the Crescent Moon</v>
          </cell>
          <cell r="C251" t="str">
            <v>Requirements:
Base Attack Bonus: +6
Feats: Improved Unarmed Strike, Deflect Arrows, Quick-Draw
Move Silently ranks: 10
Hide ranks: 10
Other: Evasion class feature, must contact Crescent Moon leadership.
1 Monk-like armor bonuses, sneak attack +1d6
2 Improved evasion, kuji-kiri
3 Poison use, sneak attack +2d6
4 AC bonus +1, fast climb, silencing attack
5 Fast sneak, sneak attack +3d6
6 Invisibility, opportunist
7 Gaseous form, sneak attack +4d6
8 Improved kuji-kiri
9 AC bonus +2, sneak attack +5d6
10 Always sneaky, Ethereal jaunt</v>
          </cell>
          <cell r="D251" t="str">
            <v>WotC</v>
          </cell>
          <cell r="E251" t="str">
            <v>Sword &amp; Fist</v>
          </cell>
          <cell r="F251">
            <v>30</v>
          </cell>
          <cell r="G251">
            <v>10</v>
          </cell>
          <cell r="H251">
            <v>8</v>
          </cell>
          <cell r="I251">
            <v>0.75</v>
          </cell>
          <cell r="S251" t="str">
            <v>Sneak Attack</v>
          </cell>
          <cell r="T251">
            <v>6</v>
          </cell>
          <cell r="U251">
            <v>1</v>
          </cell>
          <cell r="V251">
            <v>2</v>
          </cell>
          <cell r="AA251" t="str">
            <v>Wis</v>
          </cell>
          <cell r="AC251">
            <v>0.2</v>
          </cell>
          <cell r="AD251">
            <v>1</v>
          </cell>
          <cell r="AE251">
            <v>1</v>
          </cell>
          <cell r="AF251">
            <v>0.33</v>
          </cell>
          <cell r="AL251">
            <v>0.5</v>
          </cell>
          <cell r="AR251">
            <v>0.33</v>
          </cell>
          <cell r="CS251">
            <v>4</v>
          </cell>
          <cell r="CT251" t="str">
            <v>Balance</v>
          </cell>
          <cell r="CU251" t="str">
            <v>Climb</v>
          </cell>
          <cell r="CV251" t="str">
            <v>Craft (General)</v>
          </cell>
          <cell r="CW251" t="str">
            <v>Escape Artist</v>
          </cell>
          <cell r="CX251" t="str">
            <v>Hide</v>
          </cell>
          <cell r="CY251" t="str">
            <v>Jump</v>
          </cell>
          <cell r="CZ251" t="str">
            <v>Listen</v>
          </cell>
          <cell r="DA251" t="str">
            <v>Move Silently</v>
          </cell>
          <cell r="DB251" t="str">
            <v>Swim</v>
          </cell>
          <cell r="DC251" t="str">
            <v>Tumble</v>
          </cell>
        </row>
        <row r="252">
          <cell r="A252" t="str">
            <v>Ninja Spy</v>
          </cell>
          <cell r="D252" t="str">
            <v>WotC</v>
          </cell>
          <cell r="E252" t="str">
            <v>Song &amp; Silence</v>
          </cell>
          <cell r="AF252">
            <v>0.33</v>
          </cell>
          <cell r="AL252">
            <v>0.33</v>
          </cell>
          <cell r="AR252">
            <v>0.33</v>
          </cell>
        </row>
        <row r="253">
          <cell r="A253" t="str">
            <v>Nomad</v>
          </cell>
          <cell r="C253" t="str">
            <v>Alignment:  Any Non-lawful.
Weapon and Armor Proficiency:  The nomad is proficient with the use of all simple &amp; martial weapons and light armor.
1st:  Hidden Blades, Languages, Odd Jobs
2nd:  Bonus Feat
3rd:  Worldly
5th:  Heft
6th</v>
          </cell>
          <cell r="D253" t="str">
            <v>AEG</v>
          </cell>
          <cell r="E253" t="str">
            <v>Mercenaries</v>
          </cell>
          <cell r="F253">
            <v>39</v>
          </cell>
          <cell r="G253">
            <v>20</v>
          </cell>
          <cell r="H253">
            <v>6</v>
          </cell>
          <cell r="I253">
            <v>0.75</v>
          </cell>
          <cell r="AF253">
            <v>0.33</v>
          </cell>
          <cell r="AL253">
            <v>0.5</v>
          </cell>
          <cell r="AR253">
            <v>0.5</v>
          </cell>
          <cell r="AX253">
            <v>2</v>
          </cell>
          <cell r="AY253">
            <v>6</v>
          </cell>
          <cell r="AZ253" t="str">
            <v>List_Validation</v>
          </cell>
          <cell r="CS253">
            <v>4</v>
          </cell>
          <cell r="CT253" t="str">
            <v>Appraise</v>
          </cell>
          <cell r="CU253" t="str">
            <v>Bluff</v>
          </cell>
          <cell r="CV253" t="str">
            <v>Craft (General)</v>
          </cell>
          <cell r="CW253" t="str">
            <v>Decipher Script</v>
          </cell>
          <cell r="CX253" t="str">
            <v>Diplomacy</v>
          </cell>
          <cell r="CY253" t="str">
            <v>Disguise</v>
          </cell>
          <cell r="CZ253" t="str">
            <v>Forgery</v>
          </cell>
          <cell r="DA253" t="str">
            <v>Gather Info</v>
          </cell>
          <cell r="DB253" t="str">
            <v>Handle Animal</v>
          </cell>
          <cell r="DC253" t="str">
            <v>Hide</v>
          </cell>
          <cell r="DD253" t="str">
            <v>Innuendo</v>
          </cell>
          <cell r="DE253" t="str">
            <v>Intimidate</v>
          </cell>
          <cell r="DF253" t="str">
            <v>Listen</v>
          </cell>
          <cell r="DG253" t="str">
            <v>Perform (General)</v>
          </cell>
          <cell r="DH253" t="str">
            <v>Profession (General)</v>
          </cell>
          <cell r="DI253" t="str">
            <v>Ride</v>
          </cell>
          <cell r="DJ253" t="str">
            <v>Sense Motive</v>
          </cell>
          <cell r="DK253" t="str">
            <v>Sleight of Hand</v>
          </cell>
          <cell r="DL253" t="str">
            <v>Spot</v>
          </cell>
          <cell r="DM253" t="str">
            <v>Survival</v>
          </cell>
          <cell r="DN253" t="str">
            <v>Use Rope</v>
          </cell>
        </row>
        <row r="254">
          <cell r="A254" t="str">
            <v>Occult Slayer</v>
          </cell>
          <cell r="D254" t="str">
            <v>Piazo</v>
          </cell>
          <cell r="E254" t="str">
            <v>Dragon ?</v>
          </cell>
          <cell r="AF254">
            <v>0.33</v>
          </cell>
          <cell r="AL254">
            <v>0.33</v>
          </cell>
          <cell r="AR254">
            <v>0.33</v>
          </cell>
        </row>
        <row r="255">
          <cell r="A255" t="str">
            <v>Ocular Adept</v>
          </cell>
          <cell r="D255" t="str">
            <v>WotC</v>
          </cell>
          <cell r="E255" t="str">
            <v>Faiths &amp; Pantheons</v>
          </cell>
          <cell r="AF255">
            <v>0.33</v>
          </cell>
          <cell r="AL255">
            <v>0.33</v>
          </cell>
          <cell r="AR255">
            <v>0.33</v>
          </cell>
        </row>
        <row r="256">
          <cell r="A256" t="str">
            <v>Orc Scout</v>
          </cell>
          <cell r="C256" t="str">
            <v>Race:  Orc, half-orc, or tanarukk
BAB:  +5
Feats:  Alertness, Endurance, Stealthy
Skills:  Move Silently 6 ranks, Wilderness Lore 4 ranks
Weapon and Armor Proficiency:  The orc scout is proficient with the use of all simple and martial weapons as well as all light armor.
1st:  Fieldcraft +1, Blend into Wilds
2nd:  Bonus Feat, Fast Movement (40')
3rd:  Fieldcraft +2, Sneak Attack +1d6
4th:  Bonus feat
5th:  Fieldcraft +3, Fast Movement (50')</v>
          </cell>
          <cell r="D256" t="str">
            <v>WotC</v>
          </cell>
          <cell r="E256" t="str">
            <v>Silver Marches</v>
          </cell>
          <cell r="F256">
            <v>114</v>
          </cell>
          <cell r="G256">
            <v>5</v>
          </cell>
          <cell r="H256">
            <v>8</v>
          </cell>
          <cell r="I256">
            <v>0.75</v>
          </cell>
          <cell r="S256" t="str">
            <v>Sneak Attack</v>
          </cell>
          <cell r="T256">
            <v>6</v>
          </cell>
          <cell r="U256">
            <v>3</v>
          </cell>
          <cell r="V256">
            <v>3</v>
          </cell>
          <cell r="AF256">
            <v>0.33</v>
          </cell>
          <cell r="AL256">
            <v>0.5</v>
          </cell>
          <cell r="AR256">
            <v>0.33</v>
          </cell>
          <cell r="AX256">
            <v>2</v>
          </cell>
          <cell r="AZ256" t="str">
            <v>List_Validation</v>
          </cell>
          <cell r="CS256">
            <v>4</v>
          </cell>
          <cell r="CT256" t="str">
            <v>Climb</v>
          </cell>
          <cell r="CU256" t="str">
            <v>Craft (General)</v>
          </cell>
          <cell r="CV256" t="str">
            <v>Heal</v>
          </cell>
          <cell r="CW256" t="str">
            <v>Hide</v>
          </cell>
          <cell r="CX256" t="str">
            <v>Jump</v>
          </cell>
          <cell r="CY256" t="str">
            <v>Listen</v>
          </cell>
          <cell r="CZ256" t="str">
            <v>Move Silently</v>
          </cell>
          <cell r="DA256" t="str">
            <v>Search</v>
          </cell>
          <cell r="DB256" t="str">
            <v>Spot</v>
          </cell>
          <cell r="DC256" t="str">
            <v>Survival</v>
          </cell>
          <cell r="DD256" t="str">
            <v>Swim</v>
          </cell>
          <cell r="DE256" t="str">
            <v>Use Rope</v>
          </cell>
        </row>
        <row r="257">
          <cell r="A257" t="str">
            <v>Order of the Bow Initiate</v>
          </cell>
          <cell r="C257" t="str">
            <v>Requirements:
Base Attack Bonus: +5
Knowledge (Religion) ranks: 2
Proficiency: Longbow or shortbow or composite longbow or composite shortbow.
Feats: Point Blank Shot, Precise Shot, Rapid Shot, Weapon Focus (longbow or shortbow or the composite version of either), Weapon Specialization (longbow or shortbow or the composite version of either).
1 Ranged sneak attack +1d6
2 Close combat shot
3 Ranged sneak attack +1d6
4 Superior Weapon Focus
5 Ranged sneak attack +1d6
6 Free attack, Zen Archery
7 Superior Weapon Specialization
8 Ranged sneak attack +1d6
9 Banked shot
10 Ranged sneak attack +1d6</v>
          </cell>
          <cell r="D257" t="str">
            <v>WotC</v>
          </cell>
          <cell r="E257" t="str">
            <v>Sword &amp; Fist</v>
          </cell>
          <cell r="F257">
            <v>32</v>
          </cell>
          <cell r="G257">
            <v>10</v>
          </cell>
          <cell r="H257">
            <v>10</v>
          </cell>
          <cell r="I257">
            <v>1</v>
          </cell>
          <cell r="AF257">
            <v>0.33</v>
          </cell>
          <cell r="AL257">
            <v>0.5</v>
          </cell>
          <cell r="AR257">
            <v>0.5</v>
          </cell>
          <cell r="CS257">
            <v>2</v>
          </cell>
          <cell r="CT257" t="str">
            <v>Craft (Bowmaking)</v>
          </cell>
          <cell r="CU257" t="str">
            <v>Knowledge (Religion)</v>
          </cell>
          <cell r="CV257" t="str">
            <v>Ride</v>
          </cell>
          <cell r="CW257" t="str">
            <v>Spot</v>
          </cell>
          <cell r="CX257" t="str">
            <v>Swim</v>
          </cell>
        </row>
        <row r="258">
          <cell r="A258" t="str">
            <v>Outlaw of the Crimson Road</v>
          </cell>
          <cell r="D258" t="str">
            <v>WotC</v>
          </cell>
          <cell r="E258" t="str">
            <v>Song &amp; Silence</v>
          </cell>
          <cell r="AF258">
            <v>0.33</v>
          </cell>
          <cell r="AL258">
            <v>0.33</v>
          </cell>
          <cell r="AR258">
            <v>0.33</v>
          </cell>
        </row>
        <row r="259">
          <cell r="A259" t="str">
            <v>Paladin</v>
          </cell>
          <cell r="C259" t="str">
            <v>Alignment: Lawful Good
Weapon and Armor Proficiency: Paladins are proficient with all simple and martial weapons, with all types of armor (heavy, medium, and light), and with shields. 
1 Aura of Good, Detect Evil, Smite Evil 1/day
2 Divine Grace, Lay on Hands
3 Aura of Courage, Divine Health
4 Turn Undead
5 Smite Evil 2/day, Special mount
6 Remove Disease 1/week
9 Remove Disease 2/week
10 Smite Evil 3/day
12 Remove Disease 3/week
15 Remove Disease 4/week, Smite Evil 4/day
18 Remove Disease 5/week
20 Smite Evil 5/day</v>
          </cell>
          <cell r="D259" t="str">
            <v>WotC</v>
          </cell>
          <cell r="E259" t="str">
            <v>3.5e SRD</v>
          </cell>
          <cell r="G259">
            <v>20</v>
          </cell>
          <cell r="H259">
            <v>10</v>
          </cell>
          <cell r="I259">
            <v>1</v>
          </cell>
          <cell r="K259" t="str">
            <v>Evil</v>
          </cell>
          <cell r="L259" t="str">
            <v>Cha</v>
          </cell>
          <cell r="M259" t="str">
            <v>level</v>
          </cell>
          <cell r="N259">
            <v>1</v>
          </cell>
          <cell r="O259">
            <v>5</v>
          </cell>
          <cell r="AF259">
            <v>0.5</v>
          </cell>
          <cell r="AG259" t="str">
            <v>Cha</v>
          </cell>
          <cell r="AH259">
            <v>2</v>
          </cell>
          <cell r="AJ259">
            <v>5</v>
          </cell>
          <cell r="AL259">
            <v>0.33</v>
          </cell>
          <cell r="AM259" t="str">
            <v>Cha</v>
          </cell>
          <cell r="AN259">
            <v>2</v>
          </cell>
          <cell r="AP259">
            <v>5</v>
          </cell>
          <cell r="AR259">
            <v>0.33</v>
          </cell>
          <cell r="AS259" t="str">
            <v>Cha</v>
          </cell>
          <cell r="AT259">
            <v>2</v>
          </cell>
          <cell r="AV259">
            <v>5</v>
          </cell>
          <cell r="BO259">
            <v>3</v>
          </cell>
          <cell r="BP259">
            <v>-3</v>
          </cell>
          <cell r="CP259">
            <v>5</v>
          </cell>
          <cell r="CR259" t="str">
            <v>paladin</v>
          </cell>
          <cell r="CS259">
            <v>2</v>
          </cell>
          <cell r="CT259" t="str">
            <v>Concentration</v>
          </cell>
          <cell r="CU259" t="str">
            <v>Craft (General)</v>
          </cell>
          <cell r="CV259" t="str">
            <v>Diplomacy</v>
          </cell>
          <cell r="CW259" t="str">
            <v>Handle Animal</v>
          </cell>
          <cell r="CX259" t="str">
            <v>Heal</v>
          </cell>
          <cell r="CY259" t="str">
            <v>Knowledge (Nobility/Royalty)</v>
          </cell>
          <cell r="CZ259" t="str">
            <v>Knowledge (Religion)</v>
          </cell>
          <cell r="DA259" t="str">
            <v>Profession (General)</v>
          </cell>
          <cell r="DB259" t="str">
            <v>Ride</v>
          </cell>
          <cell r="DC259" t="str">
            <v>Sense Motive</v>
          </cell>
        </row>
        <row r="260">
          <cell r="A260" t="str">
            <v>Paladin of the Pale</v>
          </cell>
          <cell r="D260" t="str">
            <v>AEG</v>
          </cell>
          <cell r="E260" t="str">
            <v>Undead</v>
          </cell>
          <cell r="AF260">
            <v>0.33</v>
          </cell>
          <cell r="AL260">
            <v>0.33</v>
          </cell>
          <cell r="AR260">
            <v>0.33</v>
          </cell>
        </row>
        <row r="261">
          <cell r="A261" t="str">
            <v>Pale Master</v>
          </cell>
          <cell r="C261" t="str">
            <v>Requirements:
Alignment: Any nongood
Knowledge (Religion): 8 ranks
Feat: Skill Focus (Knowledge (Religion))
Spells: Ability to cast arcane spells of 3rd level or higher
Special: The candidate must have spent three or more days locked in a tomb with animate undead.  This contact may be peaceful or violent.  A character who is slain by the undead and later raised still meets the requirement, although the resulting level loss may delay compliance with other prerequisites.
Weapon and Armor Proficiency: No additional proficiency gained.
Class Abilities:
Gains additional arcane spells per day per odd class level of Pale Master.
1st: Bonemail +2
2nd: Animate Dead
3rd: Darkvision
4th: Summon Undead, Bonemail +4
5th: Deathless Vigor
6th: Undead Graft
7th: Tough as Bone
8th: Graft Upgrade, Bonemail +6
9th: Summon Greater Undead
10th: Deathless Mastery</v>
          </cell>
          <cell r="D261" t="str">
            <v>WotC</v>
          </cell>
          <cell r="E261" t="str">
            <v>Tome &amp; Blood</v>
          </cell>
          <cell r="F261">
            <v>65</v>
          </cell>
          <cell r="G261">
            <v>10</v>
          </cell>
          <cell r="H261">
            <v>6</v>
          </cell>
          <cell r="I261">
            <v>0.5</v>
          </cell>
          <cell r="AF261">
            <v>0.5</v>
          </cell>
          <cell r="AL261">
            <v>0.33</v>
          </cell>
          <cell r="AR261">
            <v>0.5</v>
          </cell>
          <cell r="CS261">
            <v>2</v>
          </cell>
          <cell r="CT261" t="str">
            <v>Concentration</v>
          </cell>
          <cell r="CU261" t="str">
            <v>Craft (General)</v>
          </cell>
          <cell r="CV261" t="str">
            <v>Diplomacy</v>
          </cell>
          <cell r="CW261" t="str">
            <v>Hide</v>
          </cell>
          <cell r="CX261" t="str">
            <v>Knowledge (Arcana)</v>
          </cell>
          <cell r="CY261" t="str">
            <v>Knowledge (General)</v>
          </cell>
          <cell r="CZ261" t="str">
            <v>Knowledge (Nature)</v>
          </cell>
          <cell r="DA261" t="str">
            <v>Knowledge (Psionic)</v>
          </cell>
          <cell r="DB261" t="str">
            <v>Knowledge (Religion)</v>
          </cell>
          <cell r="DC261" t="str">
            <v>Listen</v>
          </cell>
          <cell r="DD261" t="str">
            <v>Move Silently</v>
          </cell>
          <cell r="DE261" t="str">
            <v>Profession (General)</v>
          </cell>
          <cell r="DF261" t="str">
            <v>Speak Language</v>
          </cell>
          <cell r="DG261" t="str">
            <v>Spellcraft</v>
          </cell>
          <cell r="DH261" t="str">
            <v>Write Language</v>
          </cell>
        </row>
        <row r="262">
          <cell r="A262" t="str">
            <v>Peerless Archer</v>
          </cell>
          <cell r="C262" t="str">
            <v>BAB:  +7
Feats:  Point Blank Shot, Far Shot, Precise Shot, Quick Draw
Skills:  Craft (Bowmaking) 10 ranks
Proficiency :  Longbow, shortbow, composite longbow, or composite shortbow
Weapon and Armor Proficiency:  The peerless archer is proficient with the use of all simple and martial weapons, but gains no proficiency in any type of armor or shields.
1st:  Expert Bowyer, Ranged Sneak Attack +1d6
2nd:  Sharp Shooting 1, Fletching +1
3rd:  Power Shot
4th:  Ranged Sneak Attack +2d6, Fletching +2
5th:  Sharp Shooting 2
6th:  Fletching +3
7th:  Ranged Sneak Attack +3d6
8th:  Fletching +4
9th:  Sharp Shooting 3
10th:  Ranged Sneak Attack +4d6, Fletching +5</v>
          </cell>
          <cell r="D262" t="str">
            <v>WotC</v>
          </cell>
          <cell r="E262" t="str">
            <v>Silver Marches</v>
          </cell>
          <cell r="F262">
            <v>115</v>
          </cell>
          <cell r="G262">
            <v>10</v>
          </cell>
          <cell r="H262">
            <v>10</v>
          </cell>
          <cell r="I262">
            <v>1</v>
          </cell>
          <cell r="S262" t="str">
            <v>Ranged Sneak Attack</v>
          </cell>
          <cell r="T262">
            <v>6</v>
          </cell>
          <cell r="U262">
            <v>1</v>
          </cell>
          <cell r="V262">
            <v>3</v>
          </cell>
          <cell r="AF262">
            <v>0.5</v>
          </cell>
          <cell r="AL262">
            <v>0.33</v>
          </cell>
          <cell r="AR262">
            <v>0.5</v>
          </cell>
          <cell r="CS262">
            <v>2</v>
          </cell>
          <cell r="CT262" t="str">
            <v>Balance</v>
          </cell>
          <cell r="CU262" t="str">
            <v>Climb</v>
          </cell>
          <cell r="CV262" t="str">
            <v>Craft (Bowmaking)</v>
          </cell>
          <cell r="CW262" t="str">
            <v>Hide</v>
          </cell>
          <cell r="CX262" t="str">
            <v>Jump</v>
          </cell>
          <cell r="CY262" t="str">
            <v>Spot</v>
          </cell>
          <cell r="CZ262" t="str">
            <v>Survival</v>
          </cell>
          <cell r="DA262" t="str">
            <v>Swim</v>
          </cell>
        </row>
        <row r="263">
          <cell r="A263" t="str">
            <v>Plaguelord</v>
          </cell>
          <cell r="D263" t="str">
            <v>Green Ronin</v>
          </cell>
          <cell r="E263" t="str">
            <v>Legion's of Hell</v>
          </cell>
          <cell r="AF263">
            <v>0.33</v>
          </cell>
          <cell r="AL263">
            <v>0.33</v>
          </cell>
          <cell r="AR263">
            <v>0.33</v>
          </cell>
        </row>
        <row r="264">
          <cell r="A264" t="str">
            <v>Planar Champion</v>
          </cell>
          <cell r="D264" t="str">
            <v>WotC</v>
          </cell>
          <cell r="E264" t="str">
            <v>Manual of the Planes</v>
          </cell>
          <cell r="AF264">
            <v>0.33</v>
          </cell>
          <cell r="AL264">
            <v>0.33</v>
          </cell>
          <cell r="AR264">
            <v>0.33</v>
          </cell>
        </row>
        <row r="265">
          <cell r="A265" t="str">
            <v>Planeshifter</v>
          </cell>
          <cell r="D265" t="str">
            <v>WotC</v>
          </cell>
          <cell r="E265" t="str">
            <v>Manual of the Planes</v>
          </cell>
          <cell r="AF265">
            <v>0.33</v>
          </cell>
          <cell r="AL265">
            <v>0.33</v>
          </cell>
          <cell r="AR265">
            <v>0.33</v>
          </cell>
        </row>
        <row r="266">
          <cell r="A266" t="str">
            <v>Poison Fist</v>
          </cell>
          <cell r="D266" t="str">
            <v>Piazo</v>
          </cell>
          <cell r="E266" t="str">
            <v>Dragon ?</v>
          </cell>
          <cell r="AF266">
            <v>0.33</v>
          </cell>
          <cell r="AL266">
            <v>0.33</v>
          </cell>
          <cell r="AR266">
            <v>0.33</v>
          </cell>
        </row>
        <row r="267">
          <cell r="A267" t="str">
            <v>Prairie Runner</v>
          </cell>
          <cell r="D267" t="str">
            <v>Piazo</v>
          </cell>
          <cell r="E267" t="str">
            <v>Dragon ?</v>
          </cell>
          <cell r="AF267">
            <v>0.33</v>
          </cell>
          <cell r="AL267">
            <v>0.33</v>
          </cell>
          <cell r="AR267">
            <v>0.33</v>
          </cell>
        </row>
        <row r="268">
          <cell r="A268" t="str">
            <v>Psi-Hunter</v>
          </cell>
          <cell r="C268" t="str">
            <v>Requirements:
Base Attack Bonus: +5
Knowledge (Psionics) ranks: 3
Feats: Track, Iron Will
Spellcasting: Must be able to cast arcane spells
1 Detect Psionics, Mental Defense 1
2 Hamper Psionics
3 Mental Defense 2
4 Psychic Stab
5 Invisible to Psionics
6 Mental Defense 3
7 Power Resistance, Hamper Psionics
8 Null Psionics Prison
9 Mental Defense 4
10 Mete Out Mental Justice</v>
          </cell>
          <cell r="D268" t="str">
            <v>Piazo</v>
          </cell>
          <cell r="E268" t="str">
            <v>Dragon 281</v>
          </cell>
          <cell r="F268">
            <v>84</v>
          </cell>
          <cell r="G268">
            <v>10</v>
          </cell>
          <cell r="H268">
            <v>8</v>
          </cell>
          <cell r="I268">
            <v>1</v>
          </cell>
          <cell r="AF268">
            <v>0.33</v>
          </cell>
          <cell r="AL268">
            <v>0.33</v>
          </cell>
          <cell r="AR268">
            <v>0.5</v>
          </cell>
          <cell r="CS268">
            <v>4</v>
          </cell>
          <cell r="CT268" t="str">
            <v>Climb</v>
          </cell>
          <cell r="CU268" t="str">
            <v>Craft (General)</v>
          </cell>
          <cell r="CV268" t="str">
            <v>Intimidate</v>
          </cell>
          <cell r="CW268" t="str">
            <v>Jump</v>
          </cell>
          <cell r="CX268" t="str">
            <v>Knowledge (Psionic)</v>
          </cell>
          <cell r="CY268" t="str">
            <v>Profession (General)</v>
          </cell>
          <cell r="CZ268" t="str">
            <v>Search</v>
          </cell>
          <cell r="DA268" t="str">
            <v>Spellcraft</v>
          </cell>
          <cell r="DB268" t="str">
            <v>Spot</v>
          </cell>
          <cell r="DC268" t="str">
            <v>Survival</v>
          </cell>
        </row>
        <row r="269">
          <cell r="A269" t="str">
            <v>Psion - Egoist</v>
          </cell>
          <cell r="C269"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69" t="str">
            <v>WotC</v>
          </cell>
          <cell r="E269" t="str">
            <v>PsiHB</v>
          </cell>
          <cell r="F269">
            <v>6</v>
          </cell>
          <cell r="G269">
            <v>20</v>
          </cell>
          <cell r="H269">
            <v>4</v>
          </cell>
          <cell r="I269">
            <v>0.5</v>
          </cell>
          <cell r="AF269">
            <v>0.33</v>
          </cell>
          <cell r="AL269">
            <v>0.33</v>
          </cell>
          <cell r="AR269">
            <v>0.5</v>
          </cell>
          <cell r="CS269">
            <v>4</v>
          </cell>
          <cell r="CT269" t="str">
            <v>Autohypnosis</v>
          </cell>
          <cell r="CU269" t="str">
            <v>Climb</v>
          </cell>
          <cell r="CV269" t="str">
            <v>Concentration</v>
          </cell>
          <cell r="CW269" t="str">
            <v>Jump</v>
          </cell>
          <cell r="CX269" t="str">
            <v>Knowledge (Psionic)</v>
          </cell>
          <cell r="CY269" t="str">
            <v>Psicraft</v>
          </cell>
          <cell r="CZ269" t="str">
            <v>Stabilize Self</v>
          </cell>
          <cell r="DA269" t="str">
            <v>Swim</v>
          </cell>
        </row>
        <row r="270">
          <cell r="A270" t="str">
            <v>Psion - Nomad</v>
          </cell>
          <cell r="C270"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0" t="str">
            <v>WotC</v>
          </cell>
          <cell r="E270" t="str">
            <v>PsiHB</v>
          </cell>
          <cell r="F270">
            <v>6</v>
          </cell>
          <cell r="G270">
            <v>20</v>
          </cell>
          <cell r="H270">
            <v>4</v>
          </cell>
          <cell r="I270">
            <v>0.5</v>
          </cell>
          <cell r="AF270">
            <v>0.33</v>
          </cell>
          <cell r="AL270">
            <v>0.33</v>
          </cell>
          <cell r="AR270">
            <v>0.5</v>
          </cell>
          <cell r="CS270">
            <v>4</v>
          </cell>
          <cell r="CT270" t="str">
            <v>Concentration</v>
          </cell>
          <cell r="CU270" t="str">
            <v>Escape Artist</v>
          </cell>
          <cell r="CV270" t="str">
            <v>Jump</v>
          </cell>
          <cell r="CW270" t="str">
            <v>Knowledge (Psionic)</v>
          </cell>
          <cell r="CX270" t="str">
            <v>Psicraft</v>
          </cell>
          <cell r="CY270" t="str">
            <v>Ride</v>
          </cell>
          <cell r="CZ270" t="str">
            <v>Swim</v>
          </cell>
          <cell r="DA270" t="str">
            <v>Use Rope</v>
          </cell>
        </row>
        <row r="271">
          <cell r="A271" t="str">
            <v>Psion - Savant</v>
          </cell>
          <cell r="C271"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1" t="str">
            <v>WotC</v>
          </cell>
          <cell r="E271" t="str">
            <v>PsiHB</v>
          </cell>
          <cell r="F271">
            <v>6</v>
          </cell>
          <cell r="G271">
            <v>20</v>
          </cell>
          <cell r="H271">
            <v>4</v>
          </cell>
          <cell r="I271">
            <v>0.5</v>
          </cell>
          <cell r="AF271">
            <v>0.33</v>
          </cell>
          <cell r="AL271">
            <v>0.33</v>
          </cell>
          <cell r="AR271">
            <v>0.5</v>
          </cell>
          <cell r="CS271">
            <v>4</v>
          </cell>
          <cell r="CT271" t="str">
            <v>Autohypnosis</v>
          </cell>
          <cell r="CU271" t="str">
            <v>Concentration</v>
          </cell>
          <cell r="CV271" t="str">
            <v>Disable Device</v>
          </cell>
          <cell r="CW271" t="str">
            <v>Knowledge (Psionic)</v>
          </cell>
          <cell r="CX271" t="str">
            <v>Psicraft</v>
          </cell>
          <cell r="CY271" t="str">
            <v>Search</v>
          </cell>
          <cell r="CZ271" t="str">
            <v>Sleight of Hand</v>
          </cell>
        </row>
        <row r="272">
          <cell r="A272" t="str">
            <v>Psion - Seer</v>
          </cell>
          <cell r="C272"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2" t="str">
            <v>WotC</v>
          </cell>
          <cell r="E272" t="str">
            <v>PsiHB</v>
          </cell>
          <cell r="F272">
            <v>6</v>
          </cell>
          <cell r="G272">
            <v>20</v>
          </cell>
          <cell r="H272">
            <v>4</v>
          </cell>
          <cell r="I272">
            <v>0.5</v>
          </cell>
          <cell r="AF272">
            <v>0.33</v>
          </cell>
          <cell r="AL272">
            <v>0.33</v>
          </cell>
          <cell r="AR272">
            <v>0.5</v>
          </cell>
          <cell r="CS272">
            <v>4</v>
          </cell>
          <cell r="CT272" t="str">
            <v>Concentration</v>
          </cell>
          <cell r="CU272" t="str">
            <v>Gather Info</v>
          </cell>
          <cell r="CV272" t="str">
            <v>Knowledge (Psionic)</v>
          </cell>
          <cell r="CW272" t="str">
            <v>Listen</v>
          </cell>
          <cell r="CX272" t="str">
            <v>Psicraft</v>
          </cell>
          <cell r="CY272" t="str">
            <v>Sense Motive</v>
          </cell>
          <cell r="CZ272" t="str">
            <v>Spot</v>
          </cell>
        </row>
        <row r="273">
          <cell r="A273" t="str">
            <v>Psion - Shaper</v>
          </cell>
          <cell r="C273"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3" t="str">
            <v>WotC</v>
          </cell>
          <cell r="E273" t="str">
            <v>PsiHB</v>
          </cell>
          <cell r="F273">
            <v>6</v>
          </cell>
          <cell r="G273">
            <v>20</v>
          </cell>
          <cell r="H273">
            <v>4</v>
          </cell>
          <cell r="I273">
            <v>0.5</v>
          </cell>
          <cell r="AF273">
            <v>0.33</v>
          </cell>
          <cell r="AL273">
            <v>0.33</v>
          </cell>
          <cell r="AR273">
            <v>0.5</v>
          </cell>
          <cell r="CS273">
            <v>4</v>
          </cell>
          <cell r="CT273" t="str">
            <v>Appraise</v>
          </cell>
          <cell r="CU273" t="str">
            <v>Concentration</v>
          </cell>
          <cell r="CV273" t="str">
            <v>Craft (General)</v>
          </cell>
          <cell r="CW273" t="str">
            <v>Disguise</v>
          </cell>
          <cell r="CX273" t="str">
            <v>Knowledge (Psionic)</v>
          </cell>
          <cell r="CY273" t="str">
            <v>Perform (General)</v>
          </cell>
          <cell r="CZ273" t="str">
            <v>Psicraft</v>
          </cell>
        </row>
        <row r="274">
          <cell r="A274" t="str">
            <v>Psion - Telepath</v>
          </cell>
          <cell r="C274"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4" t="str">
            <v>WotC</v>
          </cell>
          <cell r="E274" t="str">
            <v>PsiHB</v>
          </cell>
          <cell r="F274">
            <v>6</v>
          </cell>
          <cell r="G274">
            <v>20</v>
          </cell>
          <cell r="H274">
            <v>4</v>
          </cell>
          <cell r="I274">
            <v>0.5</v>
          </cell>
          <cell r="AF274">
            <v>0.33</v>
          </cell>
          <cell r="AL274">
            <v>0.33</v>
          </cell>
          <cell r="AR274">
            <v>0.5</v>
          </cell>
          <cell r="CS274">
            <v>4</v>
          </cell>
          <cell r="CT274" t="str">
            <v>Bluff</v>
          </cell>
          <cell r="CU274" t="str">
            <v>Concentration</v>
          </cell>
          <cell r="CV274" t="str">
            <v>Diplomacy</v>
          </cell>
          <cell r="CW274" t="str">
            <v>Gather Info</v>
          </cell>
          <cell r="CX274" t="str">
            <v>Knowledge (Psionic)</v>
          </cell>
          <cell r="CY274" t="str">
            <v>Psicraft</v>
          </cell>
          <cell r="CZ274" t="str">
            <v>Sense Motive</v>
          </cell>
        </row>
        <row r="275">
          <cell r="A275" t="str">
            <v>Psychic Warrior</v>
          </cell>
          <cell r="C275" t="str">
            <v xml:space="preserve">Weapon and Armor Proficiency: The psychic warrior is proficient with the use of all simple and martial weapons and all armor (light, medium, and heavy) and shields. 
1st:  Bonus Feat, 2 Psionic Combat Modes           
Psionic Combat Modes at Lvl 3, 7, 9, 10, 12, 13, 15, 16         
Bonus Feat at Lvl 2, 5, 8, 11, 14, 17, 20         
5th:  Weapon Specialization           
</v>
          </cell>
          <cell r="D275" t="str">
            <v>WotC</v>
          </cell>
          <cell r="E275" t="str">
            <v>PsiHB</v>
          </cell>
          <cell r="F275">
            <v>13</v>
          </cell>
          <cell r="G275">
            <v>20</v>
          </cell>
          <cell r="H275">
            <v>8</v>
          </cell>
          <cell r="I275">
            <v>0.75</v>
          </cell>
          <cell r="AF275">
            <v>0.5</v>
          </cell>
          <cell r="AL275">
            <v>0.33</v>
          </cell>
          <cell r="AR275">
            <v>0.33</v>
          </cell>
          <cell r="AX275">
            <v>1</v>
          </cell>
          <cell r="AY275">
            <v>2</v>
          </cell>
          <cell r="AZ275" t="str">
            <v>FighterBonus</v>
          </cell>
          <cell r="CS275">
            <v>2</v>
          </cell>
          <cell r="CT275" t="str">
            <v>Autohypnosis</v>
          </cell>
          <cell r="CU275" t="str">
            <v>Balance</v>
          </cell>
          <cell r="CV275" t="str">
            <v>Climb</v>
          </cell>
          <cell r="CW275" t="str">
            <v>Concentration</v>
          </cell>
          <cell r="CX275" t="str">
            <v>Jump</v>
          </cell>
          <cell r="CY275" t="str">
            <v>Stabilize Self</v>
          </cell>
          <cell r="CZ275" t="str">
            <v>Swim</v>
          </cell>
          <cell r="DA275" t="str">
            <v>Tumble</v>
          </cell>
          <cell r="DB275" t="str">
            <v>Use Psionic Device</v>
          </cell>
        </row>
        <row r="276">
          <cell r="A276" t="str">
            <v>Puppet</v>
          </cell>
          <cell r="D276" t="str">
            <v>AEG</v>
          </cell>
          <cell r="E276" t="str">
            <v>Undead</v>
          </cell>
          <cell r="AF276">
            <v>0.33</v>
          </cell>
          <cell r="AL276">
            <v>0.33</v>
          </cell>
          <cell r="AR276">
            <v>0.33</v>
          </cell>
        </row>
        <row r="277">
          <cell r="A277" t="str">
            <v>Purple Dragon Highknight</v>
          </cell>
          <cell r="C277" t="str">
            <v>Requirements:
Alignment: Any Good
Base Attack Bonus: +8
Feats: Dodge, Endurance, Great Fortitude
1st: Dauntless Guard
2nd: Uncanny Dodge (Dex bonus to AC)
3rd: Magic Resistance 1
4th: Natural Armor +1
5th: Poison Resistance
6th: Magic Resistance 2
7th: Uncanny Dodge (can't be flanked)
8th: Natural Armor +2
9th: Magic Resistance 3
10th: Poison Resistance (immunity to secondary dmg)</v>
          </cell>
          <cell r="D277" t="str">
            <v>Piazo</v>
          </cell>
          <cell r="E277" t="str">
            <v>Dragon Annual 5</v>
          </cell>
          <cell r="F277">
            <v>62</v>
          </cell>
          <cell r="G277">
            <v>10</v>
          </cell>
          <cell r="H277">
            <v>10</v>
          </cell>
          <cell r="I277">
            <v>1</v>
          </cell>
          <cell r="AF277">
            <v>0.5</v>
          </cell>
          <cell r="AL277">
            <v>0.33</v>
          </cell>
          <cell r="AR277">
            <v>0.33</v>
          </cell>
          <cell r="CS277">
            <v>2</v>
          </cell>
          <cell r="CT277" t="str">
            <v>Concentration</v>
          </cell>
          <cell r="CU277" t="str">
            <v>Diplomacy</v>
          </cell>
          <cell r="CV277" t="str">
            <v>Listen</v>
          </cell>
          <cell r="CW277" t="str">
            <v>Move Silently</v>
          </cell>
          <cell r="CX277" t="str">
            <v>Sense Motive</v>
          </cell>
          <cell r="CY277" t="str">
            <v>Spot</v>
          </cell>
        </row>
        <row r="278">
          <cell r="A278" t="str">
            <v>Purple Dragon Knight</v>
          </cell>
          <cell r="C278" t="str">
            <v>Requirements:
Alignment: Any non-evil and non-chaotic.
Base Attack Bonus: +4
Diplomacy &lt;or&gt; Intimidate: 1 rank
Listen: 2 ranks
Ride: 2 ranks
Spot: 2 ranks
Feats: Leadership, Mounted Combat
Special: Membership in the Purple Dragons
Weapon and Armor Proficiency: Light, Medium Armor; Shields; Simple Weapons
Class Abilities:
1st: Rallying Cry; Heroic Shield
2nd: Inspire Courage (1/day)
3rd: Fear
4th: Oath of Wrath; Inspire Courage (2/day)
5th: Final Stand</v>
          </cell>
          <cell r="D278" t="str">
            <v>WotC</v>
          </cell>
          <cell r="E278" t="str">
            <v>FRCS</v>
          </cell>
          <cell r="F278">
            <v>49</v>
          </cell>
          <cell r="G278">
            <v>5</v>
          </cell>
          <cell r="H278">
            <v>10</v>
          </cell>
          <cell r="I278">
            <v>1</v>
          </cell>
          <cell r="AF278">
            <v>0.5</v>
          </cell>
          <cell r="AL278">
            <v>0.33</v>
          </cell>
          <cell r="AR278">
            <v>0.33</v>
          </cell>
          <cell r="CS278">
            <v>2</v>
          </cell>
          <cell r="CT278" t="str">
            <v>Climb</v>
          </cell>
          <cell r="CU278" t="str">
            <v>Diplomacy</v>
          </cell>
          <cell r="CV278" t="str">
            <v>Intimidate</v>
          </cell>
          <cell r="CW278" t="str">
            <v>Jump</v>
          </cell>
          <cell r="CX278" t="str">
            <v>Ride</v>
          </cell>
          <cell r="CY278" t="str">
            <v>Swim</v>
          </cell>
        </row>
        <row r="279">
          <cell r="A279" t="str">
            <v>Radiant Servant of Pelor</v>
          </cell>
          <cell r="C279" t="str">
            <v>Requirements:
Base Attack Bonus: +5
Base Will Save: +5
Patron Diety: Pelor
Alignment: Neutral Good
Knowledge (Religion): 9; Heal: 5; Knowledge (Undead): 3
Feats: Extra Turning
Spellcasting: Able to cast Divine Spells
Radiant Servants of Pelor gain +1 spell casting level of existing class for each level.
1st: Radiance; Turn Undead; Extra Greater Turning
2nd: Empower Healing; Divine Health
3rd:Aura of Warding
5th: Additional Domain
6th: Maximize Healing
8th: Positive Energy Burst
10th: Supreme Healing</v>
          </cell>
          <cell r="D279" t="str">
            <v>Piazo</v>
          </cell>
          <cell r="E279" t="str">
            <v>Dragon 283</v>
          </cell>
          <cell r="F279">
            <v>42</v>
          </cell>
          <cell r="G279">
            <v>10</v>
          </cell>
          <cell r="H279">
            <v>6</v>
          </cell>
          <cell r="I279">
            <v>0.75</v>
          </cell>
          <cell r="AF279">
            <v>0.5</v>
          </cell>
          <cell r="AL279">
            <v>0.33</v>
          </cell>
          <cell r="AR279">
            <v>0.5</v>
          </cell>
          <cell r="CS279">
            <v>2</v>
          </cell>
          <cell r="CT279" t="str">
            <v>Concentration</v>
          </cell>
          <cell r="CU279" t="str">
            <v>Craft (General)</v>
          </cell>
          <cell r="CV279" t="str">
            <v>Diplomacy</v>
          </cell>
          <cell r="CW279" t="str">
            <v>Heal</v>
          </cell>
          <cell r="CX279" t="str">
            <v>Knowledge (Arcana)</v>
          </cell>
          <cell r="CY279" t="str">
            <v>Knowledge (Religion)</v>
          </cell>
          <cell r="CZ279" t="str">
            <v>Profession (General)</v>
          </cell>
          <cell r="DA279" t="str">
            <v>Sense Motive</v>
          </cell>
          <cell r="DB279" t="str">
            <v>Spellcraft</v>
          </cell>
        </row>
        <row r="280">
          <cell r="A280" t="str">
            <v>Rage Mage</v>
          </cell>
          <cell r="C280" t="str">
            <v>Requirements:
Alignment: Any non-lawful
Base Attack Bonus: +5
Feats: Combat Casting
Special Ability: Must be able to rage.
Special: Must be able to cast (at least) 1st level Arcane spells.
1 Spell rage 1x/day
2 Spell bonus
4 Spell rage 2x/day
5 Overcome spell failure
8 Spell rage 3x/day
10 Spell retention, no longer winded after rage</v>
          </cell>
          <cell r="D280" t="str">
            <v>Piazo</v>
          </cell>
          <cell r="E280" t="str">
            <v>Dragon 277</v>
          </cell>
          <cell r="F280">
            <v>98</v>
          </cell>
          <cell r="G280">
            <v>10</v>
          </cell>
          <cell r="H280">
            <v>6</v>
          </cell>
          <cell r="I280">
            <v>0.75</v>
          </cell>
          <cell r="AF280">
            <v>0.5</v>
          </cell>
          <cell r="AL280">
            <v>0.33</v>
          </cell>
          <cell r="AR280">
            <v>0.5</v>
          </cell>
          <cell r="CS280">
            <v>2</v>
          </cell>
          <cell r="CT280" t="str">
            <v>Concentration</v>
          </cell>
          <cell r="CU280" t="str">
            <v>Knowledge (Arcana)</v>
          </cell>
          <cell r="CV280" t="str">
            <v>Profession (General)</v>
          </cell>
          <cell r="CW280" t="str">
            <v>Spellcraft</v>
          </cell>
        </row>
        <row r="281">
          <cell r="A281" t="str">
            <v>Raider</v>
          </cell>
          <cell r="D281" t="str">
            <v>AEG</v>
          </cell>
          <cell r="E281" t="str">
            <v>Undead</v>
          </cell>
          <cell r="AF281">
            <v>0.33</v>
          </cell>
          <cell r="AL281">
            <v>0.33</v>
          </cell>
          <cell r="AR281">
            <v>0.33</v>
          </cell>
        </row>
        <row r="282">
          <cell r="A282" t="str">
            <v>Rake</v>
          </cell>
          <cell r="C282" t="str">
            <v>BAB:  +4
Feats:  Expertise
Skills:  Bluff 8 ranks, Intimidate 8 ranks
Weapon and Armor Proficiency:  The rake is proficient with the use of all simple and martial weapons, as well as light armor.
1st:  Sneak Attack +1d6
2nd:  Taunt:  Intimidate
3rd:  Sneak Attack +2d6, Bonus Feat
4th:  Taunt:  Enrage
5th:  Sneak Attack +3d6
6th:  Humiliating Strike, Bonus Feat
7th:  Sneak Attack +4d6
8th:  Taunt:  Stun
9th:  Sneak Attack +5d6, Bonus Feat
10th:  Taunt:  Rally</v>
          </cell>
          <cell r="D282" t="str">
            <v>AEG</v>
          </cell>
          <cell r="E282" t="str">
            <v>War</v>
          </cell>
          <cell r="F282">
            <v>69</v>
          </cell>
          <cell r="G282">
            <v>10</v>
          </cell>
          <cell r="H282">
            <v>6</v>
          </cell>
          <cell r="I282">
            <v>0.75</v>
          </cell>
          <cell r="S282" t="str">
            <v>Sneak Attack</v>
          </cell>
          <cell r="T282">
            <v>6</v>
          </cell>
          <cell r="U282">
            <v>1</v>
          </cell>
          <cell r="V282">
            <v>2</v>
          </cell>
          <cell r="AF282">
            <v>0.33</v>
          </cell>
          <cell r="AL282">
            <v>0.5</v>
          </cell>
          <cell r="AR282">
            <v>0.33</v>
          </cell>
          <cell r="AX282">
            <v>3</v>
          </cell>
          <cell r="AY282">
            <v>3</v>
          </cell>
          <cell r="AZ282" t="str">
            <v>List_Validation</v>
          </cell>
          <cell r="CS282">
            <v>4</v>
          </cell>
          <cell r="CT282" t="str">
            <v>Balance</v>
          </cell>
          <cell r="CU282" t="str">
            <v>Bluff</v>
          </cell>
          <cell r="CV282" t="str">
            <v>Climb</v>
          </cell>
          <cell r="CW282" t="str">
            <v>Gather Info</v>
          </cell>
          <cell r="CX282" t="str">
            <v>Innuendo</v>
          </cell>
          <cell r="CY282" t="str">
            <v>Intimidate</v>
          </cell>
          <cell r="CZ282" t="str">
            <v>Jump</v>
          </cell>
          <cell r="DA282" t="str">
            <v>Perform (General)</v>
          </cell>
          <cell r="DB282" t="str">
            <v>Sleight of Hand</v>
          </cell>
          <cell r="DC282" t="str">
            <v>Tumble</v>
          </cell>
        </row>
        <row r="283">
          <cell r="A283" t="str">
            <v>Ranger (Monte Cook)</v>
          </cell>
          <cell r="C283" t="str">
            <v>Alignment: Any.
Weapon and Armor Proficiency: A ranger is proficient with all simple and martial weapons, light armor, medium armor, and shields. 
1st: Bonus Feat, Track, 1st favored enemy
4th: Bonus Feat
5th: 2nd favored enemy
7th: Bonus Feat
10th: Bonus Feat, 3rd favored enemy
13th: Bonus Feat
15th: 4th favored enemy
16th: Bonus Feat
19th: Bonus Feat
20th: 5th favored enemy
Note: This version is as on the website- one bonus feat per three levels.</v>
          </cell>
          <cell r="D283" t="str">
            <v>Malhavoc</v>
          </cell>
          <cell r="E283" t="str">
            <v>www.montecook.com</v>
          </cell>
          <cell r="G283">
            <v>20</v>
          </cell>
          <cell r="H283">
            <v>8</v>
          </cell>
          <cell r="I283">
            <v>1</v>
          </cell>
          <cell r="AF283">
            <v>0.5</v>
          </cell>
          <cell r="AL283">
            <v>0.5</v>
          </cell>
          <cell r="AR283">
            <v>0.33</v>
          </cell>
          <cell r="AX283">
            <v>1</v>
          </cell>
          <cell r="AY283">
            <v>1</v>
          </cell>
          <cell r="AZ283" t="str">
            <v>List_Validation</v>
          </cell>
          <cell r="CS283">
            <v>6</v>
          </cell>
          <cell r="CT283" t="str">
            <v>Climb</v>
          </cell>
          <cell r="CU283" t="str">
            <v>Concentration</v>
          </cell>
          <cell r="CV283" t="str">
            <v>Craft (General)</v>
          </cell>
          <cell r="CW283" t="str">
            <v>Handle Animal</v>
          </cell>
          <cell r="CX283" t="str">
            <v>Heal</v>
          </cell>
          <cell r="CY283" t="str">
            <v>Hide</v>
          </cell>
          <cell r="CZ283" t="str">
            <v>Jump</v>
          </cell>
          <cell r="DA283" t="str">
            <v>Knowledge (Nature)</v>
          </cell>
          <cell r="DB283" t="str">
            <v>Listen</v>
          </cell>
          <cell r="DC283" t="str">
            <v>Move Silently</v>
          </cell>
          <cell r="DD283" t="str">
            <v>Profession (General)</v>
          </cell>
          <cell r="DE283" t="str">
            <v>Ride</v>
          </cell>
          <cell r="DF283" t="str">
            <v>Search</v>
          </cell>
          <cell r="DG283" t="str">
            <v>Spot</v>
          </cell>
          <cell r="DH283" t="str">
            <v>Survival</v>
          </cell>
          <cell r="DI283" t="str">
            <v>Swim</v>
          </cell>
          <cell r="DJ283" t="str">
            <v>Use Rope</v>
          </cell>
        </row>
        <row r="284">
          <cell r="A284" t="str">
            <v>Ranger (WotC)</v>
          </cell>
          <cell r="C284" t="str">
            <v>Alignment: Any.
Weapon and Armor Proficiency: A ranger is proficient with all simple and martial weapons, light armor, medium armor, and shields. 
1 Track, 1st favored enemy
5 2nd favored enemy
10 3rd favored enemy      
15 4th favored enemy
20 5th favored enemy</v>
          </cell>
          <cell r="D284" t="str">
            <v>WotC</v>
          </cell>
          <cell r="E284" t="str">
            <v>3.5e SRD</v>
          </cell>
          <cell r="G284">
            <v>20</v>
          </cell>
          <cell r="H284">
            <v>8</v>
          </cell>
          <cell r="I284">
            <v>1</v>
          </cell>
          <cell r="AF284">
            <v>0.5</v>
          </cell>
          <cell r="AL284">
            <v>0.5</v>
          </cell>
          <cell r="AR284">
            <v>0.33</v>
          </cell>
          <cell r="CP284">
            <v>4</v>
          </cell>
          <cell r="CS284">
            <v>6</v>
          </cell>
          <cell r="CT284" t="str">
            <v>Climb</v>
          </cell>
          <cell r="CU284" t="str">
            <v>Concentration</v>
          </cell>
          <cell r="CV284" t="str">
            <v>Craft (General)</v>
          </cell>
          <cell r="CW284" t="str">
            <v>Handle Animal</v>
          </cell>
          <cell r="CX284" t="str">
            <v>Heal</v>
          </cell>
          <cell r="CY284" t="str">
            <v>Hide</v>
          </cell>
          <cell r="CZ284" t="str">
            <v>Jump</v>
          </cell>
          <cell r="DA284" t="str">
            <v>Knowledge (Dungeoneering)</v>
          </cell>
          <cell r="DB284" t="str">
            <v>Knowledge (Geography)</v>
          </cell>
          <cell r="DC284" t="str">
            <v>Knowledge (Nature)</v>
          </cell>
          <cell r="DD284" t="str">
            <v>Listen</v>
          </cell>
          <cell r="DE284" t="str">
            <v>Move Silently</v>
          </cell>
          <cell r="DF284" t="str">
            <v>Profession (General)</v>
          </cell>
          <cell r="DG284" t="str">
            <v>Ride</v>
          </cell>
          <cell r="DH284" t="str">
            <v>Search</v>
          </cell>
          <cell r="DI284" t="str">
            <v>Spot</v>
          </cell>
          <cell r="DJ284" t="str">
            <v>Survival</v>
          </cell>
          <cell r="DK284" t="str">
            <v>Swim</v>
          </cell>
          <cell r="DL284" t="str">
            <v>Use Rope</v>
          </cell>
        </row>
        <row r="285">
          <cell r="A285" t="str">
            <v>Ratling Shaman</v>
          </cell>
          <cell r="D285" t="str">
            <v>AEG</v>
          </cell>
          <cell r="E285" t="str">
            <v>Rokugan</v>
          </cell>
          <cell r="AF285">
            <v>0.33</v>
          </cell>
          <cell r="AL285">
            <v>0.33</v>
          </cell>
          <cell r="AR285">
            <v>0.33</v>
          </cell>
        </row>
        <row r="286">
          <cell r="A286" t="str">
            <v>Ravager</v>
          </cell>
          <cell r="C286" t="str">
            <v>Requirements:
Alignment: Chaotic evil, chaotic neutral, neutral evil.
Base Attack Bonus: +5
Feats: Dirty Fighting, Power Attack, Sunder
Intimidate ranks: 3; Knowledge (Religion) ranks: 3; Wilderness Lore ranks: 4
Other: Must survive the Ravager initiation rites. (See the Ravager organization description on page 50 of Sword and Fist.)
1 Pain touch 1/day
2 Aura of fear 10' 1/day
3 Cruelest cut 1/day
4 Pain touch 2/day
5 Aura of fear 10' 2/day
6 Cruelest cut 2/day
7 Pain touch 3/day
8 Aura of fear 10' 3/day
9 Cruelest cut 3/day
10 Visage of terror</v>
          </cell>
          <cell r="D286" t="str">
            <v>WotC</v>
          </cell>
          <cell r="E286" t="str">
            <v>Sword &amp; Fist</v>
          </cell>
          <cell r="F286">
            <v>33</v>
          </cell>
          <cell r="G286">
            <v>10</v>
          </cell>
          <cell r="H286">
            <v>10</v>
          </cell>
          <cell r="I286">
            <v>1</v>
          </cell>
          <cell r="AF286">
            <v>0.5</v>
          </cell>
          <cell r="AL286">
            <v>0.33</v>
          </cell>
          <cell r="AR286">
            <v>0.33</v>
          </cell>
          <cell r="CS286">
            <v>2</v>
          </cell>
          <cell r="CT286" t="str">
            <v>Intimidate</v>
          </cell>
          <cell r="CU286" t="str">
            <v>Knowledge (Religion)</v>
          </cell>
          <cell r="CV286" t="str">
            <v>Move Silently</v>
          </cell>
          <cell r="CW286" t="str">
            <v>Profession (General)</v>
          </cell>
          <cell r="CX286" t="str">
            <v>Ride</v>
          </cell>
        </row>
        <row r="287">
          <cell r="A287" t="str">
            <v>Reaping Mauler</v>
          </cell>
          <cell r="D287" t="str">
            <v>Piazo</v>
          </cell>
          <cell r="E287" t="str">
            <v>Dragon ?</v>
          </cell>
          <cell r="AF287">
            <v>0.33</v>
          </cell>
          <cell r="AL287">
            <v>0.33</v>
          </cell>
          <cell r="AR287">
            <v>0.33</v>
          </cell>
        </row>
        <row r="288">
          <cell r="A288" t="str">
            <v>Red Avenger</v>
          </cell>
          <cell r="C288" t="str">
            <v>Requirements:
Base Attack Bonus: +5
Feats: Improved Unarmed Strike, Stunning Fist
Listen ranks: 8; Tumble ranks: 8
1 Stunning shout 1/day
2 Ki save 1/day
3 Ki skill 1/day
4 Ki healing 1/day
5 Deadly shout 1/day, stunning shout 2/day
6 Ki save 2/day
7 Ki skill 2/day
8 Ki healing 2/day
9 Deadly shout 1/day, stunning shout 3/day
10 Free ki
Note: the Base Attack Bonus does not follow a proper progression (.5, .75, or 1).  Please adjust in the "Weapons" section as indicated there.</v>
          </cell>
          <cell r="D288" t="str">
            <v>WotC</v>
          </cell>
          <cell r="E288" t="str">
            <v>Sword &amp; Fist</v>
          </cell>
          <cell r="F288">
            <v>34</v>
          </cell>
          <cell r="G288">
            <v>10</v>
          </cell>
          <cell r="H288">
            <v>8</v>
          </cell>
          <cell r="I288">
            <v>0.75</v>
          </cell>
          <cell r="AF288">
            <v>0.5</v>
          </cell>
          <cell r="AL288">
            <v>0.5</v>
          </cell>
          <cell r="AR288">
            <v>0.5</v>
          </cell>
          <cell r="CS288">
            <v>4</v>
          </cell>
          <cell r="CT288" t="str">
            <v>Balance</v>
          </cell>
          <cell r="CU288" t="str">
            <v>Gather Info</v>
          </cell>
          <cell r="CV288" t="str">
            <v>Hide</v>
          </cell>
          <cell r="CW288" t="str">
            <v>Listen</v>
          </cell>
          <cell r="CX288" t="str">
            <v>Move Silently</v>
          </cell>
          <cell r="CY288" t="str">
            <v>Spot</v>
          </cell>
          <cell r="CZ288" t="str">
            <v>Tumble</v>
          </cell>
        </row>
        <row r="289">
          <cell r="A289" t="str">
            <v>Red Wizard</v>
          </cell>
          <cell r="C289" t="str">
            <v>Requirements:
Alignment: Any non-good.
Race: Human from Thay
Spellcraft: 8 ranks
Feats: Tattoo Focus and a total of three metamagic feats or item creation feats.
Spellcasting: Ability to cast 3rd-level Arcane spells.
Weapon and Armor Proficiency: No additional proficiency gained.
Class Abilities:
Gains additional spells per day per class level of Red Wizard.
1st: Enhanced Specialization; Specialist Defense +1
2nd: Spell Power +1
3rd: Specialist Defense +2
4th: Spell Power +2
5th: Bonus Feat; Circle Leader
6th: Spell power +3
7th: Specialist Defense +3; Scribe Tattoo
8th: Spell Power +4
9th: Specialist Defense +4
10th: Great Circle Leader; Spell Power +5</v>
          </cell>
          <cell r="D289" t="str">
            <v>WotC</v>
          </cell>
          <cell r="E289" t="str">
            <v>FRCS</v>
          </cell>
          <cell r="F289">
            <v>50</v>
          </cell>
          <cell r="G289">
            <v>10</v>
          </cell>
          <cell r="H289">
            <v>4</v>
          </cell>
          <cell r="I289">
            <v>0.5</v>
          </cell>
          <cell r="AF289">
            <v>0.33</v>
          </cell>
          <cell r="AL289">
            <v>0.33</v>
          </cell>
          <cell r="AR289">
            <v>0.5</v>
          </cell>
          <cell r="AX289">
            <v>5</v>
          </cell>
          <cell r="AY289">
            <v>1</v>
          </cell>
          <cell r="CS289">
            <v>2</v>
          </cell>
          <cell r="CT289" t="str">
            <v>Concentration</v>
          </cell>
          <cell r="CU289" t="str">
            <v>Craft (General)</v>
          </cell>
          <cell r="CV289" t="str">
            <v>Innuendo</v>
          </cell>
          <cell r="CW289" t="str">
            <v>Intimidate</v>
          </cell>
          <cell r="CX289" t="str">
            <v>Knowledge (Arcana)</v>
          </cell>
          <cell r="CY289" t="str">
            <v>Knowledge (General)</v>
          </cell>
          <cell r="CZ289" t="str">
            <v>Knowledge (Nature)</v>
          </cell>
          <cell r="DA289" t="str">
            <v>Knowledge (Psionic)</v>
          </cell>
          <cell r="DB289" t="str">
            <v>Knowledge (Religion)</v>
          </cell>
          <cell r="DC289" t="str">
            <v>Profession (General)</v>
          </cell>
          <cell r="DD289" t="str">
            <v>Speak Language</v>
          </cell>
          <cell r="DE289" t="str">
            <v>Spellcraft</v>
          </cell>
          <cell r="DF289" t="str">
            <v>Write Language</v>
          </cell>
        </row>
        <row r="290">
          <cell r="A290" t="str">
            <v>Risen</v>
          </cell>
          <cell r="D290" t="str">
            <v>AEG</v>
          </cell>
          <cell r="E290" t="str">
            <v>Undead</v>
          </cell>
          <cell r="AF290">
            <v>0.33</v>
          </cell>
          <cell r="AL290">
            <v>0.33</v>
          </cell>
          <cell r="AR290">
            <v>0.33</v>
          </cell>
        </row>
        <row r="291">
          <cell r="A291" t="str">
            <v>Rogue</v>
          </cell>
          <cell r="C291" t="str">
            <v>Alignment: Any.
Weapon and Armor Proficiency: crossbow (hand or light), dagger (any type), dart, light mace, sap, shortbow (normal and composite), and short sword. Medium-size rogues: club, heavy crossbow, heavy mace, morningstar, quarterstaff, and rapier. Rogues are proficient with light armor but not with shields.
1 Sneak attack +1d6
2 Evasion
3 Uncanny dodge (Dex bonus to AC), Sneak attack +2d6
5 Sneak attack +3d6
6 Uncanny dodge (can't be flanked)      
7 Sneak attack +4d6
9 Sneak attack +5d6
10 Special ability
11 Uncanny dodge (+1 against traps), Sneak attack +6d6
13 Sneak attack +7d6, special ability
14 Uncanny dodge (+2 against traps)
15 Sneak attack +8d6
16 Special ability
17 Uncanny dodge (+3 against traps), Sneak attack +9d6
19 Sneak attack +10d6, special ability
20 Uncanny dodge (+4 against traps)</v>
          </cell>
          <cell r="D291" t="str">
            <v>WotC</v>
          </cell>
          <cell r="E291" t="str">
            <v>3.5e SRD</v>
          </cell>
          <cell r="G291">
            <v>20</v>
          </cell>
          <cell r="H291">
            <v>6</v>
          </cell>
          <cell r="I291">
            <v>0.75</v>
          </cell>
          <cell r="S291" t="str">
            <v>Sneak Attack</v>
          </cell>
          <cell r="T291">
            <v>6</v>
          </cell>
          <cell r="U291">
            <v>1</v>
          </cell>
          <cell r="V291">
            <v>2</v>
          </cell>
          <cell r="AF291">
            <v>0.33</v>
          </cell>
          <cell r="AL291">
            <v>0.5</v>
          </cell>
          <cell r="AR291">
            <v>0.33</v>
          </cell>
          <cell r="CS291">
            <v>8</v>
          </cell>
          <cell r="CT291" t="str">
            <v>Appraise</v>
          </cell>
          <cell r="CU291" t="str">
            <v>Balance</v>
          </cell>
          <cell r="CV291" t="str">
            <v>Bluff</v>
          </cell>
          <cell r="CW291" t="str">
            <v>Climb</v>
          </cell>
          <cell r="CX291" t="str">
            <v>Craft (General)</v>
          </cell>
          <cell r="CY291" t="str">
            <v>Decipher Script</v>
          </cell>
          <cell r="CZ291" t="str">
            <v>Diplomacy</v>
          </cell>
          <cell r="DA291" t="str">
            <v>Disable Device</v>
          </cell>
          <cell r="DB291" t="str">
            <v>Disguise</v>
          </cell>
          <cell r="DC291" t="str">
            <v>Escape Artist</v>
          </cell>
          <cell r="DD291" t="str">
            <v>Forgery</v>
          </cell>
          <cell r="DE291" t="str">
            <v>Gather Info</v>
          </cell>
          <cell r="DF291" t="str">
            <v>Hide</v>
          </cell>
          <cell r="DG291" t="str">
            <v>Innuendo</v>
          </cell>
          <cell r="DH291" t="str">
            <v>Intimidate</v>
          </cell>
          <cell r="DI291" t="str">
            <v>Jump</v>
          </cell>
          <cell r="DJ291" t="str">
            <v>Listen</v>
          </cell>
          <cell r="DK291" t="str">
            <v>Move Silently</v>
          </cell>
          <cell r="DL291" t="str">
            <v>Open Lock</v>
          </cell>
          <cell r="DM291" t="str">
            <v>Perform (General)</v>
          </cell>
          <cell r="DN291" t="str">
            <v>Profession (General)</v>
          </cell>
          <cell r="DO291" t="str">
            <v>Search</v>
          </cell>
          <cell r="DP291" t="str">
            <v>Sense Motive</v>
          </cell>
          <cell r="DQ291" t="str">
            <v>Sleight of Hand</v>
          </cell>
          <cell r="DR291" t="str">
            <v>Spot</v>
          </cell>
          <cell r="DS291" t="str">
            <v>Swim</v>
          </cell>
          <cell r="DT291" t="str">
            <v>Tumble</v>
          </cell>
          <cell r="DU291" t="str">
            <v>Use Magic Device</v>
          </cell>
          <cell r="DV291" t="str">
            <v>Use Rope</v>
          </cell>
        </row>
        <row r="292">
          <cell r="A292" t="str">
            <v>Royal Explorer</v>
          </cell>
          <cell r="D292" t="str">
            <v>WotC</v>
          </cell>
          <cell r="E292" t="str">
            <v>Song &amp; Silence</v>
          </cell>
          <cell r="AF292">
            <v>0.33</v>
          </cell>
          <cell r="AL292">
            <v>0.33</v>
          </cell>
          <cell r="AR292">
            <v>0.33</v>
          </cell>
        </row>
        <row r="293">
          <cell r="A293" t="str">
            <v>Runecaster</v>
          </cell>
          <cell r="C293" t="str">
            <v>Requirements:
Craft: 8 ranks
Spellcraft: 8 ranks
Feats: Inscribe Rune
Spellcasting: Ability to cast 3rd-level divine spells
Weapon and Armor Proficiency: No additional proficiency gained.
Class Abilities:
Gains additional spells per day per class level of Runecaster.
1st: Rune Craft +1
2nd: Rune Power +1
3rd: Improved Runecasting
4th: Rune Craft +2
5th: Rune Power +2
6th: Maximize Rune
7th: Rune Craft +3
8th: Improved Runecasting
9th: Rune Power +3
10th: Rune Chant</v>
          </cell>
          <cell r="D293" t="str">
            <v>WotC</v>
          </cell>
          <cell r="E293" t="str">
            <v>FRCS</v>
          </cell>
          <cell r="F293">
            <v>52</v>
          </cell>
          <cell r="G293">
            <v>10</v>
          </cell>
          <cell r="H293">
            <v>8</v>
          </cell>
          <cell r="I293">
            <v>0.5</v>
          </cell>
          <cell r="AF293">
            <v>0.33</v>
          </cell>
          <cell r="AL293">
            <v>0.33</v>
          </cell>
          <cell r="AR293">
            <v>0.5</v>
          </cell>
          <cell r="CS293">
            <v>2</v>
          </cell>
          <cell r="CT293" t="str">
            <v>Concentration</v>
          </cell>
          <cell r="CU293" t="str">
            <v>Craft (General)</v>
          </cell>
          <cell r="CV293" t="str">
            <v>Diplomacy</v>
          </cell>
          <cell r="CW293" t="str">
            <v>Heal</v>
          </cell>
          <cell r="CX293" t="str">
            <v>Knowledge (Arcana)</v>
          </cell>
          <cell r="CY293" t="str">
            <v>Knowledge (Religion)</v>
          </cell>
          <cell r="CZ293" t="str">
            <v>Profession (General)</v>
          </cell>
          <cell r="DA293" t="str">
            <v>Spellcraft</v>
          </cell>
        </row>
        <row r="294">
          <cell r="A294" t="str">
            <v>Sacred Exorcist</v>
          </cell>
          <cell r="C294" t="str">
            <v>Alignment: Any Good
Knowledge (The Planes): 7 ranks; Knowledge (Religion): 10 ranks
Spells: Ability to cast Dismissal or Dispel Evil
Special: Adopting this prestige class requires the sanction of a church or order that ordains sacred exorcists.  Only characters judged by their church to be exemplary in faith and devotion, strong of will and upright in morality, are made sacred exorcists.
Weapon and Armor Proficiency: All Simple weapons.
Sacred Exorcists gain +1 spell casting level of existing class for each level.
1st: Prestige Domain: Exorcism; Chosen Foe +1; Turn Undead
2nd: Resist Possession; Detect Evil
3rd: Extra Turning
4th: Dispel Evil 1/week; Chosen Foe +2
5th: Consecrated Presence
6th: Extra Turning
7th: Dispel Evil 2/week
8th: Chosen Foe +3
9th: Extra Turning
10th: Dispel Evil 3/week</v>
          </cell>
          <cell r="D294" t="str">
            <v>WotC</v>
          </cell>
          <cell r="E294" t="str">
            <v>Defenders of the Faith</v>
          </cell>
          <cell r="F294">
            <v>68</v>
          </cell>
          <cell r="G294">
            <v>10</v>
          </cell>
          <cell r="H294">
            <v>8</v>
          </cell>
          <cell r="I294">
            <v>0.75</v>
          </cell>
          <cell r="AF294">
            <v>0.33</v>
          </cell>
          <cell r="AL294">
            <v>0.33</v>
          </cell>
          <cell r="AR294">
            <v>0.5</v>
          </cell>
          <cell r="BJ294">
            <v>1</v>
          </cell>
          <cell r="BO294">
            <v>3</v>
          </cell>
          <cell r="CS294">
            <v>2</v>
          </cell>
          <cell r="CT294" t="str">
            <v>Concentration</v>
          </cell>
          <cell r="CU294" t="str">
            <v>Craft (General)</v>
          </cell>
          <cell r="CV294" t="str">
            <v>Heal</v>
          </cell>
          <cell r="CW294" t="str">
            <v>Intimidate</v>
          </cell>
          <cell r="CX294" t="str">
            <v>Knowledge (Arcana)</v>
          </cell>
          <cell r="CY294" t="str">
            <v>Knowledge (Religion)</v>
          </cell>
          <cell r="CZ294" t="str">
            <v>Profession (General)</v>
          </cell>
          <cell r="DA294" t="str">
            <v>Spellcraft</v>
          </cell>
        </row>
        <row r="295">
          <cell r="A295" t="str">
            <v>Sacred Fist</v>
          </cell>
          <cell r="C295" t="str">
            <v>Base Attack Bonus: +4
Feats: Alertness, Combat Reflexes, Improved Unarmed Strike
Spells: Ability to cast Divine spells.
Weapon and Armor Proficiency: Sacred Fists surrender the use of weapons and shields.  They may use only Light armor without breaking their religious discipline.
1st: Code of Conduct; Divine Spells; Free Domain; Unarmed Fighting (1d4 for small, 1d6 medium); Puissant Fists (+1); Flurry Attack
2nd: Evasion; Combat Casting
3rd: Uncanny Dodge (Dex bonus to AC); Puissant Fists (+2)
5th: Uncanny Dodge (Can't be flanked); Unarmed Fighting (1d6 / 1d8)
6th: Blindsight; Puissant Fists (+3) 
7th: Sacred Flame
8th: No shadow blows; Unarmed Fighting (1d8 / 1d10)
9th: Puissant Fists (+3) 
10th: Inner Armor; Unarmed Fighting (1d10 / 1d12)
Note: Unarmed Damage will have to be "overridden" for the above.</v>
          </cell>
          <cell r="D295" t="str">
            <v>WotC</v>
          </cell>
          <cell r="E295" t="str">
            <v>Defenders of the Faith</v>
          </cell>
          <cell r="F295">
            <v>70</v>
          </cell>
          <cell r="G295">
            <v>10</v>
          </cell>
          <cell r="H295">
            <v>8</v>
          </cell>
          <cell r="I295">
            <v>1</v>
          </cell>
          <cell r="AF295">
            <v>0.5</v>
          </cell>
          <cell r="AL295">
            <v>0.5</v>
          </cell>
          <cell r="AR295">
            <v>0.33</v>
          </cell>
          <cell r="BJ295">
            <v>1</v>
          </cell>
          <cell r="CS295">
            <v>4</v>
          </cell>
          <cell r="CT295" t="str">
            <v>Balance</v>
          </cell>
          <cell r="CU295" t="str">
            <v>Concentration</v>
          </cell>
          <cell r="CV295" t="str">
            <v>Escape Artist</v>
          </cell>
          <cell r="CW295" t="str">
            <v>Heal</v>
          </cell>
          <cell r="CX295" t="str">
            <v>Jump</v>
          </cell>
          <cell r="CY295" t="str">
            <v>Profession (General)</v>
          </cell>
          <cell r="CZ295" t="str">
            <v>Tumble</v>
          </cell>
        </row>
        <row r="296">
          <cell r="A296" t="str">
            <v>Sacred Theurgist</v>
          </cell>
          <cell r="D296" t="str">
            <v>AEG</v>
          </cell>
          <cell r="E296" t="str">
            <v>Undead</v>
          </cell>
          <cell r="AF296">
            <v>0.33</v>
          </cell>
          <cell r="AL296">
            <v>0.33</v>
          </cell>
          <cell r="AR296">
            <v>0.33</v>
          </cell>
        </row>
        <row r="297">
          <cell r="A297" t="str">
            <v>Samurai (AEG)</v>
          </cell>
          <cell r="D297" t="str">
            <v>AEG</v>
          </cell>
          <cell r="E297" t="str">
            <v>Rokugan</v>
          </cell>
          <cell r="AF297">
            <v>0.33</v>
          </cell>
          <cell r="AL297">
            <v>0.33</v>
          </cell>
          <cell r="AR297">
            <v>0.33</v>
          </cell>
        </row>
        <row r="298">
          <cell r="A298" t="str">
            <v>Samurai (WotC)</v>
          </cell>
          <cell r="C298" t="str">
            <v>Alignment:  Any Lawful
Special:  Code of Conduct
Weapon and Armor Proficiency:  The samurai is proficient with the use of all simple and martial weapons and all armor (light, medium, and heavy) and shields.
1st:  Ancestral Daisho
Bonus feats at levels 2, 4, 7, 10, 13, 16, and 19.</v>
          </cell>
          <cell r="D298" t="str">
            <v>WotC</v>
          </cell>
          <cell r="E298" t="str">
            <v>OA</v>
          </cell>
          <cell r="F298">
            <v>20</v>
          </cell>
          <cell r="G298">
            <v>20</v>
          </cell>
          <cell r="H298">
            <v>10</v>
          </cell>
          <cell r="I298">
            <v>1</v>
          </cell>
          <cell r="AF298">
            <v>0.5</v>
          </cell>
          <cell r="AL298">
            <v>0.33</v>
          </cell>
          <cell r="AR298">
            <v>0.5</v>
          </cell>
          <cell r="AX298">
            <v>2</v>
          </cell>
          <cell r="AY298">
            <v>1</v>
          </cell>
          <cell r="AZ298" t="str">
            <v>List_Validation</v>
          </cell>
          <cell r="CS298">
            <v>4</v>
          </cell>
          <cell r="CT298" t="str">
            <v>Climb</v>
          </cell>
          <cell r="CU298" t="str">
            <v>Craft (General)</v>
          </cell>
          <cell r="CV298" t="str">
            <v>Diplomacy</v>
          </cell>
          <cell r="CW298" t="str">
            <v>Iaijiutsu Focus</v>
          </cell>
          <cell r="CX298" t="str">
            <v>Intimidate</v>
          </cell>
          <cell r="CY298" t="str">
            <v>Jump</v>
          </cell>
          <cell r="CZ298" t="str">
            <v>Perform (General)</v>
          </cell>
          <cell r="DA298" t="str">
            <v>Profession (General)</v>
          </cell>
          <cell r="DB298" t="str">
            <v>Ride</v>
          </cell>
          <cell r="DC298" t="str">
            <v>Sense Motive</v>
          </cell>
          <cell r="DD298" t="str">
            <v>Swim</v>
          </cell>
        </row>
        <row r="299">
          <cell r="A299" t="str">
            <v>Scout</v>
          </cell>
          <cell r="C299" t="str">
            <v>Weapon and Armor Proficiency:  The scout is proficient with the use of all simple &amp; martial weapons and light armor.
1st:  Bonus Feat, Ranged Sneak Attack +1d6
2nd:  Scan Area
3rd:  Bonus Feat, Ranged Sneak Attack +2d6
4th:  Forward</v>
          </cell>
          <cell r="D299" t="str">
            <v>AEG</v>
          </cell>
          <cell r="E299" t="str">
            <v>Mercenaries</v>
          </cell>
          <cell r="F299">
            <v>42</v>
          </cell>
          <cell r="G299">
            <v>10</v>
          </cell>
          <cell r="H299">
            <v>8</v>
          </cell>
          <cell r="I299">
            <v>1</v>
          </cell>
          <cell r="S299" t="str">
            <v>Ranged Sneak Attack</v>
          </cell>
          <cell r="T299">
            <v>6</v>
          </cell>
          <cell r="U299">
            <v>1</v>
          </cell>
          <cell r="V299">
            <v>2</v>
          </cell>
          <cell r="AF299">
            <v>0.33</v>
          </cell>
          <cell r="AL299">
            <v>0.5</v>
          </cell>
          <cell r="AR299">
            <v>0.33</v>
          </cell>
          <cell r="AX299">
            <v>1</v>
          </cell>
          <cell r="AY299">
            <v>3</v>
          </cell>
          <cell r="AZ299" t="str">
            <v>List_Validation</v>
          </cell>
          <cell r="CS299">
            <v>4</v>
          </cell>
          <cell r="CT299" t="str">
            <v>Climb</v>
          </cell>
          <cell r="CU299" t="str">
            <v>Craft (General)</v>
          </cell>
          <cell r="CV299" t="str">
            <v>Handle Animal</v>
          </cell>
          <cell r="CW299" t="str">
            <v>Hide</v>
          </cell>
          <cell r="CX299" t="str">
            <v>Jump</v>
          </cell>
          <cell r="CY299" t="str">
            <v>Listen</v>
          </cell>
          <cell r="CZ299" t="str">
            <v>Move Silently</v>
          </cell>
          <cell r="DA299" t="str">
            <v>Profession (General)</v>
          </cell>
          <cell r="DB299" t="str">
            <v>Ride</v>
          </cell>
          <cell r="DC299" t="str">
            <v>Spot</v>
          </cell>
          <cell r="DD299" t="str">
            <v>Survival</v>
          </cell>
          <cell r="DE299" t="str">
            <v>Swim</v>
          </cell>
        </row>
        <row r="300">
          <cell r="A300" t="str">
            <v>Sensate</v>
          </cell>
          <cell r="C300" t="str">
            <v>Requirements:
Intuit Direction: 5 ranks
Spot: 7 ranks
Listen: 7 ranks
Feats: Alertness, Skill Focus - Knowledge (Any) 
Weapon and Armor Proficiency: A sensate gains proficiency in all simple weapons &amp; light armor.
1st Darkvision, Heightened Senses +5
2nd Dramatic Recount
3rd Sense Link (1/day)
4th Heightened Senses +10
5th Sense Link (2/day), Energy Acceptance
6th Sensory Overload (Equal)
7th Sense Link (3/day), Heightened Senses +15
8th  Sensory Overload (Double), Shared Spell Experience
9th Sense Link (4/day), Scent
10th  Sensory Overload (Triple), Heightened Senses +20, Blindsight</v>
          </cell>
          <cell r="D300" t="str">
            <v>Piazo</v>
          </cell>
          <cell r="E300" t="str">
            <v>Dragon 287</v>
          </cell>
          <cell r="F300">
            <v>48</v>
          </cell>
          <cell r="G300">
            <v>10</v>
          </cell>
          <cell r="H300">
            <v>6</v>
          </cell>
          <cell r="I300">
            <v>0.75</v>
          </cell>
          <cell r="AF300">
            <v>0.33</v>
          </cell>
          <cell r="AL300">
            <v>0.33</v>
          </cell>
          <cell r="AR300">
            <v>0.5</v>
          </cell>
          <cell r="CS300">
            <v>2</v>
          </cell>
          <cell r="CT300" t="str">
            <v>Balance</v>
          </cell>
          <cell r="CU300" t="str">
            <v>Bluff</v>
          </cell>
          <cell r="CV300" t="str">
            <v>Concentration</v>
          </cell>
          <cell r="CW300" t="str">
            <v>Craft (General)</v>
          </cell>
          <cell r="CX300" t="str">
            <v>Disguise</v>
          </cell>
          <cell r="CY300" t="str">
            <v>Gather Info</v>
          </cell>
          <cell r="CZ300" t="str">
            <v>Handle Animal</v>
          </cell>
          <cell r="DA300" t="str">
            <v>Heal</v>
          </cell>
          <cell r="DB300" t="str">
            <v>Knowledge (Arcana)</v>
          </cell>
          <cell r="DC300" t="str">
            <v>Knowledge (General)</v>
          </cell>
          <cell r="DD300" t="str">
            <v>Knowledge (Nature)</v>
          </cell>
          <cell r="DE300" t="str">
            <v>Knowledge (Psionic)</v>
          </cell>
          <cell r="DF300" t="str">
            <v>Knowledge (Religion)</v>
          </cell>
          <cell r="DG300" t="str">
            <v>Listen</v>
          </cell>
          <cell r="DH300" t="str">
            <v>Perform (General)</v>
          </cell>
          <cell r="DI300" t="str">
            <v>Ride</v>
          </cell>
          <cell r="DJ300" t="str">
            <v>Speak Language</v>
          </cell>
          <cell r="DK300" t="str">
            <v>Spellcraft</v>
          </cell>
          <cell r="DL300" t="str">
            <v>Swim</v>
          </cell>
          <cell r="DM300" t="str">
            <v>Tumble</v>
          </cell>
          <cell r="DN300" t="str">
            <v>Write Language</v>
          </cell>
        </row>
        <row r="301">
          <cell r="A301" t="str">
            <v>Sentinel</v>
          </cell>
          <cell r="C301" t="str">
            <v>Alignment: Neutral Good
Weapon and Armor Proficiency: Sentinels are proficient with all simple and martial weapons, with all types of armor (heavy, medium, and light), and with shields. 
1 Aura of Good, Detect Evil, Smite Evil 1/day
2 Divine Grace, Resist Fiendish Lure
3 Aura of Courage, Celestial Fortitude
4 Turn Outsider
5 Smite Evil 2/day, Celestial Minion
8 Dispell Evil 1/week
12 Dispell Evil 2/week
10 Smite Evil 3/day
16 Dispell Evil 3/week
15 Smite Evil 4/day
20 Dispell Evil 4/week, Smite Evil 5/day</v>
          </cell>
          <cell r="D301" t="str">
            <v>Piazo</v>
          </cell>
          <cell r="E301" t="str">
            <v>Dragon 310</v>
          </cell>
          <cell r="F301">
            <v>50</v>
          </cell>
          <cell r="G301">
            <v>20</v>
          </cell>
          <cell r="H301">
            <v>10</v>
          </cell>
          <cell r="I301">
            <v>1</v>
          </cell>
          <cell r="K301" t="str">
            <v>Evil</v>
          </cell>
          <cell r="L301" t="str">
            <v>Cha</v>
          </cell>
          <cell r="M301" t="str">
            <v>level</v>
          </cell>
          <cell r="N301">
            <v>1</v>
          </cell>
          <cell r="O301">
            <v>5</v>
          </cell>
          <cell r="AF301">
            <v>0.5</v>
          </cell>
          <cell r="AG301" t="str">
            <v>Cha</v>
          </cell>
          <cell r="AH301">
            <v>2</v>
          </cell>
          <cell r="AJ301">
            <v>5</v>
          </cell>
          <cell r="AL301">
            <v>0.33</v>
          </cell>
          <cell r="AM301" t="str">
            <v>Cha</v>
          </cell>
          <cell r="AN301">
            <v>2</v>
          </cell>
          <cell r="AP301">
            <v>5</v>
          </cell>
          <cell r="AR301">
            <v>0.33</v>
          </cell>
          <cell r="AS301" t="str">
            <v>Cha</v>
          </cell>
          <cell r="AT301">
            <v>2</v>
          </cell>
          <cell r="AV301">
            <v>5</v>
          </cell>
          <cell r="BO301">
            <v>3</v>
          </cell>
          <cell r="BP301">
            <v>-3</v>
          </cell>
          <cell r="CP301">
            <v>5</v>
          </cell>
          <cell r="CR301" t="str">
            <v>paladin</v>
          </cell>
          <cell r="CS301">
            <v>2</v>
          </cell>
          <cell r="CT301" t="str">
            <v>Concentration</v>
          </cell>
          <cell r="CU301" t="str">
            <v>Craft (General)</v>
          </cell>
          <cell r="CV301" t="str">
            <v>Knowledge (The Planes)</v>
          </cell>
          <cell r="CW301" t="str">
            <v>Knowledge (Religion)</v>
          </cell>
          <cell r="CX301" t="str">
            <v>Listen</v>
          </cell>
          <cell r="CY301" t="str">
            <v>Profession (General)</v>
          </cell>
          <cell r="CZ301" t="str">
            <v>Search</v>
          </cell>
          <cell r="DA301" t="str">
            <v>Sense Motive</v>
          </cell>
          <cell r="DB301" t="str">
            <v>Spot</v>
          </cell>
          <cell r="DC301" t="str">
            <v>Survival</v>
          </cell>
        </row>
        <row r="302">
          <cell r="A302" t="str">
            <v>Seppun Miharu</v>
          </cell>
          <cell r="D302" t="str">
            <v>AEG</v>
          </cell>
          <cell r="E302" t="str">
            <v>Way of the Samurai</v>
          </cell>
          <cell r="AF302">
            <v>0.33</v>
          </cell>
          <cell r="AL302">
            <v>0.33</v>
          </cell>
          <cell r="AR302">
            <v>0.33</v>
          </cell>
        </row>
        <row r="303">
          <cell r="A303" t="str">
            <v>Shadow Adept</v>
          </cell>
          <cell r="C303" t="str">
            <v>Requirements:
Alignment: Any non-good
Knowledge (Arcana): 8 ranks
Spellcraft: 8 ranks
Spellcasting: Ability to cast 3rd-level arcane or divine spells
Feats: Shadow Weave Magic and any Metamagic feat.
Weapon and Armor Proficiency: No additional proficiency gained.
Class Abilities:
Gains additional spells per day per class level of Shadow Adept.
1st: Shadow Feats
2nd: Shadow Defense +1; Low-Light Vision
3rd: Spell Power +1
4th: Shield of Shadows
5th: Metamagic Feat; Shadow Defense +2
6th: Spell Power +2
7th: Shadow Walk; Darkvision
8th: Shadow Defense +3; Greater Shield of Shadows
9th: Spell Power +3
10th: Shadow Double</v>
          </cell>
          <cell r="D303" t="str">
            <v>WotC</v>
          </cell>
          <cell r="E303" t="str">
            <v>FRCS</v>
          </cell>
          <cell r="F303">
            <v>40</v>
          </cell>
          <cell r="G303">
            <v>10</v>
          </cell>
          <cell r="H303">
            <v>4</v>
          </cell>
          <cell r="I303">
            <v>0.5</v>
          </cell>
          <cell r="AF303">
            <v>0.33</v>
          </cell>
          <cell r="AL303">
            <v>0.33</v>
          </cell>
          <cell r="AR303">
            <v>0.5</v>
          </cell>
          <cell r="AX303">
            <v>5</v>
          </cell>
          <cell r="AY303">
            <v>1</v>
          </cell>
          <cell r="CS303">
            <v>2</v>
          </cell>
          <cell r="CT303" t="str">
            <v>Bluff</v>
          </cell>
          <cell r="CU303" t="str">
            <v>Concentration</v>
          </cell>
          <cell r="CV303" t="str">
            <v>Craft (General)</v>
          </cell>
          <cell r="CW303" t="str">
            <v>Disguise</v>
          </cell>
          <cell r="CX303" t="str">
            <v>Hide</v>
          </cell>
          <cell r="CY303" t="str">
            <v>Knowledge (Arcana)</v>
          </cell>
          <cell r="CZ303" t="str">
            <v>Knowledge (General)</v>
          </cell>
          <cell r="DA303" t="str">
            <v>Knowledge (Nature)</v>
          </cell>
          <cell r="DB303" t="str">
            <v>Knowledge (Psionic)</v>
          </cell>
          <cell r="DC303" t="str">
            <v>Knowledge (Religion)</v>
          </cell>
          <cell r="DD303" t="str">
            <v>Profession (General)</v>
          </cell>
          <cell r="DE303" t="str">
            <v>Speak Language</v>
          </cell>
          <cell r="DF303" t="str">
            <v>Spellcraft</v>
          </cell>
          <cell r="DG303" t="str">
            <v>Write Language</v>
          </cell>
        </row>
        <row r="304">
          <cell r="A304" t="str">
            <v>Shadow Mage</v>
          </cell>
          <cell r="C304" t="str">
            <v>Alignment:  Any Non-lawful
Feats:  Silent Spell, Still Spell
Skills:  Hide 4 ranks, Knowledge (Arcana) 3 ranks
Weapon and Armor Proficiency:  The shadow mage gains no additional proficiency with any weapons or armor.
Spell Casting:  The shadow mages gains +1 level of existing class per level.  They gain access to any spells on the assassin spell list as well as any spells available from previous classes.
1st:  Shadow Shift +2
2nd:  Darkvision 3/day
3rd:  Deeper Darkness 3/day
4th:  Shadow Familiar
5th:  Shadow Shift +4
6th:  Mislead 3/day
7th:  Shadow Walk 3/day
8th:  Teleport Without Error 1/day
9th:  Shadow Shift +6
10th:  Shape Shift 1/day</v>
          </cell>
          <cell r="D304" t="str">
            <v>Green Ronin</v>
          </cell>
          <cell r="E304" t="str">
            <v>Assassin's Handbook</v>
          </cell>
          <cell r="F304">
            <v>10</v>
          </cell>
          <cell r="G304">
            <v>10</v>
          </cell>
          <cell r="H304">
            <v>4</v>
          </cell>
          <cell r="I304">
            <v>0.5</v>
          </cell>
          <cell r="AF304">
            <v>0.33</v>
          </cell>
          <cell r="AL304">
            <v>0.33</v>
          </cell>
          <cell r="AR304">
            <v>0.5</v>
          </cell>
          <cell r="CP304">
            <v>4</v>
          </cell>
          <cell r="CR304" t="str">
            <v>familiar</v>
          </cell>
          <cell r="CS304">
            <v>4</v>
          </cell>
          <cell r="CT304" t="str">
            <v>Bluff</v>
          </cell>
          <cell r="CU304" t="str">
            <v>Concentration</v>
          </cell>
          <cell r="CV304" t="str">
            <v>Craft (General)</v>
          </cell>
          <cell r="CW304" t="str">
            <v>Gather Info</v>
          </cell>
          <cell r="CX304" t="str">
            <v>Hide</v>
          </cell>
          <cell r="CY304" t="str">
            <v>Knowledge (The Planes)</v>
          </cell>
          <cell r="CZ304" t="str">
            <v>Knowledge (Arcana)</v>
          </cell>
          <cell r="DA304" t="str">
            <v>Profession (General)</v>
          </cell>
          <cell r="DB304" t="str">
            <v>Spellcraft</v>
          </cell>
          <cell r="DC304" t="str">
            <v>Spot</v>
          </cell>
        </row>
        <row r="305">
          <cell r="A305" t="str">
            <v>Shadow Scout</v>
          </cell>
          <cell r="D305" t="str">
            <v>WotC</v>
          </cell>
          <cell r="E305" t="str">
            <v>OA</v>
          </cell>
          <cell r="AF305">
            <v>0.33</v>
          </cell>
          <cell r="AL305">
            <v>0.33</v>
          </cell>
          <cell r="AR305">
            <v>0.33</v>
          </cell>
        </row>
        <row r="306">
          <cell r="A306" t="str">
            <v>Shadowdancer</v>
          </cell>
          <cell r="C306" t="str">
            <v>Requirements:
Move Silently: 8 ranks; Hide: 10 ranks; Perform: 5 ranks
Feats: Dodge, Mobility, Combat Reflexes. 
Weapon and Armor Proficiency: Shadowdancers are proficient with the club, crossbow (hand, light, or heavy), dagger (any type), dart, mace, morningstar, quarterstaff, rapier, sap, shortbow (normal and composite), and short sword. Shadowdancers are proficient with light armor but not with shields.
1st Hide in plain sight
2nd Evasion, darkvision, uncanny dodge (Dex bonus to AC)
3rd Shadow illusion, summon shadow
4th Shadow jump (20 ft.)
5th Defensive roll, uncanny dodge (can’t be flanked)
6th Shadow jump (40 ft.), summon shadow
7th Slippery mind
8th Shadow jump (80 ft).
9th Summon shadow
10th Shadow jump (160 ft.), improved evasion, uncanny dodge (+1 vs. traps)</v>
          </cell>
          <cell r="D306" t="str">
            <v>WotC</v>
          </cell>
          <cell r="E306" t="str">
            <v>3.5e SRD</v>
          </cell>
          <cell r="G306">
            <v>10</v>
          </cell>
          <cell r="H306">
            <v>6</v>
          </cell>
          <cell r="I306">
            <v>0.75</v>
          </cell>
          <cell r="AF306">
            <v>0.33</v>
          </cell>
          <cell r="AL306">
            <v>0.5</v>
          </cell>
          <cell r="AR306">
            <v>0.33</v>
          </cell>
          <cell r="CS306">
            <v>6</v>
          </cell>
          <cell r="CT306" t="str">
            <v>Balance</v>
          </cell>
          <cell r="CU306" t="str">
            <v>Bluff</v>
          </cell>
          <cell r="CV306" t="str">
            <v>Decipher Script</v>
          </cell>
          <cell r="CW306" t="str">
            <v>Diplomacy</v>
          </cell>
          <cell r="CX306" t="str">
            <v>Disguise</v>
          </cell>
          <cell r="CY306" t="str">
            <v>Escape Artist</v>
          </cell>
          <cell r="CZ306" t="str">
            <v>Hide</v>
          </cell>
          <cell r="DA306" t="str">
            <v>Jump</v>
          </cell>
          <cell r="DB306" t="str">
            <v>Listen</v>
          </cell>
          <cell r="DC306" t="str">
            <v>Move Silently</v>
          </cell>
          <cell r="DD306" t="str">
            <v>Perform (General)</v>
          </cell>
          <cell r="DE306" t="str">
            <v>Profession (General)</v>
          </cell>
          <cell r="DF306" t="str">
            <v>Search</v>
          </cell>
          <cell r="DG306" t="str">
            <v>Sleight of Hand</v>
          </cell>
          <cell r="DH306" t="str">
            <v>Spot</v>
          </cell>
          <cell r="DI306" t="str">
            <v>Tumble</v>
          </cell>
          <cell r="DJ306" t="str">
            <v>Use Rope</v>
          </cell>
        </row>
        <row r="307">
          <cell r="A307" t="str">
            <v>Shadowlands Veteran</v>
          </cell>
          <cell r="D307" t="str">
            <v>AEG</v>
          </cell>
          <cell r="E307" t="str">
            <v>Rokugan</v>
          </cell>
          <cell r="AF307">
            <v>0.33</v>
          </cell>
          <cell r="AL307">
            <v>0.33</v>
          </cell>
          <cell r="AR307">
            <v>0.33</v>
          </cell>
        </row>
        <row r="308">
          <cell r="A308" t="str">
            <v>Shaman (WotC)</v>
          </cell>
          <cell r="C308" t="str">
            <v>Alignment:  Any.
Weapon and Armor Proficiency:  The shaman is proficient with the use of all simple weapons and light armor.
1st:  Divine Spells, Domains, Spontaneous Casting, Unarmed Strike, Animal Companion
2nd:  Spirit Sight
3rd:  Turn or Rebuke Undead
4th:  Bonus Feat
5th:  Spirit's Favor
8th:  Bonus Feat
11th:  3rd Domain
12th:  Bonus Feat
16th:  Bonus Feat
20th:  Bonus Feat</v>
          </cell>
          <cell r="D308" t="str">
            <v>WotC</v>
          </cell>
          <cell r="E308" t="str">
            <v>OA</v>
          </cell>
          <cell r="F308">
            <v>22</v>
          </cell>
          <cell r="G308">
            <v>20</v>
          </cell>
          <cell r="H308">
            <v>6</v>
          </cell>
          <cell r="I308">
            <v>0.75</v>
          </cell>
          <cell r="AF308">
            <v>0.33</v>
          </cell>
          <cell r="AG308" t="str">
            <v>Cha</v>
          </cell>
          <cell r="AH308">
            <v>5</v>
          </cell>
          <cell r="AJ308">
            <v>5</v>
          </cell>
          <cell r="AL308">
            <v>0.33</v>
          </cell>
          <cell r="AM308" t="str">
            <v>Cha</v>
          </cell>
          <cell r="AN308">
            <v>5</v>
          </cell>
          <cell r="AP308">
            <v>5</v>
          </cell>
          <cell r="AR308">
            <v>0.5</v>
          </cell>
          <cell r="AS308" t="str">
            <v>Cha</v>
          </cell>
          <cell r="AT308">
            <v>5</v>
          </cell>
          <cell r="AV308">
            <v>5</v>
          </cell>
          <cell r="AX308">
            <v>4</v>
          </cell>
          <cell r="AY308">
            <v>4</v>
          </cell>
          <cell r="AZ308" t="str">
            <v>List_Validation</v>
          </cell>
          <cell r="BJ308">
            <v>1</v>
          </cell>
          <cell r="BO308">
            <v>3</v>
          </cell>
          <cell r="BP308">
            <v>-2</v>
          </cell>
          <cell r="CP308">
            <v>1</v>
          </cell>
          <cell r="CR308" t="str">
            <v>celestial</v>
          </cell>
          <cell r="CS308">
            <v>4</v>
          </cell>
          <cell r="CT308" t="str">
            <v>Concentration</v>
          </cell>
          <cell r="CU308" t="str">
            <v>Craft (General)</v>
          </cell>
          <cell r="CV308" t="str">
            <v>Diplomacy</v>
          </cell>
          <cell r="CW308" t="str">
            <v>Heal</v>
          </cell>
          <cell r="CX308" t="str">
            <v>Knowledge (Spirit Realms)</v>
          </cell>
          <cell r="CY308" t="str">
            <v>Knowledge (Arcana)</v>
          </cell>
          <cell r="CZ308" t="str">
            <v>Knowledge (Religion)</v>
          </cell>
          <cell r="DA308" t="str">
            <v>Profession (General)</v>
          </cell>
          <cell r="DB308" t="str">
            <v>Spellcraft</v>
          </cell>
        </row>
        <row r="309">
          <cell r="A309" t="str">
            <v>Shapeshifter</v>
          </cell>
          <cell r="D309" t="str">
            <v>WotC</v>
          </cell>
          <cell r="E309" t="str">
            <v>OA</v>
          </cell>
          <cell r="AF309">
            <v>0.33</v>
          </cell>
          <cell r="AL309">
            <v>0.33</v>
          </cell>
          <cell r="AR309">
            <v>0.33</v>
          </cell>
        </row>
        <row r="310">
          <cell r="A310" t="str">
            <v>Sharpshooter</v>
          </cell>
          <cell r="C310" t="str">
            <v>Alignment:  Any Lawful.
BAB:  +5
Feats:  Far Shot, Point Blank Shot, Precise Shot, Weapon Focus (any bow)
Weapon and Armor Proficiency:  The sharpshooter is proficient with the use of all simple weapons, as well as light armor.
1st:  Eagle Eye Shot
2nd:  Low Light Vision
3rd:  Disarming Shot
4th:  Bonus Feat
5th:  Stumbling Shot
6th:  Intimidating Shot
7th:  Covering Fire
8th:  Bonus Feat
9th:  Immobilizing Shot
10th: Master of the Dead</v>
          </cell>
          <cell r="D310" t="str">
            <v>AEG</v>
          </cell>
          <cell r="E310" t="str">
            <v>War</v>
          </cell>
          <cell r="F310">
            <v>72</v>
          </cell>
          <cell r="G310">
            <v>10</v>
          </cell>
          <cell r="H310">
            <v>8</v>
          </cell>
          <cell r="I310">
            <v>1</v>
          </cell>
          <cell r="AF310">
            <v>0.5</v>
          </cell>
          <cell r="AL310">
            <v>0.33</v>
          </cell>
          <cell r="AR310">
            <v>0.33</v>
          </cell>
          <cell r="AX310">
            <v>4</v>
          </cell>
          <cell r="AY310">
            <v>4</v>
          </cell>
          <cell r="AZ310" t="str">
            <v>List_Validation</v>
          </cell>
          <cell r="CS310">
            <v>2</v>
          </cell>
          <cell r="CT310" t="str">
            <v>Climb</v>
          </cell>
          <cell r="CU310" t="str">
            <v>Craft (General)</v>
          </cell>
          <cell r="CV310" t="str">
            <v>Handle Animal</v>
          </cell>
          <cell r="CW310" t="str">
            <v>Intimidate</v>
          </cell>
          <cell r="CX310" t="str">
            <v>Jump</v>
          </cell>
          <cell r="CY310" t="str">
            <v>Ride</v>
          </cell>
          <cell r="CZ310" t="str">
            <v>Spot</v>
          </cell>
          <cell r="DA310" t="str">
            <v>Swim</v>
          </cell>
        </row>
        <row r="311">
          <cell r="A311" t="str">
            <v>Shiba Elite Guard</v>
          </cell>
          <cell r="D311" t="str">
            <v>AEG</v>
          </cell>
          <cell r="E311" t="str">
            <v>Way of the Samurai</v>
          </cell>
          <cell r="AF311">
            <v>0.33</v>
          </cell>
          <cell r="AL311">
            <v>0.33</v>
          </cell>
          <cell r="AR311">
            <v>0.33</v>
          </cell>
        </row>
        <row r="312">
          <cell r="A312" t="str">
            <v>Shieldbearer</v>
          </cell>
          <cell r="C312" t="str">
            <v>BAB:  +5
Feats:  Alertness, Combat Reflexes, Lightning Reflexes
Weapon and Armor Proficiency:  The shieldbearer is proficient with the use of all simple &amp; martial weapons , as well as light, medium, &amp; heavy armor and shields.
1st:  Shield Another
2nd:  Bonus Fighter Feat
3rd:  Hinder Enemy
4th:  Shield Push
5th:  Bonus Fighter Feat
6th:  Stand Ground
7th:  Defend
8th:  Retributive Strike
9th:  Bonus Fighter Feat
10th: Fortify</v>
          </cell>
          <cell r="D312" t="str">
            <v>AEG</v>
          </cell>
          <cell r="E312" t="str">
            <v>War</v>
          </cell>
          <cell r="F312">
            <v>74</v>
          </cell>
          <cell r="G312">
            <v>10</v>
          </cell>
          <cell r="H312">
            <v>10</v>
          </cell>
          <cell r="I312">
            <v>1</v>
          </cell>
          <cell r="AF312">
            <v>0.5</v>
          </cell>
          <cell r="AL312">
            <v>0.33</v>
          </cell>
          <cell r="AR312">
            <v>0.33</v>
          </cell>
          <cell r="AX312">
            <v>2</v>
          </cell>
          <cell r="AZ312" t="str">
            <v>FighterBonus</v>
          </cell>
          <cell r="CS312">
            <v>2</v>
          </cell>
          <cell r="CT312" t="str">
            <v>Balance</v>
          </cell>
          <cell r="CU312" t="str">
            <v>Climb</v>
          </cell>
          <cell r="CV312" t="str">
            <v>Craft (General)</v>
          </cell>
          <cell r="CW312" t="str">
            <v>Escape Artist</v>
          </cell>
          <cell r="CX312" t="str">
            <v>Handle Animal</v>
          </cell>
          <cell r="CY312" t="str">
            <v>Jump</v>
          </cell>
          <cell r="CZ312" t="str">
            <v>Ride</v>
          </cell>
          <cell r="DA312" t="str">
            <v>Spot</v>
          </cell>
          <cell r="DB312" t="str">
            <v>Swim</v>
          </cell>
        </row>
        <row r="313">
          <cell r="A313" t="str">
            <v>Shining Blade of Heironeous</v>
          </cell>
          <cell r="C313" t="str">
            <v>Requirements:
Base Attack Bonus: +7
Base Will Save: +3
Patron Diety: Heironeous
Alignment: Lawful Good
Knowledge (Religion): 7
Spellcasting: Able to cast Divine Spells
Shining Blades of Heironeous gain +1 spell casting level of existing class for each even level (level 2, 4, 6, etc.)
1st: Detect Evil, Smite Evil 1/day
2nd: Shock Blade 1/day
4th: Smite Evil 2/day
5th: Holy Blade 2/day
7th: Smite Evil 3/day
9th: Radiant Blade 3/day
10th: Celestial Transformation; Smite Evil 4/day
Note: Paladins may multiclass freely with this class.</v>
          </cell>
          <cell r="D313" t="str">
            <v>Piazo</v>
          </cell>
          <cell r="E313" t="str">
            <v>Dragon 283</v>
          </cell>
          <cell r="F313">
            <v>40</v>
          </cell>
          <cell r="G313">
            <v>10</v>
          </cell>
          <cell r="H313">
            <v>10</v>
          </cell>
          <cell r="I313">
            <v>0.75</v>
          </cell>
          <cell r="K313" t="str">
            <v>Evil</v>
          </cell>
          <cell r="L313" t="str">
            <v>Chr</v>
          </cell>
          <cell r="M313" t="str">
            <v>level</v>
          </cell>
          <cell r="N313">
            <v>1</v>
          </cell>
          <cell r="O313">
            <v>3</v>
          </cell>
          <cell r="AF313">
            <v>0.5</v>
          </cell>
          <cell r="AL313">
            <v>0.33</v>
          </cell>
          <cell r="AR313">
            <v>0.5</v>
          </cell>
          <cell r="CS313">
            <v>2</v>
          </cell>
          <cell r="CT313" t="str">
            <v>Concentration</v>
          </cell>
          <cell r="CU313" t="str">
            <v>Craft (General)</v>
          </cell>
          <cell r="CV313" t="str">
            <v>Knowledge (Religion)</v>
          </cell>
          <cell r="CW313" t="str">
            <v>Spellcraft</v>
          </cell>
        </row>
        <row r="314">
          <cell r="A314" t="str">
            <v>Shinjo Elite Guard</v>
          </cell>
          <cell r="D314" t="str">
            <v>AEG</v>
          </cell>
          <cell r="E314" t="str">
            <v>Way of the Samurai</v>
          </cell>
          <cell r="AF314">
            <v>0.33</v>
          </cell>
          <cell r="AL314">
            <v>0.33</v>
          </cell>
          <cell r="AR314">
            <v>0.33</v>
          </cell>
        </row>
        <row r="315">
          <cell r="A315" t="str">
            <v>Shinjo Explorer</v>
          </cell>
          <cell r="D315" t="str">
            <v>AEG</v>
          </cell>
          <cell r="E315" t="str">
            <v>Rokugan</v>
          </cell>
          <cell r="AF315">
            <v>0.33</v>
          </cell>
          <cell r="AL315">
            <v>0.33</v>
          </cell>
          <cell r="AR315">
            <v>0.33</v>
          </cell>
        </row>
        <row r="316">
          <cell r="A316" t="str">
            <v>Shintao Monk</v>
          </cell>
          <cell r="D316" t="str">
            <v>AEG</v>
          </cell>
          <cell r="E316" t="str">
            <v>Rokugan</v>
          </cell>
          <cell r="AF316">
            <v>0.33</v>
          </cell>
          <cell r="AL316">
            <v>0.33</v>
          </cell>
          <cell r="AR316">
            <v>0.33</v>
          </cell>
        </row>
        <row r="317">
          <cell r="A317" t="str">
            <v>Shock Trooper</v>
          </cell>
          <cell r="D317" t="str">
            <v>AEG</v>
          </cell>
          <cell r="E317" t="str">
            <v>Dungeons</v>
          </cell>
          <cell r="AF317">
            <v>0.33</v>
          </cell>
          <cell r="AL317">
            <v>0.33</v>
          </cell>
          <cell r="AR317">
            <v>0.33</v>
          </cell>
        </row>
        <row r="318">
          <cell r="A318" t="str">
            <v>Shugenja (AEG)</v>
          </cell>
          <cell r="D318" t="str">
            <v>AEG</v>
          </cell>
          <cell r="E318" t="str">
            <v>Rokugan</v>
          </cell>
          <cell r="G318">
            <v>20</v>
          </cell>
          <cell r="H318">
            <v>6</v>
          </cell>
          <cell r="I318">
            <v>0.5</v>
          </cell>
          <cell r="AF318">
            <v>0.33</v>
          </cell>
          <cell r="AL318">
            <v>0.33</v>
          </cell>
          <cell r="AR318">
            <v>0.5</v>
          </cell>
          <cell r="CS318">
            <v>4</v>
          </cell>
          <cell r="CT318" t="str">
            <v>Concentration</v>
          </cell>
          <cell r="CU318" t="str">
            <v>Craft (General)</v>
          </cell>
          <cell r="CV318" t="str">
            <v>Diplomacy</v>
          </cell>
          <cell r="CW318" t="str">
            <v>Heal</v>
          </cell>
          <cell r="CX318" t="str">
            <v>Knowledge (Arcana)</v>
          </cell>
          <cell r="CY318" t="str">
            <v>Knowledge (General)</v>
          </cell>
          <cell r="CZ318" t="str">
            <v>Knowledge (Nature)</v>
          </cell>
          <cell r="DA318" t="str">
            <v>Knowledge (Psionic)</v>
          </cell>
          <cell r="DB318" t="str">
            <v>Knowledge (Religion)</v>
          </cell>
          <cell r="DC318" t="str">
            <v>Profession (General)</v>
          </cell>
          <cell r="DD318" t="str">
            <v>Speak Language</v>
          </cell>
          <cell r="DE318" t="str">
            <v>Spellcraft</v>
          </cell>
          <cell r="DF318" t="str">
            <v>Write Language</v>
          </cell>
        </row>
        <row r="319">
          <cell r="A319" t="str">
            <v>Shugenja (Air) (AEG)</v>
          </cell>
          <cell r="D319" t="str">
            <v>AEG</v>
          </cell>
          <cell r="E319" t="str">
            <v>Rokugan</v>
          </cell>
          <cell r="G319">
            <v>20</v>
          </cell>
          <cell r="H319">
            <v>6</v>
          </cell>
          <cell r="I319">
            <v>0.5</v>
          </cell>
          <cell r="AF319">
            <v>0.33</v>
          </cell>
          <cell r="AL319">
            <v>0.33</v>
          </cell>
          <cell r="AR319">
            <v>0.5</v>
          </cell>
          <cell r="CS319">
            <v>4</v>
          </cell>
          <cell r="CT319" t="str">
            <v>Concentration</v>
          </cell>
          <cell r="CU319" t="str">
            <v>Craft (General)</v>
          </cell>
          <cell r="CV319" t="str">
            <v>Diplomacy</v>
          </cell>
          <cell r="CW319" t="str">
            <v>Heal</v>
          </cell>
          <cell r="CX319" t="str">
            <v>Knowledge (Arcana)</v>
          </cell>
          <cell r="CY319" t="str">
            <v>Knowledge (General)</v>
          </cell>
          <cell r="CZ319" t="str">
            <v>Knowledge (Nature)</v>
          </cell>
          <cell r="DA319" t="str">
            <v>Knowledge (Psionic)</v>
          </cell>
          <cell r="DB319" t="str">
            <v>Knowledge (Religion)</v>
          </cell>
          <cell r="DC319" t="str">
            <v>Profession (General)</v>
          </cell>
          <cell r="DD319" t="str">
            <v>Speak Language</v>
          </cell>
          <cell r="DE319" t="str">
            <v>Spellcraft</v>
          </cell>
          <cell r="DF319" t="str">
            <v>Write Language</v>
          </cell>
        </row>
        <row r="320">
          <cell r="A320" t="str">
            <v>Shugenja (Earth) (AEG)</v>
          </cell>
          <cell r="D320" t="str">
            <v>AEG</v>
          </cell>
          <cell r="E320" t="str">
            <v>Rokugan</v>
          </cell>
          <cell r="G320">
            <v>20</v>
          </cell>
          <cell r="H320">
            <v>6</v>
          </cell>
          <cell r="I320">
            <v>0.5</v>
          </cell>
          <cell r="AF320">
            <v>0.33</v>
          </cell>
          <cell r="AL320">
            <v>0.33</v>
          </cell>
          <cell r="AR320">
            <v>0.5</v>
          </cell>
          <cell r="CS320">
            <v>4</v>
          </cell>
          <cell r="CT320" t="str">
            <v>Concentration</v>
          </cell>
          <cell r="CU320" t="str">
            <v>Craft (General)</v>
          </cell>
          <cell r="CV320" t="str">
            <v>Diplomacy</v>
          </cell>
          <cell r="CW320" t="str">
            <v>Heal</v>
          </cell>
          <cell r="CX320" t="str">
            <v>Knowledge (Arcana)</v>
          </cell>
          <cell r="CY320" t="str">
            <v>Knowledge (General)</v>
          </cell>
          <cell r="CZ320" t="str">
            <v>Knowledge (Nature)</v>
          </cell>
          <cell r="DA320" t="str">
            <v>Knowledge (Psionic)</v>
          </cell>
          <cell r="DB320" t="str">
            <v>Knowledge (Religion)</v>
          </cell>
          <cell r="DC320" t="str">
            <v>Profession (General)</v>
          </cell>
          <cell r="DD320" t="str">
            <v>Speak Language</v>
          </cell>
          <cell r="DE320" t="str">
            <v>Spellcraft</v>
          </cell>
          <cell r="DF320" t="str">
            <v>Write Language</v>
          </cell>
        </row>
        <row r="321">
          <cell r="A321" t="str">
            <v>Shugenja (Fire) (AEG)</v>
          </cell>
          <cell r="D321" t="str">
            <v>AEG</v>
          </cell>
          <cell r="E321" t="str">
            <v>Rokugan</v>
          </cell>
          <cell r="G321">
            <v>20</v>
          </cell>
          <cell r="H321">
            <v>6</v>
          </cell>
          <cell r="I321">
            <v>0.5</v>
          </cell>
          <cell r="AF321">
            <v>0.33</v>
          </cell>
          <cell r="AL321">
            <v>0.33</v>
          </cell>
          <cell r="AR321">
            <v>0.5</v>
          </cell>
          <cell r="CS321">
            <v>4</v>
          </cell>
          <cell r="CT321" t="str">
            <v>Concentration</v>
          </cell>
          <cell r="CU321" t="str">
            <v>Craft (General)</v>
          </cell>
          <cell r="CV321" t="str">
            <v>Diplomacy</v>
          </cell>
          <cell r="CW321" t="str">
            <v>Heal</v>
          </cell>
          <cell r="CX321" t="str">
            <v>Knowledge (Arcana)</v>
          </cell>
          <cell r="CY321" t="str">
            <v>Knowledge (General)</v>
          </cell>
          <cell r="CZ321" t="str">
            <v>Knowledge (Nature)</v>
          </cell>
          <cell r="DA321" t="str">
            <v>Knowledge (Psionic)</v>
          </cell>
          <cell r="DB321" t="str">
            <v>Knowledge (Religion)</v>
          </cell>
          <cell r="DC321" t="str">
            <v>Profession (General)</v>
          </cell>
          <cell r="DD321" t="str">
            <v>Speak Language</v>
          </cell>
          <cell r="DE321" t="str">
            <v>Spellcraft</v>
          </cell>
          <cell r="DF321" t="str">
            <v>Write Language</v>
          </cell>
        </row>
        <row r="322">
          <cell r="A322" t="str">
            <v>Shugenja (Water) (AEG)</v>
          </cell>
          <cell r="D322" t="str">
            <v>AEG</v>
          </cell>
          <cell r="E322" t="str">
            <v>Rokugan</v>
          </cell>
          <cell r="G322">
            <v>20</v>
          </cell>
          <cell r="H322">
            <v>6</v>
          </cell>
          <cell r="I322">
            <v>0.5</v>
          </cell>
          <cell r="AF322">
            <v>0.33</v>
          </cell>
          <cell r="AL322">
            <v>0.33</v>
          </cell>
          <cell r="AR322">
            <v>0.5</v>
          </cell>
          <cell r="CS322">
            <v>4</v>
          </cell>
          <cell r="CT322" t="str">
            <v>Concentration</v>
          </cell>
          <cell r="CU322" t="str">
            <v>Craft (General)</v>
          </cell>
          <cell r="CV322" t="str">
            <v>Diplomacy</v>
          </cell>
          <cell r="CW322" t="str">
            <v>Heal</v>
          </cell>
          <cell r="CX322" t="str">
            <v>Knowledge (Arcana)</v>
          </cell>
          <cell r="CY322" t="str">
            <v>Knowledge (General)</v>
          </cell>
          <cell r="CZ322" t="str">
            <v>Knowledge (Nature)</v>
          </cell>
          <cell r="DA322" t="str">
            <v>Knowledge (Psionic)</v>
          </cell>
          <cell r="DB322" t="str">
            <v>Knowledge (Religion)</v>
          </cell>
          <cell r="DC322" t="str">
            <v>Profession (General)</v>
          </cell>
          <cell r="DD322" t="str">
            <v>Speak Language</v>
          </cell>
          <cell r="DE322" t="str">
            <v>Spellcraft</v>
          </cell>
          <cell r="DF322" t="str">
            <v>Write Language</v>
          </cell>
        </row>
        <row r="323">
          <cell r="A323" t="str">
            <v>Shugenja (WotC)</v>
          </cell>
          <cell r="C323" t="str">
            <v>Alignment:  Any.
Weapon and Armor Proficiency:  The shugenja is proficient with the use of all simple weapons and the wakizashi.  They are not proficient with any type of armor or shields.
1st:  Divine Spell Casting, Element Focus, Sense Elements</v>
          </cell>
          <cell r="D323" t="str">
            <v>WotC</v>
          </cell>
          <cell r="E323" t="str">
            <v>OA</v>
          </cell>
          <cell r="F323">
            <v>24</v>
          </cell>
          <cell r="G323">
            <v>20</v>
          </cell>
          <cell r="H323">
            <v>6</v>
          </cell>
          <cell r="I323">
            <v>0.5</v>
          </cell>
          <cell r="AF323">
            <v>0.33</v>
          </cell>
          <cell r="AL323">
            <v>0.33</v>
          </cell>
          <cell r="AR323">
            <v>0.5</v>
          </cell>
          <cell r="CS323">
            <v>4</v>
          </cell>
          <cell r="CT323" t="str">
            <v>Concentration</v>
          </cell>
          <cell r="CU323" t="str">
            <v>Craft (General)</v>
          </cell>
          <cell r="CV323" t="str">
            <v>Diplomacy</v>
          </cell>
          <cell r="CW323" t="str">
            <v>Heal</v>
          </cell>
          <cell r="CX323" t="str">
            <v>Knowledge (Arcana)</v>
          </cell>
          <cell r="CY323" t="str">
            <v>Knowledge (General)</v>
          </cell>
          <cell r="CZ323" t="str">
            <v>Knowledge (Nature)</v>
          </cell>
          <cell r="DA323" t="str">
            <v>Knowledge (Psionic)</v>
          </cell>
          <cell r="DB323" t="str">
            <v>Knowledge (Religion)</v>
          </cell>
          <cell r="DC323" t="str">
            <v>Profession (General)</v>
          </cell>
          <cell r="DD323" t="str">
            <v>Speak Language</v>
          </cell>
          <cell r="DE323" t="str">
            <v>Spellcraft</v>
          </cell>
          <cell r="DF323" t="str">
            <v>Write Language</v>
          </cell>
        </row>
        <row r="324">
          <cell r="A324" t="str">
            <v>Sibylite</v>
          </cell>
          <cell r="C324" t="str">
            <v>Alignment:  Any.
Weapon and Armor Proficiency:  The shugenja is proficient with the use of all simple weapons and the wakizashi.  They are not proficient with any type of armor or shields.
1st:  Divine Spell Casting, Elem</v>
          </cell>
          <cell r="D324" t="str">
            <v>WotC</v>
          </cell>
          <cell r="E324" t="str">
            <v>OA</v>
          </cell>
          <cell r="F324">
            <v>24</v>
          </cell>
          <cell r="G324">
            <v>20</v>
          </cell>
          <cell r="H324">
            <v>6</v>
          </cell>
          <cell r="I324">
            <v>0.5</v>
          </cell>
          <cell r="AF324">
            <v>0.33</v>
          </cell>
          <cell r="AL324">
            <v>0.33</v>
          </cell>
          <cell r="AR324">
            <v>0.5</v>
          </cell>
          <cell r="CS324">
            <v>4</v>
          </cell>
          <cell r="CT324" t="str">
            <v>Concentration</v>
          </cell>
          <cell r="CU324" t="str">
            <v>Craft (General)</v>
          </cell>
          <cell r="CV324" t="str">
            <v>Diplomacy</v>
          </cell>
          <cell r="CW324" t="str">
            <v>Heal</v>
          </cell>
          <cell r="CX324" t="str">
            <v>Knowledge (Arcana)</v>
          </cell>
          <cell r="CY324" t="str">
            <v>Knowledge (General)</v>
          </cell>
          <cell r="CZ324" t="str">
            <v>Knowledge (Nature)</v>
          </cell>
          <cell r="DA324" t="str">
            <v>Knowledge (Psionic)</v>
          </cell>
          <cell r="DB324" t="str">
            <v>Knowledge (Religion)</v>
          </cell>
          <cell r="DC324" t="str">
            <v>Profession (General)</v>
          </cell>
          <cell r="DD324" t="str">
            <v>Speak Language</v>
          </cell>
          <cell r="DE324" t="str">
            <v>Spellcraft</v>
          </cell>
          <cell r="DF324" t="str">
            <v>Write Language</v>
          </cell>
        </row>
        <row r="325">
          <cell r="A325" t="str">
            <v>Siegemaster</v>
          </cell>
          <cell r="D325" t="str">
            <v>AEG</v>
          </cell>
          <cell r="E325" t="str">
            <v>Rokugan</v>
          </cell>
          <cell r="AF325">
            <v>0.33</v>
          </cell>
          <cell r="AL325">
            <v>0.33</v>
          </cell>
          <cell r="AR325">
            <v>0.33</v>
          </cell>
        </row>
        <row r="326">
          <cell r="A326" t="str">
            <v>Silverstar (Dragon Mag)</v>
          </cell>
          <cell r="C326" t="str">
            <v>Requirements:
Patron Deity: Selûne
Alignment: Chaotic Good
BAB: +4
Intuit Direction: 2 ranks
Sense Motive: 2 ranks
Feats: Blind-fighting, Dodge, Mobility, Spring Attack
Spellcasting: Ability to cast 2nd level divine spells. Clerics must have access to the Moon domain.
Weapon and Armor Proficiency: A silverstar gains proficiency with all simple weapons, all types of armor, &amp; shields.
Spellcasting: Silverstars gain +1 level in an existing spellcasting class per level.
1st Moon Spells
2nd Lunar Sight
3rd Moon's hand +2
4th Tears of Selûne (1/day)
5th Prophet's Sight (1/day)
6th Selûnite Lycanthrope
7th Moonshield
8th Prophet's Sight (2/day)
9th Tears of Selûne (2/day), Moon's hand +3
10th Moonfire</v>
          </cell>
          <cell r="D326" t="str">
            <v>Piazo</v>
          </cell>
          <cell r="E326" t="str">
            <v>Dragon 285</v>
          </cell>
          <cell r="F326">
            <v>84</v>
          </cell>
          <cell r="G326">
            <v>10</v>
          </cell>
          <cell r="H326">
            <v>8</v>
          </cell>
          <cell r="I326">
            <v>0.75</v>
          </cell>
          <cell r="AF326">
            <v>0.5</v>
          </cell>
          <cell r="AL326">
            <v>0.33</v>
          </cell>
          <cell r="AR326">
            <v>0.5</v>
          </cell>
          <cell r="CS326">
            <v>2</v>
          </cell>
          <cell r="CT326" t="str">
            <v>Concentration</v>
          </cell>
          <cell r="CU326" t="str">
            <v>Craft (General)</v>
          </cell>
          <cell r="CV326" t="str">
            <v>Diplomacy</v>
          </cell>
          <cell r="CW326" t="str">
            <v>Heal</v>
          </cell>
          <cell r="CX326" t="str">
            <v>Knowledge (Geography)</v>
          </cell>
          <cell r="CY326" t="str">
            <v>Knowledge (Local)</v>
          </cell>
          <cell r="CZ326" t="str">
            <v>Knowledge (The Planes)</v>
          </cell>
          <cell r="DA326" t="str">
            <v>Knowledge (Arcana)</v>
          </cell>
          <cell r="DB326" t="str">
            <v>Knowledge (Nature)</v>
          </cell>
          <cell r="DC326" t="str">
            <v>Knowledge (Religion)</v>
          </cell>
          <cell r="DD326" t="str">
            <v>Sense Motive</v>
          </cell>
          <cell r="DE326" t="str">
            <v>Spellcraft</v>
          </cell>
          <cell r="DF326" t="str">
            <v>Survival</v>
          </cell>
        </row>
        <row r="327">
          <cell r="A327" t="str">
            <v>Silverstar (FnP)</v>
          </cell>
          <cell r="D327" t="str">
            <v>WotC</v>
          </cell>
          <cell r="E327" t="str">
            <v>Faiths &amp; Pantheons</v>
          </cell>
          <cell r="AF327">
            <v>0.33</v>
          </cell>
          <cell r="AL327">
            <v>0.33</v>
          </cell>
          <cell r="AR327">
            <v>0.33</v>
          </cell>
        </row>
        <row r="328">
          <cell r="A328" t="str">
            <v>Singh Rager</v>
          </cell>
          <cell r="D328" t="str">
            <v>AEG</v>
          </cell>
          <cell r="E328" t="str">
            <v>Rokugan</v>
          </cell>
          <cell r="AF328">
            <v>0.33</v>
          </cell>
          <cell r="AL328">
            <v>0.33</v>
          </cell>
          <cell r="AR328">
            <v>0.33</v>
          </cell>
        </row>
        <row r="329">
          <cell r="A329" t="str">
            <v>Sinker</v>
          </cell>
          <cell r="C329" t="str">
            <v>Requirements:
BAB: +5
Disable Device: 5 ranks
Knowledge (Architecture &amp; Engineering): 3 ranks
Feats: Great Fortitude, Power Attack, Sunder
Spells: Sinkers gain spells starting at 3rd level.
Weapon and Armor Proficiency: A sinker gains proficiency in all simple &amp; martial weapons as well as all armor &amp; shields.
1st Entropic Blow (1/day)
2nd Sifting
3rd Destructive Expertise, Entropic Blow (2/day)
5th Entropic Blow (3/day)
7th Entropic Blow (4/day)
9th Entropic Blow (5/day)
10th Disintegrate</v>
          </cell>
          <cell r="D329" t="str">
            <v>Piazo</v>
          </cell>
          <cell r="E329" t="str">
            <v>Dragon 287</v>
          </cell>
          <cell r="F329">
            <v>49</v>
          </cell>
          <cell r="G329">
            <v>10</v>
          </cell>
          <cell r="H329">
            <v>10</v>
          </cell>
          <cell r="I329">
            <v>0.75</v>
          </cell>
          <cell r="K329" t="str">
            <v>Entropic</v>
          </cell>
          <cell r="L329" t="str">
            <v>Chr</v>
          </cell>
          <cell r="M329" t="str">
            <v>level</v>
          </cell>
          <cell r="N329">
            <v>1</v>
          </cell>
          <cell r="AF329">
            <v>0.5</v>
          </cell>
          <cell r="AL329">
            <v>0.33</v>
          </cell>
          <cell r="AR329">
            <v>0.33</v>
          </cell>
          <cell r="CS329">
            <v>2</v>
          </cell>
          <cell r="CT329" t="str">
            <v>Bluff</v>
          </cell>
          <cell r="CU329" t="str">
            <v>Disable Device</v>
          </cell>
          <cell r="CV329" t="str">
            <v>Disguise</v>
          </cell>
          <cell r="CW329" t="str">
            <v>Innuendo</v>
          </cell>
          <cell r="CX329" t="str">
            <v>Knowledge (Architecture)</v>
          </cell>
          <cell r="CY329" t="str">
            <v>Knowledge (Engineering)</v>
          </cell>
          <cell r="CZ329" t="str">
            <v>Sense Motive</v>
          </cell>
        </row>
        <row r="330">
          <cell r="A330" t="str">
            <v>Sohei</v>
          </cell>
          <cell r="C330" t="str">
            <v>Alignment:  Any Lawful.
Weapon and Armor Proficiency:  The sohei is proficient with the use of all simple &amp; martial weapons and all types of armor.  They have no proficiency with any shields.
1st:  Ki Frenzy 1/day, Weapon Focus
3rd:  Ki Frenzy 2/day, Deflect Arrows
5th:  Remain Conscious, Strength of Mind
7th:  Ki Frenzy 3/day, Defensive Strike
9th:  Mettle 
11th:  Ki Frenzy 4/day, Damage Reduction 1/--
14th:  Damage Reduction 2/--
15th:  Ki Frenzy 5/day
17th:  Damage Reduction 3/--
19th:  Ki Frenzy 6/day
20th:  Damage Reduction 4/--</v>
          </cell>
          <cell r="D330" t="str">
            <v>WotC</v>
          </cell>
          <cell r="E330" t="str">
            <v>OA</v>
          </cell>
          <cell r="F330">
            <v>27</v>
          </cell>
          <cell r="G330">
            <v>20</v>
          </cell>
          <cell r="H330">
            <v>10</v>
          </cell>
          <cell r="I330">
            <v>0.75</v>
          </cell>
          <cell r="S330" t="str">
            <v>Ki Frenzy</v>
          </cell>
          <cell r="T330">
            <v>6</v>
          </cell>
          <cell r="U330">
            <v>1</v>
          </cell>
          <cell r="V330">
            <v>3.25</v>
          </cell>
          <cell r="AF330">
            <v>0.5</v>
          </cell>
          <cell r="AL330">
            <v>0.33</v>
          </cell>
          <cell r="AR330">
            <v>0.5</v>
          </cell>
          <cell r="BQ330">
            <v>1</v>
          </cell>
          <cell r="BR330">
            <v>11</v>
          </cell>
          <cell r="BS330">
            <v>3</v>
          </cell>
          <cell r="BT330" t="str">
            <v>--</v>
          </cell>
          <cell r="CS330">
            <v>2</v>
          </cell>
          <cell r="CT330" t="str">
            <v>Concentration</v>
          </cell>
          <cell r="CU330" t="str">
            <v>Craft (General)</v>
          </cell>
          <cell r="CV330" t="str">
            <v>Diplomacy</v>
          </cell>
          <cell r="CW330" t="str">
            <v>Heal</v>
          </cell>
          <cell r="CX330" t="str">
            <v>Iaijiutsu Focus</v>
          </cell>
          <cell r="CY330" t="str">
            <v>Knowledge (Religion)</v>
          </cell>
          <cell r="CZ330" t="str">
            <v>Profession (General)</v>
          </cell>
        </row>
        <row r="331">
          <cell r="A331" t="str">
            <v>Song Mage</v>
          </cell>
          <cell r="D331" t="str">
            <v>Malhavoc</v>
          </cell>
          <cell r="E331" t="str">
            <v>BoEM2</v>
          </cell>
          <cell r="AF331">
            <v>0.33</v>
          </cell>
          <cell r="AL331">
            <v>0.33</v>
          </cell>
          <cell r="AR331">
            <v>0.33</v>
          </cell>
        </row>
        <row r="332">
          <cell r="A332" t="str">
            <v>Sorcerer (Monte Cook)</v>
          </cell>
          <cell r="D332" t="str">
            <v>Malhavoc</v>
          </cell>
          <cell r="E332" t="str">
            <v>BoEM</v>
          </cell>
          <cell r="G332">
            <v>20</v>
          </cell>
          <cell r="AF332">
            <v>0.33</v>
          </cell>
          <cell r="AL332">
            <v>0.33</v>
          </cell>
          <cell r="AR332">
            <v>0.33</v>
          </cell>
        </row>
        <row r="333">
          <cell r="A333" t="str">
            <v>Sorcerer (WotC)</v>
          </cell>
          <cell r="C333" t="str">
            <v>Alignment: Any.
Weapon and Armor Proficiency: Sorcerers are proficient with all simple weapons. They are not proficient with any type of armor, nor with shields. 
1 Summon familiar</v>
          </cell>
          <cell r="D333" t="str">
            <v>WotC</v>
          </cell>
          <cell r="E333" t="str">
            <v>3.5e SRD</v>
          </cell>
          <cell r="G333">
            <v>20</v>
          </cell>
          <cell r="H333">
            <v>4</v>
          </cell>
          <cell r="I333">
            <v>0.5</v>
          </cell>
          <cell r="AF333">
            <v>0.33</v>
          </cell>
          <cell r="AL333">
            <v>0.33</v>
          </cell>
          <cell r="AR333">
            <v>0.5</v>
          </cell>
          <cell r="CP333">
            <v>1</v>
          </cell>
          <cell r="CR333" t="str">
            <v>familiar</v>
          </cell>
          <cell r="CS333">
            <v>2</v>
          </cell>
          <cell r="CT333" t="str">
            <v>Concentration</v>
          </cell>
          <cell r="CU333" t="str">
            <v>Craft (General)</v>
          </cell>
          <cell r="CV333" t="str">
            <v>Knowledge (Arcana)</v>
          </cell>
          <cell r="CW333" t="str">
            <v>Profession (General)</v>
          </cell>
          <cell r="CX333" t="str">
            <v>Spellcraft</v>
          </cell>
        </row>
        <row r="334">
          <cell r="A334" t="str">
            <v>Spell Addict</v>
          </cell>
          <cell r="C334" t="str">
            <v>Alignment:  Any chaotic
Skills:  Concentration 8 ranks, Knowledge (Arcana) 5 ranks, Spellcraft 5 ranks
Feats:  Skill Focus: Spellcraft, Skill Focus: Knowledge(Arcana)
Spellcasting:  Must be able to cast 1st level arcane spells.
Weapon and Armor Proficiency:  The spell addict gains no proficiency with any weapons, armor, or shields.
Spellcasting:  Spell addicts gain +2 caster levels every odd level &amp; +1 caster level every even level.  (+8 total for all 5 levels.)
1st:  Wild Casting
2nd:  Crippling Casting
3rd:  Engorged Spell
4th:  Bonus Feat
5th:  Power Casting</v>
          </cell>
          <cell r="D334" t="str">
            <v>Green Ronin</v>
          </cell>
          <cell r="E334" t="str">
            <v>Plot &amp; Poison</v>
          </cell>
          <cell r="F334">
            <v>72</v>
          </cell>
          <cell r="G334">
            <v>5</v>
          </cell>
          <cell r="H334">
            <v>2</v>
          </cell>
          <cell r="I334">
            <v>0.5</v>
          </cell>
          <cell r="AF334">
            <v>0.33</v>
          </cell>
          <cell r="AL334">
            <v>0.33</v>
          </cell>
          <cell r="AR334">
            <v>0.33</v>
          </cell>
          <cell r="AX334">
            <v>4</v>
          </cell>
          <cell r="AZ334" t="str">
            <v>WizardBonus</v>
          </cell>
          <cell r="CS334">
            <v>1</v>
          </cell>
          <cell r="CT334" t="str">
            <v>Concentration</v>
          </cell>
          <cell r="CU334" t="str">
            <v>Knowledge (Arcana)</v>
          </cell>
          <cell r="CV334" t="str">
            <v>Spellcraft</v>
          </cell>
        </row>
        <row r="335">
          <cell r="A335" t="str">
            <v>Spellbreaker</v>
          </cell>
          <cell r="C335" t="str">
            <v>Race:  Dwarf
BAB:  +5
Skills:  Knowledge (Arcana) 5 ranks, Spellcraft 5 ranks
Special:  Non-dwarves can get this training, but the clan that teaches the outsider will only do so for an extraordinary accomplishment.
Weapon and Armor Proficiency:  The spellbreaker is proficient with the use of all simple &amp; martial weapons , as well as light, medium, &amp; heavy armor and shields.
1st:  Neutralize Magic 1/day
2nd:  Disrupt Spellcaster
3rd:  Neutralize Magic 2/day
4th:  Empty Mind 1/day
5th:  Neutralize Magic 3/day
6th:  Disrupting Strike
7th:  Neutralize Magic 4/day
8th:  Disruptive Fist, Empty Mind 2/day
9th:  Neutralize Magic 5/day
10th: Shattering Strike, Empty Mind 3/day</v>
          </cell>
          <cell r="D335" t="str">
            <v>AEG</v>
          </cell>
          <cell r="E335" t="str">
            <v>War</v>
          </cell>
          <cell r="F335">
            <v>76</v>
          </cell>
          <cell r="G335">
            <v>10</v>
          </cell>
          <cell r="H335">
            <v>8</v>
          </cell>
          <cell r="I335">
            <v>0.75</v>
          </cell>
          <cell r="AF335">
            <v>0.5</v>
          </cell>
          <cell r="AL335">
            <v>0.5</v>
          </cell>
          <cell r="AR335">
            <v>0.5</v>
          </cell>
          <cell r="CS335">
            <v>2</v>
          </cell>
          <cell r="CT335" t="str">
            <v>Climb</v>
          </cell>
          <cell r="CU335" t="str">
            <v>Craft (General)</v>
          </cell>
          <cell r="CV335" t="str">
            <v>Handle Animal</v>
          </cell>
          <cell r="CW335" t="str">
            <v>Jump</v>
          </cell>
          <cell r="CX335" t="str">
            <v>Knowledge (Arcana)</v>
          </cell>
          <cell r="CY335" t="str">
            <v>Ride</v>
          </cell>
          <cell r="CZ335" t="str">
            <v>Spellcraft</v>
          </cell>
          <cell r="DA335" t="str">
            <v>Swim</v>
          </cell>
        </row>
        <row r="336">
          <cell r="A336" t="str">
            <v>Spelldancer</v>
          </cell>
          <cell r="C336" t="str">
            <v>Requirements:
Skills: Concentration: 4 ranks; Perform (Dance): 6 ranks; Tumble: 4 ranks
Feats: Combat Casting, Dodge, Endurance, Mobility
Spellcasting: Able to cast 3rd-level spells. 
Weapon and Armor Proficiency: Simple weapons.
Class Abilities:
Gains additional spells per day per class level of Spelldancer.
1st: Spelldance
2nd: Enthralling Dance, Evasion
3rd: Cooperative Dance
4th: Sleep Dance
5th: Confusing Dance</v>
          </cell>
          <cell r="D336" t="str">
            <v>WotC</v>
          </cell>
          <cell r="E336" t="str">
            <v>Magic of Faerun</v>
          </cell>
          <cell r="F336">
            <v>37</v>
          </cell>
          <cell r="G336">
            <v>5</v>
          </cell>
          <cell r="H336">
            <v>6</v>
          </cell>
          <cell r="I336">
            <v>0.5</v>
          </cell>
          <cell r="AF336">
            <v>0.33</v>
          </cell>
          <cell r="AL336">
            <v>0.5</v>
          </cell>
          <cell r="AR336">
            <v>0.5</v>
          </cell>
          <cell r="CP336">
            <v>1</v>
          </cell>
          <cell r="CR336" t="str">
            <v>familiar</v>
          </cell>
          <cell r="CS336">
            <v>4</v>
          </cell>
          <cell r="CT336" t="str">
            <v>Concentration</v>
          </cell>
          <cell r="CU336" t="str">
            <v>Craft (General)</v>
          </cell>
          <cell r="CV336" t="str">
            <v>Jump</v>
          </cell>
          <cell r="CW336" t="str">
            <v>Knowledge (Arcana)</v>
          </cell>
          <cell r="CX336" t="str">
            <v>Perform (General)</v>
          </cell>
          <cell r="CY336" t="str">
            <v>Profession (General)</v>
          </cell>
          <cell r="CZ336" t="str">
            <v>Spellcraft</v>
          </cell>
          <cell r="DA336" t="str">
            <v>Swim</v>
          </cell>
          <cell r="DB336" t="str">
            <v>Tumble</v>
          </cell>
        </row>
        <row r="337">
          <cell r="A337" t="str">
            <v>Spellfire Channeler</v>
          </cell>
          <cell r="C337" t="str">
            <v>Requirements:
Skills: Concentration: 8 ranks; Knowledge (Arcana): 2 ranks; Spellcraft: 2 ranks
Feats: Endurance, Spellfire Wielder
Weapon and Armor Proficiency: Simple weapons.
Class Abilities:
1st: Drain charged item, increased storage 2
2nd: Improved healing
3rd: weapon Focus (Spellfire), Increased Storage 3
4th: Rapid Blast 2
5th: Drain Permanent Item, Increased Storage 4
6th: Flight
7th: Deflect Arrows, Increased Storage 5
8th: Rapid Blast 3
9th: Crown of Fire
10th: Maelstrom of Fire</v>
          </cell>
          <cell r="D337" t="str">
            <v>WotC</v>
          </cell>
          <cell r="E337" t="str">
            <v>Magic of Faerun</v>
          </cell>
          <cell r="F337">
            <v>38</v>
          </cell>
          <cell r="G337">
            <v>10</v>
          </cell>
          <cell r="H337">
            <v>4</v>
          </cell>
          <cell r="I337">
            <v>0.5</v>
          </cell>
          <cell r="AF337">
            <v>0.5</v>
          </cell>
          <cell r="AL337">
            <v>0.33</v>
          </cell>
          <cell r="AR337">
            <v>0.5</v>
          </cell>
          <cell r="CS337">
            <v>2</v>
          </cell>
          <cell r="CT337" t="str">
            <v>Bluff</v>
          </cell>
          <cell r="CU337" t="str">
            <v>Concentration</v>
          </cell>
          <cell r="CV337" t="str">
            <v>Craft (General)</v>
          </cell>
          <cell r="CW337" t="str">
            <v>Disguise</v>
          </cell>
          <cell r="CX337" t="str">
            <v>Heal</v>
          </cell>
          <cell r="CY337" t="str">
            <v>Intimidate</v>
          </cell>
          <cell r="CZ337" t="str">
            <v>Knowledge (Arcana)</v>
          </cell>
          <cell r="DA337" t="str">
            <v>Profession (General)</v>
          </cell>
          <cell r="DB337" t="str">
            <v>Sense Motive</v>
          </cell>
          <cell r="DC337" t="str">
            <v>Spellcraft</v>
          </cell>
          <cell r="DD337" t="str">
            <v>Survival</v>
          </cell>
        </row>
        <row r="338">
          <cell r="A338" t="str">
            <v>Spellsword</v>
          </cell>
          <cell r="C338" t="str">
            <v>Requirements:
Base Attack Bonus: +4
Knowledge (any): 6 ranks
Weapon and Armor Proficiency: All armor, all simple &amp; martial weapons.
Spells: Ability to cast arcane spells of 2nd level or higher
Special: Must have defeated a foe through force of arms alone, without recourse to spellcasting or special class abilities.
Weapon and Armor Proficiency: No additional proficiency gained.
Class Abilities:
Gains additional arcane spells per day per even class level of Spellsword.
1st: Channel Spell I
2nd: Ignore Spell Failure 10%
3rd: Ignore Spell Failure 15%
4th: Channel Spell II
5th: Ignore Spell Failure 20%
6th: Spellsword Cache
7th: Ignore Spell Failure 25%
8th: Bonus Feat
9th: Ignore Spell Failure 30%
10th: Channel Spell III</v>
          </cell>
          <cell r="D338" t="str">
            <v>WotC</v>
          </cell>
          <cell r="E338" t="str">
            <v>Tome &amp; Blood</v>
          </cell>
          <cell r="F338">
            <v>67</v>
          </cell>
          <cell r="G338">
            <v>10</v>
          </cell>
          <cell r="H338">
            <v>8</v>
          </cell>
          <cell r="I338">
            <v>0.75</v>
          </cell>
          <cell r="AF338">
            <v>0.5</v>
          </cell>
          <cell r="AL338">
            <v>0.33</v>
          </cell>
          <cell r="AR338">
            <v>0.5</v>
          </cell>
          <cell r="AX338">
            <v>8</v>
          </cell>
          <cell r="AY338">
            <v>1</v>
          </cell>
          <cell r="CS338">
            <v>2</v>
          </cell>
          <cell r="CT338" t="str">
            <v>Climb</v>
          </cell>
          <cell r="CU338" t="str">
            <v>Concentration</v>
          </cell>
          <cell r="CV338" t="str">
            <v>Jump</v>
          </cell>
          <cell r="CW338" t="str">
            <v>Knowledge (Arcana)</v>
          </cell>
          <cell r="CX338" t="str">
            <v>Knowledge (General)</v>
          </cell>
          <cell r="CY338" t="str">
            <v>Knowledge (Nature)</v>
          </cell>
          <cell r="CZ338" t="str">
            <v>Knowledge (Psionic)</v>
          </cell>
          <cell r="DA338" t="str">
            <v>Knowledge (Religion)</v>
          </cell>
          <cell r="DB338" t="str">
            <v>Listen</v>
          </cell>
          <cell r="DC338" t="str">
            <v>Profession (General)</v>
          </cell>
          <cell r="DD338" t="str">
            <v>Speak Language</v>
          </cell>
          <cell r="DE338" t="str">
            <v>Spellcraft</v>
          </cell>
          <cell r="DF338" t="str">
            <v>Spot</v>
          </cell>
          <cell r="DG338" t="str">
            <v>Write Language</v>
          </cell>
        </row>
        <row r="339">
          <cell r="A339" t="str">
            <v>Spirit Stone Defiler</v>
          </cell>
          <cell r="C339" t="str">
            <v>Alignment:  Any Evil
Feats:  Spell Focus (Necromancy)
Skills:  Craft (Stoneworking) 10 ranks, Knowledge (Arcana) 10 ranks, Spellcraft 7 ranks
Spellcasting:  Able to cast 2nd level arcane or divine spells
Special:  Must obtain 4,000gp of spirit stone for consumption in a ritual.
Weapon and Armor Proficiency:  The spirit stone defiler gains no proficiency in any weapons, armor, or shields.
Spellcasting:  +1 spell casting level in a previous class per every class level.
1st:  Flesh &amp; Stone
2nd:  Spirit Stone Servants
3rd:  Spirit Stone Conduit
4th:  Spirit Stone Binding
5th:  Memory Consumption</v>
          </cell>
          <cell r="D339" t="str">
            <v>Green Ronin</v>
          </cell>
          <cell r="E339" t="str">
            <v>Hammer &amp; Helm</v>
          </cell>
          <cell r="F339">
            <v>39</v>
          </cell>
          <cell r="G339">
            <v>5</v>
          </cell>
          <cell r="H339">
            <v>6</v>
          </cell>
          <cell r="I339">
            <v>0.5</v>
          </cell>
          <cell r="AF339">
            <v>0.33</v>
          </cell>
          <cell r="AL339">
            <v>0.33</v>
          </cell>
          <cell r="AR339">
            <v>0.5</v>
          </cell>
          <cell r="CS339">
            <v>2</v>
          </cell>
          <cell r="CT339" t="str">
            <v>Appraise</v>
          </cell>
          <cell r="CU339" t="str">
            <v>Concentration</v>
          </cell>
          <cell r="CV339" t="str">
            <v>Craft (General)</v>
          </cell>
          <cell r="CW339" t="str">
            <v>Diplomacy</v>
          </cell>
          <cell r="CX339" t="str">
            <v>Knowledge (Arcana)</v>
          </cell>
          <cell r="CY339" t="str">
            <v>Knowledge (Religion)</v>
          </cell>
          <cell r="CZ339" t="str">
            <v>Profession (General)</v>
          </cell>
          <cell r="DA339" t="str">
            <v>Spellcraft</v>
          </cell>
        </row>
        <row r="340">
          <cell r="A340" t="str">
            <v>Spur Lord</v>
          </cell>
          <cell r="C340" t="str">
            <v>BAB:  +4
Feats:  Iron Will, Leadership, Lightning Reflexes, Quick Draw
Skills:  Bluff 3 ranks, Concentration 3 ranks, Knowledge (Religion) 3 ranks, Sense Motive 3 ranks, Tumble 5 ranks
Patron:  Cyric
Special:  Must have made peaceful contact with an evil outside that served Cyric or received a prophetic dream from Cyric.
Weapon and Armor Proficiency:  Spur Lords gain proficiency in longsword &amp; one other simple or martial weapon of their choice. They gain no proficiency in any type of armor or shields.
1st:  Dark Bond
2nd:  Secret Blade
3rd:  Dark Flames
4th:  Cyric's Glory
5th:  Flesh of the Prince</v>
          </cell>
          <cell r="D340" t="str">
            <v>WotC</v>
          </cell>
          <cell r="E340" t="str">
            <v>Lords of Darkness</v>
          </cell>
          <cell r="F340">
            <v>12</v>
          </cell>
          <cell r="G340">
            <v>5</v>
          </cell>
          <cell r="H340">
            <v>10</v>
          </cell>
          <cell r="I340">
            <v>1</v>
          </cell>
          <cell r="AF340">
            <v>0.5</v>
          </cell>
          <cell r="AL340">
            <v>0.33</v>
          </cell>
          <cell r="AR340">
            <v>0.33</v>
          </cell>
          <cell r="CS340">
            <v>4</v>
          </cell>
          <cell r="CT340" t="str">
            <v>Bluff</v>
          </cell>
          <cell r="CU340" t="str">
            <v>Climb</v>
          </cell>
          <cell r="CV340" t="str">
            <v>Concentration</v>
          </cell>
          <cell r="CW340" t="str">
            <v>Craft (General)</v>
          </cell>
          <cell r="CX340" t="str">
            <v>Diplomacy</v>
          </cell>
          <cell r="CY340" t="str">
            <v>Disguise</v>
          </cell>
          <cell r="CZ340" t="str">
            <v>Intimidate</v>
          </cell>
          <cell r="DA340" t="str">
            <v>Jump</v>
          </cell>
          <cell r="DB340" t="str">
            <v>Knowledge (Religion)</v>
          </cell>
          <cell r="DC340" t="str">
            <v>Move Silently</v>
          </cell>
          <cell r="DD340" t="str">
            <v>Profession (General)</v>
          </cell>
          <cell r="DE340" t="str">
            <v>Ride</v>
          </cell>
          <cell r="DF340" t="str">
            <v>Sense Motive</v>
          </cell>
          <cell r="DG340" t="str">
            <v>Swim</v>
          </cell>
          <cell r="DH340" t="str">
            <v>Tumble</v>
          </cell>
        </row>
        <row r="341">
          <cell r="A341" t="str">
            <v>Spymaster</v>
          </cell>
          <cell r="D341" t="str">
            <v>WotC</v>
          </cell>
          <cell r="E341" t="str">
            <v>Song &amp; Silence</v>
          </cell>
          <cell r="AF341">
            <v>0.33</v>
          </cell>
          <cell r="AL341">
            <v>0.33</v>
          </cell>
          <cell r="AR341">
            <v>0.33</v>
          </cell>
        </row>
        <row r="342">
          <cell r="A342" t="str">
            <v>Stalker of the Silent Path</v>
          </cell>
          <cell r="D342" t="str">
            <v>JL</v>
          </cell>
          <cell r="AF342">
            <v>0.33</v>
          </cell>
          <cell r="AL342">
            <v>0.33</v>
          </cell>
          <cell r="AR342">
            <v>0.33</v>
          </cell>
        </row>
        <row r="343">
          <cell r="A343" t="str">
            <v>Stonehound</v>
          </cell>
          <cell r="C343" t="str">
            <v>Feats:  Track
Skills:  Intuit Direction 5 ranks, Search 10 ranks, Wilderness Lore 10 ranks
Special:  Stonecunning ability.
Weapon and Armor Proficiency:  The stonehound is proficient with all simple &amp; martial weapons as well as light &amp; medium armor &amp; shields.
1st:  Stonelore
2nd:  Sneak Attack +1d6
4th:  Improved Tracking
6th:  Sneak Attack +3d6
8th:  Find the Path
10th:  Sneak Attack +3d6</v>
          </cell>
          <cell r="D343" t="str">
            <v>Green Ronin</v>
          </cell>
          <cell r="E343" t="str">
            <v>Hammer &amp; Helm</v>
          </cell>
          <cell r="F343">
            <v>40</v>
          </cell>
          <cell r="G343">
            <v>10</v>
          </cell>
          <cell r="H343">
            <v>8</v>
          </cell>
          <cell r="I343">
            <v>0.75</v>
          </cell>
          <cell r="S343" t="str">
            <v>Sneak Attack</v>
          </cell>
          <cell r="T343">
            <v>6</v>
          </cell>
          <cell r="U343">
            <v>2</v>
          </cell>
          <cell r="V343">
            <v>4</v>
          </cell>
          <cell r="AF343">
            <v>0.5</v>
          </cell>
          <cell r="AL343">
            <v>0.5</v>
          </cell>
          <cell r="AR343">
            <v>0.33</v>
          </cell>
          <cell r="CS343">
            <v>6</v>
          </cell>
          <cell r="CT343" t="str">
            <v>Climb</v>
          </cell>
          <cell r="CU343" t="str">
            <v>Craft (General)</v>
          </cell>
          <cell r="CV343" t="str">
            <v>Handle Animal</v>
          </cell>
          <cell r="CW343" t="str">
            <v>Hide</v>
          </cell>
          <cell r="CX343" t="str">
            <v>Intimidate</v>
          </cell>
          <cell r="CY343" t="str">
            <v>Jump</v>
          </cell>
          <cell r="CZ343" t="str">
            <v>Move Silently</v>
          </cell>
          <cell r="DA343" t="str">
            <v>Ride</v>
          </cell>
          <cell r="DB343" t="str">
            <v>Search</v>
          </cell>
          <cell r="DC343" t="str">
            <v>Spot</v>
          </cell>
          <cell r="DD343" t="str">
            <v>Survival</v>
          </cell>
          <cell r="DE343" t="str">
            <v>Swim</v>
          </cell>
        </row>
        <row r="344">
          <cell r="A344" t="str">
            <v>Stonelord</v>
          </cell>
          <cell r="C344" t="str">
            <v>Requirements:
Base Attack Bonus: +5
Race: Dwarf
Craft (Stoneworking) ranks: 6; Spellcraft ranks: 3
Feats: Endurance
Language: Terran
Special: To become a Stonelord, a dwarf must undergo an aduous ritual involving immersion in sacred loam, long fasting periods deep underground, and the ingestion of 1,000 gp worth of powdered gemstones.  The gem type chosen is then the stonelord's totem gem, and she must carry that type of stone with her at all times to access the spell-like abilities she gains as a Stonelord.
1 Earth's Blood
2 Stone power
3 Stone Shape
4 Stone power
5 Meld into stone
6 Stone power
7 Stone tell
8 Stone power
9 Earthquake
10 Stone power</v>
          </cell>
          <cell r="D344" t="str">
            <v>Piazo</v>
          </cell>
          <cell r="E344" t="str">
            <v>Dragon 278</v>
          </cell>
          <cell r="F344">
            <v>92</v>
          </cell>
          <cell r="G344">
            <v>10</v>
          </cell>
          <cell r="H344">
            <v>8</v>
          </cell>
          <cell r="I344">
            <v>1</v>
          </cell>
          <cell r="AF344">
            <v>0.5</v>
          </cell>
          <cell r="AL344">
            <v>0.33</v>
          </cell>
          <cell r="AR344">
            <v>0.33</v>
          </cell>
          <cell r="CS344">
            <v>2</v>
          </cell>
          <cell r="CT344" t="str">
            <v>Climb</v>
          </cell>
          <cell r="CU344" t="str">
            <v>Craft (General)</v>
          </cell>
          <cell r="CV344" t="str">
            <v>Knowledge (Arcana)</v>
          </cell>
          <cell r="CW344" t="str">
            <v>Knowledge (General)</v>
          </cell>
          <cell r="CX344" t="str">
            <v>Knowledge (Nature)</v>
          </cell>
          <cell r="CY344" t="str">
            <v>Knowledge (Psionic)</v>
          </cell>
          <cell r="CZ344" t="str">
            <v>Knowledge (Religion)</v>
          </cell>
          <cell r="DA344" t="str">
            <v>Profession (General)</v>
          </cell>
          <cell r="DB344" t="str">
            <v>Speak Language</v>
          </cell>
          <cell r="DC344" t="str">
            <v>Spot</v>
          </cell>
          <cell r="DD344" t="str">
            <v>Write Language</v>
          </cell>
        </row>
        <row r="345">
          <cell r="A345" t="str">
            <v>Stonesinger</v>
          </cell>
          <cell r="C345" t="str">
            <v>Race:  Dwarf
Feats:  Earth Harmonics
Skills:  Craft (Stonemasonry) ranks, Knowledge (Arcana) 5 ranks, Perform 10 ranks
Language:  Terran
Special:  Bardic music or equivalent ability.
Weapon and Armor Proficiency:  The stonesinger gains no proficiency with any weapons, armor, or shields.
1st:  Stonesong (Guiding Song)
2nd:  Stonesong (Stonefist Melody)
3rd:  Stonesong (Holdfast Dirge)
4th:  Stonesong (Bolstering Oratory)
5th:  Stonesong (Earthbending Melody)
6th:  Stonesong (Shaping Song)
7th:  Stonesong (Song of Passage)
8th:  Stonesong (Child of the Earth Ballad)
9th:  Stonesong (Stoneheart Chant)
10th:  Stone Conduit, Stonesong (Earthmoving Oratory)</v>
          </cell>
          <cell r="D345" t="str">
            <v>Green Ronin</v>
          </cell>
          <cell r="E345" t="str">
            <v>Hammer &amp; Helm</v>
          </cell>
          <cell r="F345">
            <v>41</v>
          </cell>
          <cell r="G345">
            <v>10</v>
          </cell>
          <cell r="H345">
            <v>8</v>
          </cell>
          <cell r="I345">
            <v>0.75</v>
          </cell>
          <cell r="AF345">
            <v>0.5</v>
          </cell>
          <cell r="AL345">
            <v>0.33</v>
          </cell>
          <cell r="AR345">
            <v>0.5</v>
          </cell>
          <cell r="CS345">
            <v>4</v>
          </cell>
          <cell r="CT345" t="str">
            <v>Appraise</v>
          </cell>
          <cell r="CU345" t="str">
            <v>Climb</v>
          </cell>
          <cell r="CV345" t="str">
            <v>Concentration</v>
          </cell>
          <cell r="CW345" t="str">
            <v>Craft (General)</v>
          </cell>
          <cell r="CX345" t="str">
            <v>Diplomacy</v>
          </cell>
          <cell r="CY345" t="str">
            <v>Gather Info</v>
          </cell>
          <cell r="CZ345" t="str">
            <v>Knowledge (Arcana)</v>
          </cell>
          <cell r="DA345" t="str">
            <v>Knowledge (General)</v>
          </cell>
          <cell r="DB345" t="str">
            <v>Knowledge (Nature)</v>
          </cell>
          <cell r="DC345" t="str">
            <v>Knowledge (Psionic)</v>
          </cell>
          <cell r="DD345" t="str">
            <v>Knowledge (Religion)</v>
          </cell>
          <cell r="DE345" t="str">
            <v>Perform (General)</v>
          </cell>
          <cell r="DF345" t="str">
            <v>Speak Language</v>
          </cell>
          <cell r="DG345" t="str">
            <v>Spellcraft</v>
          </cell>
          <cell r="DH345" t="str">
            <v>Write Language</v>
          </cell>
        </row>
        <row r="346">
          <cell r="A346" t="str">
            <v>Storm Legion, The</v>
          </cell>
          <cell r="D346" t="str">
            <v>AEG</v>
          </cell>
          <cell r="E346" t="str">
            <v>Rokugan</v>
          </cell>
          <cell r="AF346">
            <v>0.33</v>
          </cell>
          <cell r="AL346">
            <v>0.33</v>
          </cell>
          <cell r="AR346">
            <v>0.33</v>
          </cell>
        </row>
        <row r="347">
          <cell r="A347" t="str">
            <v>Stormhammer</v>
          </cell>
          <cell r="C347" t="str">
            <v>Alignment:  Any Good
BAB:  +6
Feats:  Exotic Weapon Proficiency (Dwarven Battlehammer), Weapon Focus (Dwarven Battlehammer)
Skills:  Knowledge (Religion) 7 ranks
Spellcasting:  Able to cast 2nd level divine spells.
Special:  Ability to turn undead.
Weapon and Armor Proficiency:  The stormhammer gains no proficiency with any weapons, armor, or shields.
Spellcasting:  The stormhammer gains +1 level of a previous spellcasting class per level.
1st:  Throw Battlehammer
2nd:  Smite
3rd:  Mighty Blow
4th:  Turning Attack
5th:  Call Battlehammer</v>
          </cell>
          <cell r="D347" t="str">
            <v>Green Ronin</v>
          </cell>
          <cell r="E347" t="str">
            <v>Hammer &amp; Helm</v>
          </cell>
          <cell r="F347">
            <v>41</v>
          </cell>
          <cell r="G347">
            <v>5</v>
          </cell>
          <cell r="H347">
            <v>8</v>
          </cell>
          <cell r="I347">
            <v>1</v>
          </cell>
          <cell r="K347" t="str">
            <v>Any</v>
          </cell>
          <cell r="L347">
            <v>4</v>
          </cell>
          <cell r="M347" t="str">
            <v>level</v>
          </cell>
          <cell r="N347">
            <v>2</v>
          </cell>
          <cell r="AF347">
            <v>0.5</v>
          </cell>
          <cell r="AL347">
            <v>0.33</v>
          </cell>
          <cell r="AR347">
            <v>0.5</v>
          </cell>
          <cell r="CS347">
            <v>2</v>
          </cell>
          <cell r="CT347" t="str">
            <v>Concentration</v>
          </cell>
          <cell r="CU347" t="str">
            <v>Craft (General)</v>
          </cell>
          <cell r="CV347" t="str">
            <v>Diplomacy</v>
          </cell>
          <cell r="CW347" t="str">
            <v>Heal</v>
          </cell>
          <cell r="CX347" t="str">
            <v>Knowledge (Religion)</v>
          </cell>
          <cell r="CY347" t="str">
            <v>Profession (General)</v>
          </cell>
          <cell r="CZ347" t="str">
            <v>Spellcraft</v>
          </cell>
        </row>
        <row r="348">
          <cell r="A348" t="str">
            <v>Stormlord</v>
          </cell>
          <cell r="D348" t="str">
            <v>AEG</v>
          </cell>
          <cell r="E348" t="str">
            <v>Rokugan</v>
          </cell>
          <cell r="AF348">
            <v>0.33</v>
          </cell>
          <cell r="AL348">
            <v>0.33</v>
          </cell>
          <cell r="AR348">
            <v>0.33</v>
          </cell>
        </row>
        <row r="349">
          <cell r="A349" t="str">
            <v>Strifeleader</v>
          </cell>
          <cell r="D349" t="str">
            <v>WotC</v>
          </cell>
          <cell r="E349" t="str">
            <v>Faiths &amp; Pantheons</v>
          </cell>
          <cell r="AF349">
            <v>0.33</v>
          </cell>
          <cell r="AL349">
            <v>0.33</v>
          </cell>
          <cell r="AR349">
            <v>0.33</v>
          </cell>
        </row>
        <row r="350">
          <cell r="A350" t="str">
            <v>Student of the Dragon</v>
          </cell>
          <cell r="C350" t="str">
            <v>BAB:  +7
Feats:  Improved Unarmed Strike
Skills:  Knowledge (Arcana) 13 ranks
Language:  Draconic
Weapon and Armor Proficiency:  The student of the dragon gains no additional proficiencies with any weapons, armor, or shields.
1st:  Wings of the Dragon
2nd:  Strength of the Dragon
3rd:  Eyes of the Dragon
4th:  Fist of the Dragon
5th:  Tactics of the Dragon, Ki Strike +2
6th:  Roar of the Dragon
7th:  Fury of the Dragon
8th:  Ki Strike +3
9th:  Thunder of the Dragon
10th: Spirit of the Dragon</v>
          </cell>
          <cell r="D350" t="str">
            <v>AEG</v>
          </cell>
          <cell r="E350" t="str">
            <v>Dragons</v>
          </cell>
          <cell r="F350">
            <v>37</v>
          </cell>
          <cell r="G350">
            <v>10</v>
          </cell>
          <cell r="H350">
            <v>8</v>
          </cell>
          <cell r="I350">
            <v>1</v>
          </cell>
          <cell r="AF350">
            <v>0.5</v>
          </cell>
          <cell r="AL350">
            <v>0.5</v>
          </cell>
          <cell r="AR350">
            <v>0.5</v>
          </cell>
          <cell r="CS350">
            <v>4</v>
          </cell>
          <cell r="CT350" t="str">
            <v>Balance</v>
          </cell>
          <cell r="CU350" t="str">
            <v>Climb</v>
          </cell>
          <cell r="CV350" t="str">
            <v>Concentration</v>
          </cell>
          <cell r="CW350" t="str">
            <v>Craft (General)</v>
          </cell>
          <cell r="CX350" t="str">
            <v>Diplomacy</v>
          </cell>
          <cell r="CY350" t="str">
            <v>Escape Artist</v>
          </cell>
          <cell r="CZ350" t="str">
            <v>Hide</v>
          </cell>
          <cell r="DA350" t="str">
            <v>Jump</v>
          </cell>
          <cell r="DB350" t="str">
            <v>Knowledge (Arcana)</v>
          </cell>
          <cell r="DC350" t="str">
            <v>Listen</v>
          </cell>
          <cell r="DD350" t="str">
            <v>Move Silently</v>
          </cell>
          <cell r="DE350" t="str">
            <v>Profession (General)</v>
          </cell>
          <cell r="DF350" t="str">
            <v>Swim</v>
          </cell>
          <cell r="DG350" t="str">
            <v>Tumble</v>
          </cell>
        </row>
        <row r="351">
          <cell r="A351" t="str">
            <v>Submissive</v>
          </cell>
          <cell r="D351" t="str">
            <v>Green Ronin</v>
          </cell>
          <cell r="E351" t="str">
            <v>Plot &amp; Poison</v>
          </cell>
          <cell r="AF351">
            <v>0.33</v>
          </cell>
          <cell r="AL351">
            <v>0.33</v>
          </cell>
          <cell r="AR351">
            <v>0.33</v>
          </cell>
        </row>
        <row r="352">
          <cell r="A352" t="str">
            <v>Sunknight</v>
          </cell>
          <cell r="D352" t="str">
            <v>JL</v>
          </cell>
          <cell r="AF352">
            <v>0.33</v>
          </cell>
          <cell r="AL352">
            <v>0.33</v>
          </cell>
          <cell r="AR352">
            <v>0.33</v>
          </cell>
        </row>
        <row r="353">
          <cell r="A353" t="str">
            <v>Sunlord</v>
          </cell>
          <cell r="D353" t="str">
            <v>JL</v>
          </cell>
          <cell r="AF353">
            <v>0.33</v>
          </cell>
          <cell r="AL353">
            <v>0.33</v>
          </cell>
          <cell r="AR353">
            <v>0.33</v>
          </cell>
        </row>
        <row r="354">
          <cell r="A354" t="str">
            <v>Sword Dancer</v>
          </cell>
          <cell r="D354" t="str">
            <v>WotC</v>
          </cell>
          <cell r="E354" t="str">
            <v>Faiths &amp; Pantheons</v>
          </cell>
          <cell r="AF354">
            <v>0.33</v>
          </cell>
          <cell r="AL354">
            <v>0.33</v>
          </cell>
          <cell r="AR354">
            <v>0.33</v>
          </cell>
          <cell r="CC354">
            <v>10</v>
          </cell>
        </row>
        <row r="355">
          <cell r="A355" t="str">
            <v>Sword of Yotsu, The</v>
          </cell>
          <cell r="D355" t="str">
            <v>AEG</v>
          </cell>
          <cell r="E355" t="str">
            <v>Rokugan</v>
          </cell>
          <cell r="AF355">
            <v>0.33</v>
          </cell>
          <cell r="AL355">
            <v>0.33</v>
          </cell>
          <cell r="AR355">
            <v>0.33</v>
          </cell>
        </row>
        <row r="356">
          <cell r="A356" t="str">
            <v>Tainted Spellcaster</v>
          </cell>
          <cell r="D356" t="str">
            <v>Piazo</v>
          </cell>
          <cell r="E356" t="str">
            <v>Dragon ?</v>
          </cell>
          <cell r="AF356">
            <v>0.33</v>
          </cell>
          <cell r="AL356">
            <v>0.33</v>
          </cell>
          <cell r="AR356">
            <v>0.33</v>
          </cell>
        </row>
        <row r="357">
          <cell r="A357" t="str">
            <v>Tainted Warrior</v>
          </cell>
          <cell r="D357" t="str">
            <v>Piazo</v>
          </cell>
          <cell r="E357" t="str">
            <v>Dragon ?</v>
          </cell>
          <cell r="AF357">
            <v>0.33</v>
          </cell>
          <cell r="AL357">
            <v>0.33</v>
          </cell>
          <cell r="AR357">
            <v>0.33</v>
          </cell>
        </row>
        <row r="358">
          <cell r="A358" t="str">
            <v>Taker</v>
          </cell>
          <cell r="C358" t="str">
            <v>Requirements:
BAB: +4
Bluff: 5 ranks
Diplomacy: 5 ranks
Intimidate: 5 ranks
Feats: Skill Focus (Bluff, Diplomacy, or Intimidate)
Spells: Takers gain spells starting at 1st level.
Weapon and Armor Proficiency: A taker gains proficiency in all simple weapons, light armor, &amp; shields.
1st Survival Skill
2nd Larger Than Life (1/day)
3rd Survival Skill
4th Aura of Confidence (1/day)
5th Survival Skill, Charisma Increase
6th Larger Than Life (2/day)
7th Survival Skill
8th Aura of Confidence (2/day)
9th Survival Skill
10th Larger Than Life (3/day), Charisma Increase, Supreme Confidence</v>
          </cell>
          <cell r="D358" t="str">
            <v>Piazo</v>
          </cell>
          <cell r="E358" t="str">
            <v>Dragon 287</v>
          </cell>
          <cell r="F358">
            <v>51</v>
          </cell>
          <cell r="G358">
            <v>10</v>
          </cell>
          <cell r="H358">
            <v>6</v>
          </cell>
          <cell r="I358">
            <v>0.75</v>
          </cell>
          <cell r="AF358">
            <v>0.33</v>
          </cell>
          <cell r="AL358">
            <v>0.5</v>
          </cell>
          <cell r="AR358">
            <v>0.33</v>
          </cell>
          <cell r="CS358">
            <v>4</v>
          </cell>
          <cell r="CT358" t="str">
            <v>Appraise</v>
          </cell>
          <cell r="CU358" t="str">
            <v>Bluff</v>
          </cell>
          <cell r="CV358" t="str">
            <v>Concentration</v>
          </cell>
          <cell r="CW358" t="str">
            <v>Diplomacy</v>
          </cell>
          <cell r="CX358" t="str">
            <v>Forgery</v>
          </cell>
          <cell r="CY358" t="str">
            <v>Gather Info</v>
          </cell>
          <cell r="CZ358" t="str">
            <v>Innuendo</v>
          </cell>
          <cell r="DA358" t="str">
            <v>Intimidate</v>
          </cell>
          <cell r="DB358" t="str">
            <v>Knowledge (Arcana)</v>
          </cell>
          <cell r="DC358" t="str">
            <v>Knowledge (General)</v>
          </cell>
          <cell r="DD358" t="str">
            <v>Knowledge (Nature)</v>
          </cell>
          <cell r="DE358" t="str">
            <v>Knowledge (Psionic)</v>
          </cell>
          <cell r="DF358" t="str">
            <v>Knowledge (Religion)</v>
          </cell>
          <cell r="DG358" t="str">
            <v>Listen</v>
          </cell>
          <cell r="DH358" t="str">
            <v>Profession (General)</v>
          </cell>
          <cell r="DI358" t="str">
            <v>Search</v>
          </cell>
          <cell r="DJ358" t="str">
            <v>Sense Motive</v>
          </cell>
          <cell r="DK358" t="str">
            <v>Speak Language</v>
          </cell>
          <cell r="DL358" t="str">
            <v>Survival</v>
          </cell>
          <cell r="DM358" t="str">
            <v>Write Language</v>
          </cell>
        </row>
        <row r="359">
          <cell r="A359" t="str">
            <v>Talion Apostle</v>
          </cell>
          <cell r="D359" t="str">
            <v>Green Ronin</v>
          </cell>
          <cell r="E359" t="str">
            <v>Plot &amp; Poison</v>
          </cell>
          <cell r="AF359">
            <v>0.33</v>
          </cell>
          <cell r="AL359">
            <v>0.33</v>
          </cell>
          <cell r="AR359">
            <v>0.33</v>
          </cell>
        </row>
        <row r="360">
          <cell r="A360" t="str">
            <v>Tattoo Mage</v>
          </cell>
          <cell r="C360" t="str">
            <v>Weapon and Armor Proficiency:  The tattoo mage is proficient with the club, crossbow (light &amp; heavy), dagger, mace (light &amp; heavy), quarterstaff, &amp; sling as well as 1 other weapon (simple, martial, or exotic) of their choice.  They a</v>
          </cell>
          <cell r="D360" t="str">
            <v>AEG</v>
          </cell>
          <cell r="E360" t="str">
            <v>Mercenaries</v>
          </cell>
          <cell r="F360">
            <v>44</v>
          </cell>
          <cell r="G360">
            <v>20</v>
          </cell>
          <cell r="H360">
            <v>4</v>
          </cell>
          <cell r="I360">
            <v>0.5</v>
          </cell>
          <cell r="AA360" t="str">
            <v>Wis</v>
          </cell>
          <cell r="AD360">
            <v>1</v>
          </cell>
          <cell r="AE360">
            <v>1</v>
          </cell>
          <cell r="AF360">
            <v>0.5</v>
          </cell>
          <cell r="AL360">
            <v>0.33</v>
          </cell>
          <cell r="AR360">
            <v>0.5</v>
          </cell>
          <cell r="AX360">
            <v>3</v>
          </cell>
          <cell r="AZ360" t="str">
            <v>List_Validation</v>
          </cell>
          <cell r="CS360">
            <v>2</v>
          </cell>
          <cell r="CT360" t="str">
            <v>Concentration</v>
          </cell>
          <cell r="CU360" t="str">
            <v>Craft (General)</v>
          </cell>
          <cell r="CV360" t="str">
            <v>Diplomacy</v>
          </cell>
          <cell r="CW360" t="str">
            <v>Knowledge (Arcana)</v>
          </cell>
          <cell r="CX360" t="str">
            <v>Profession (General)</v>
          </cell>
          <cell r="CY360" t="str">
            <v>Spellcraft</v>
          </cell>
        </row>
        <row r="361">
          <cell r="A361" t="str">
            <v>Tattooed Monk</v>
          </cell>
          <cell r="D361" t="str">
            <v>AEG</v>
          </cell>
          <cell r="E361" t="str">
            <v>Rokugan</v>
          </cell>
          <cell r="AF361">
            <v>0.33</v>
          </cell>
          <cell r="AL361">
            <v>0.33</v>
          </cell>
          <cell r="AR361">
            <v>0.33</v>
          </cell>
        </row>
        <row r="362">
          <cell r="A362" t="str">
            <v>Techsmith</v>
          </cell>
          <cell r="D362" t="str">
            <v>WotC</v>
          </cell>
          <cell r="E362" t="str">
            <v>Faiths &amp; Pantheons</v>
          </cell>
          <cell r="AF362">
            <v>0.33</v>
          </cell>
          <cell r="AL362">
            <v>0.33</v>
          </cell>
          <cell r="AR362">
            <v>0.33</v>
          </cell>
        </row>
        <row r="363">
          <cell r="A363" t="str">
            <v>Tempest</v>
          </cell>
          <cell r="D363" t="str">
            <v>WotC</v>
          </cell>
          <cell r="E363" t="str">
            <v>Masters of the Wild</v>
          </cell>
          <cell r="AF363">
            <v>0.33</v>
          </cell>
          <cell r="AL363">
            <v>0.33</v>
          </cell>
          <cell r="AR363">
            <v>0.33</v>
          </cell>
        </row>
        <row r="364">
          <cell r="A364" t="str">
            <v>Templar</v>
          </cell>
          <cell r="C364" t="str">
            <v>Requirements:
Base Attack Bonus: +5
Knowledge (Religion): 8 ranks
Feats: Endurance, Weapon Focus (with deity's favored weapon)
Weapon and Armor Proficiency: Light, Medium, and Heavy Armor; Shields; Simple and Martial weapons.
1st: Mettle; Weapon Specialization; Divine Spells
2nd: Smite 1/day
3rd: Damage Reduction 1/-
4th: Bonus Feat
6th: Damage Reduction 2/-
7th: Smite 2/day
8th: Bonus Feat
9th: Damage Reduction 3/-</v>
          </cell>
          <cell r="D364" t="str">
            <v>WotC</v>
          </cell>
          <cell r="E364" t="str">
            <v>Defenders of the Faith</v>
          </cell>
          <cell r="F364">
            <v>72</v>
          </cell>
          <cell r="G364">
            <v>10</v>
          </cell>
          <cell r="H364">
            <v>10</v>
          </cell>
          <cell r="I364">
            <v>1</v>
          </cell>
          <cell r="K364" t="str">
            <v>Any</v>
          </cell>
          <cell r="L364">
            <v>4</v>
          </cell>
          <cell r="M364" t="str">
            <v>level</v>
          </cell>
          <cell r="N364">
            <v>2</v>
          </cell>
          <cell r="O364">
            <v>5</v>
          </cell>
          <cell r="AF364">
            <v>0.5</v>
          </cell>
          <cell r="AL364">
            <v>0.33</v>
          </cell>
          <cell r="AR364">
            <v>0.5</v>
          </cell>
          <cell r="AX364">
            <v>1</v>
          </cell>
          <cell r="AZ364" t="str">
            <v>List_Validation</v>
          </cell>
          <cell r="BQ364">
            <v>1</v>
          </cell>
          <cell r="BR364">
            <v>3</v>
          </cell>
          <cell r="BS364">
            <v>3</v>
          </cell>
          <cell r="BT364" t="str">
            <v>--</v>
          </cell>
          <cell r="CS364">
            <v>2</v>
          </cell>
          <cell r="CT364" t="str">
            <v>Climb</v>
          </cell>
          <cell r="CU364" t="str">
            <v>Concentration</v>
          </cell>
          <cell r="CV364" t="str">
            <v>Craft (General)</v>
          </cell>
          <cell r="CW364" t="str">
            <v>Heal</v>
          </cell>
          <cell r="CX364" t="str">
            <v>Jump</v>
          </cell>
          <cell r="CY364" t="str">
            <v>Knowledge (Religion)</v>
          </cell>
          <cell r="CZ364" t="str">
            <v>Profession (General)</v>
          </cell>
          <cell r="DA364" t="str">
            <v>Swim</v>
          </cell>
        </row>
        <row r="365">
          <cell r="A365" t="str">
            <v>Temple Raider of Oldammara</v>
          </cell>
          <cell r="D365" t="str">
            <v>WotC</v>
          </cell>
          <cell r="E365" t="str">
            <v>Song &amp; Silence</v>
          </cell>
          <cell r="AF365">
            <v>0.33</v>
          </cell>
          <cell r="AL365">
            <v>0.33</v>
          </cell>
          <cell r="AR365">
            <v>0.33</v>
          </cell>
        </row>
        <row r="366">
          <cell r="A366" t="str">
            <v>Thaumaturge</v>
          </cell>
          <cell r="C366" t="str">
            <v>Alignment:  Chaotic Neutral, Neutral Evil, or Chaotic Evil
Weapon and Armor Proficiency: The thaumaturge is preficient with all simple weapons.  They are not proficient with any type of armor or shields.
Spellcasting:  Clerical spell list.  Casting based on Charisma score.
1st:  Soulbound, Summon familiar
3rd:  Lesser Corruption
7th:  Lesser Corruption
11th:  Lesser Corruption
15th:  Lesser Corruption
18th:  Greater Corruption
20th:  Greater Corruption</v>
          </cell>
          <cell r="D366" t="str">
            <v>Green Ronin</v>
          </cell>
          <cell r="E366" t="str">
            <v>Assassin's Handbook</v>
          </cell>
          <cell r="F366">
            <v>6</v>
          </cell>
          <cell r="G366">
            <v>20</v>
          </cell>
          <cell r="H366">
            <v>6</v>
          </cell>
          <cell r="I366">
            <v>0.5</v>
          </cell>
          <cell r="AF366">
            <v>0.33</v>
          </cell>
          <cell r="AL366">
            <v>0.33</v>
          </cell>
          <cell r="AR366">
            <v>0.5</v>
          </cell>
          <cell r="BJ366">
            <v>1</v>
          </cell>
          <cell r="CP366">
            <v>1</v>
          </cell>
          <cell r="CR366" t="str">
            <v>familiar</v>
          </cell>
          <cell r="CS366">
            <v>2</v>
          </cell>
          <cell r="CT366" t="str">
            <v>Bluff</v>
          </cell>
          <cell r="CU366" t="str">
            <v>Concentration</v>
          </cell>
          <cell r="CV366" t="str">
            <v>Craft (General)</v>
          </cell>
          <cell r="CW366" t="str">
            <v>Diplomacy</v>
          </cell>
          <cell r="CX366" t="str">
            <v>Intimidate</v>
          </cell>
          <cell r="CY366" t="str">
            <v>Knowledge (The Planes)</v>
          </cell>
          <cell r="CZ366" t="str">
            <v>Knowledge (Arcana)</v>
          </cell>
          <cell r="DA366" t="str">
            <v>Profession (General)</v>
          </cell>
          <cell r="DB366" t="str">
            <v>Spellcraft</v>
          </cell>
        </row>
        <row r="367">
          <cell r="A367" t="str">
            <v>Thayan Knight</v>
          </cell>
          <cell r="C367" t="str">
            <v>Race:  Human
Region:  Thay
Alignment:  Any non-good
BAB:  +5
Feats:  Iron Will, Weapon Focus:  Longsword
Skills:  Intimidate 2 ranks, Knowledge (Arcana) 2 ranks, Knowledge (Local - Thay) 2 ranks
Special:  Social status - cannot be a slave.  Must have sworn allegiance to the Red Wizards of Thay.
Weapon and Armor Proficiency:  Thayan Knights are proficient with the use of all simple and martial weapons and all armor (light, medium, and heavy) and shields.
1st:  Horrors of Thay (+2 fear, +1 charm), Zulkir's Fear
2nd:  Zulkir's Defender
3rd:  Fighter Feat
4th:  Horrors of Thay (+4 fear, +2 charm), Final Stand
5th:  Zulkir's Champion</v>
          </cell>
          <cell r="D367" t="str">
            <v>WotC</v>
          </cell>
          <cell r="E367" t="str">
            <v>Lords of Darkness</v>
          </cell>
          <cell r="F367">
            <v>64</v>
          </cell>
          <cell r="G367">
            <v>5</v>
          </cell>
          <cell r="H367">
            <v>10</v>
          </cell>
          <cell r="I367">
            <v>1</v>
          </cell>
          <cell r="AF367">
            <v>0.5</v>
          </cell>
          <cell r="AH367">
            <v>1</v>
          </cell>
          <cell r="AJ367">
            <v>5</v>
          </cell>
          <cell r="AL367">
            <v>0.33</v>
          </cell>
          <cell r="AM367">
            <v>2</v>
          </cell>
          <cell r="AN367">
            <v>1</v>
          </cell>
          <cell r="AP367">
            <v>5</v>
          </cell>
          <cell r="AR367">
            <v>0.33</v>
          </cell>
          <cell r="AT367">
            <v>1</v>
          </cell>
          <cell r="AV367">
            <v>5</v>
          </cell>
          <cell r="AZ367" t="str">
            <v>FighterBonus</v>
          </cell>
          <cell r="CS367">
            <v>2</v>
          </cell>
          <cell r="CT367" t="str">
            <v>Bluff</v>
          </cell>
          <cell r="CU367" t="str">
            <v>Climb</v>
          </cell>
          <cell r="CV367" t="str">
            <v>Craft (General)</v>
          </cell>
          <cell r="CW367" t="str">
            <v>Gather Info</v>
          </cell>
          <cell r="CX367" t="str">
            <v>Handle Animal</v>
          </cell>
          <cell r="CY367" t="str">
            <v>Innuendo</v>
          </cell>
          <cell r="CZ367" t="str">
            <v>Intimidate</v>
          </cell>
          <cell r="DA367" t="str">
            <v>Jump</v>
          </cell>
          <cell r="DB367" t="str">
            <v>Knowledge (Local)</v>
          </cell>
          <cell r="DC367" t="str">
            <v>Knowledge (Arcana)</v>
          </cell>
          <cell r="DD367" t="str">
            <v>Profession (General)</v>
          </cell>
          <cell r="DE367" t="str">
            <v>Ride</v>
          </cell>
          <cell r="DF367" t="str">
            <v>Spot</v>
          </cell>
          <cell r="DG367" t="str">
            <v>Swim</v>
          </cell>
        </row>
        <row r="368">
          <cell r="A368" t="str">
            <v>Thief-Acrobat</v>
          </cell>
          <cell r="D368" t="str">
            <v>WotC</v>
          </cell>
          <cell r="E368" t="str">
            <v>Song &amp; Silence</v>
          </cell>
          <cell r="AF368">
            <v>0.33</v>
          </cell>
          <cell r="AL368">
            <v>0.33</v>
          </cell>
          <cell r="AR368">
            <v>0.33</v>
          </cell>
        </row>
        <row r="369">
          <cell r="A369" t="str">
            <v>Thunderthrower</v>
          </cell>
          <cell r="C369" t="str">
            <v>BAB:  +5
Skills:  Tumble 5 ranks
Feats:  Far Shot, Lightning Reflexes, Point Blank Shot, Quick Draw
Weapon and Armor Proficiency:  The thunderthrower gains no proficiency with any weapons, armor, or shields.
1st:  Power Throw
2nd:  Distance Throw
3rd:  Catch Thrown Weapon
4th:  Combat Throw
5th:  Returning Throw
6th:  Arcing Throw
7th:  Tumbling Throw
8th:  Double Throw
9th:  Return Thrown Weapon
10th:  Heroic Throw</v>
          </cell>
          <cell r="D369" t="str">
            <v>Green Ronin</v>
          </cell>
          <cell r="E369" t="str">
            <v>Hammer &amp; Helm</v>
          </cell>
          <cell r="F369">
            <v>45</v>
          </cell>
          <cell r="G369">
            <v>10</v>
          </cell>
          <cell r="H369">
            <v>8</v>
          </cell>
          <cell r="I369">
            <v>1</v>
          </cell>
          <cell r="AF369">
            <v>0.33</v>
          </cell>
          <cell r="AL369">
            <v>0.5</v>
          </cell>
          <cell r="AR369">
            <v>0.33</v>
          </cell>
          <cell r="CS369">
            <v>2</v>
          </cell>
          <cell r="CT369" t="str">
            <v>Climb</v>
          </cell>
          <cell r="CU369" t="str">
            <v>Craft (General)</v>
          </cell>
          <cell r="CV369" t="str">
            <v>Handle Animal</v>
          </cell>
          <cell r="CW369" t="str">
            <v>Intimidate</v>
          </cell>
          <cell r="CX369" t="str">
            <v>Jump</v>
          </cell>
          <cell r="CY369" t="str">
            <v>Ride</v>
          </cell>
          <cell r="CZ369" t="str">
            <v>Swim</v>
          </cell>
        </row>
        <row r="370">
          <cell r="A370" t="str">
            <v>Transmorph</v>
          </cell>
          <cell r="D370" t="str">
            <v>Green Ronin</v>
          </cell>
          <cell r="E370" t="str">
            <v>Plot &amp; Poison</v>
          </cell>
          <cell r="AF370">
            <v>0.33</v>
          </cell>
          <cell r="AL370">
            <v>0.33</v>
          </cell>
          <cell r="AR370">
            <v>0.33</v>
          </cell>
        </row>
        <row r="371">
          <cell r="A371" t="str">
            <v>Transmuter</v>
          </cell>
          <cell r="C371"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371" t="str">
            <v>WotC</v>
          </cell>
          <cell r="E371" t="str">
            <v>3.5e SRD</v>
          </cell>
          <cell r="G371">
            <v>20</v>
          </cell>
          <cell r="H371">
            <v>4</v>
          </cell>
          <cell r="I371">
            <v>0.5</v>
          </cell>
          <cell r="AF371">
            <v>0.33</v>
          </cell>
          <cell r="AL371">
            <v>0.33</v>
          </cell>
          <cell r="AR371">
            <v>0.5</v>
          </cell>
          <cell r="AX371">
            <v>1</v>
          </cell>
          <cell r="AZ371" t="str">
            <v>Metamagic</v>
          </cell>
          <cell r="CP371">
            <v>1</v>
          </cell>
          <cell r="CR371" t="str">
            <v>familiar</v>
          </cell>
          <cell r="CS371">
            <v>2</v>
          </cell>
          <cell r="CT371" t="str">
            <v>Concentration</v>
          </cell>
          <cell r="CU371" t="str">
            <v>Craft (General)</v>
          </cell>
          <cell r="CV371" t="str">
            <v>Decipher Script</v>
          </cell>
          <cell r="CW371" t="str">
            <v>Knowledge (General)</v>
          </cell>
          <cell r="CX371" t="str">
            <v>Profession (General)</v>
          </cell>
          <cell r="CY371" t="str">
            <v>Spellcraft</v>
          </cell>
        </row>
        <row r="372">
          <cell r="A372" t="str">
            <v>Treasure Hunter</v>
          </cell>
          <cell r="D372" t="str">
            <v>AEG</v>
          </cell>
          <cell r="E372" t="str">
            <v>Dungeons</v>
          </cell>
          <cell r="AF372">
            <v>0.33</v>
          </cell>
          <cell r="AL372">
            <v>0.33</v>
          </cell>
          <cell r="AR372">
            <v>0.33</v>
          </cell>
        </row>
        <row r="373">
          <cell r="A373" t="str">
            <v>Tribal Protector</v>
          </cell>
          <cell r="C373" t="str">
            <v>Requirements:
Alignment: The same alignment as the majority of the character's tribe.
Race: Any humanoid or monstrous humanoid except dwarf, elf, gnome, halfling, half-elf or human.
Base Attack Bonus: +5
Feats: Power Attack, Cleave, Great Cleave
Wilderness Lore ranks: 4
1 Bonus feat, tribal enemy, homeland
2 Wild fighting
3 Terrain AC bonus +2
4 Smite 1/day
5 Bonus feat
6 Terrain AC bonus +3
7 Smite 2/day
8 Terrain AC bonus +4
9 Bonus feat
10 Smite 3/day</v>
          </cell>
          <cell r="D373" t="str">
            <v>WotC</v>
          </cell>
          <cell r="E373" t="str">
            <v>Sword &amp; Fist</v>
          </cell>
          <cell r="F373">
            <v>35</v>
          </cell>
          <cell r="G373">
            <v>10</v>
          </cell>
          <cell r="H373">
            <v>10</v>
          </cell>
          <cell r="I373">
            <v>1</v>
          </cell>
          <cell r="K373" t="str">
            <v>Tribal Enemy</v>
          </cell>
          <cell r="L373">
            <v>4</v>
          </cell>
          <cell r="M373" t="str">
            <v>level</v>
          </cell>
          <cell r="N373">
            <v>4</v>
          </cell>
          <cell r="AF373">
            <v>0.5</v>
          </cell>
          <cell r="AL373">
            <v>0.5</v>
          </cell>
          <cell r="AR373">
            <v>0.33</v>
          </cell>
          <cell r="AX373">
            <v>1</v>
          </cell>
          <cell r="AY373">
            <v>1</v>
          </cell>
          <cell r="CS373">
            <v>2</v>
          </cell>
          <cell r="CT373" t="str">
            <v>Balance</v>
          </cell>
          <cell r="CU373" t="str">
            <v>Climb</v>
          </cell>
          <cell r="CV373" t="str">
            <v>Craft (General)</v>
          </cell>
          <cell r="CW373" t="str">
            <v>Hide</v>
          </cell>
          <cell r="CX373" t="str">
            <v>Intimidate</v>
          </cell>
          <cell r="CY373" t="str">
            <v>Jump</v>
          </cell>
          <cell r="CZ373" t="str">
            <v>Move Silently</v>
          </cell>
          <cell r="DA373" t="str">
            <v>Sense Motive</v>
          </cell>
          <cell r="DB373" t="str">
            <v>Survival</v>
          </cell>
        </row>
        <row r="374">
          <cell r="A374" t="str">
            <v>True Necromancer</v>
          </cell>
          <cell r="C374" t="str">
            <v>Requirements:
Alignment: Any nongood
Knowledge (arcana): 8 ranks
Knowledge (religion): 8 ranks
Spells: Ability to cast divine spells, one of which must be Animate Dead, and arcane spells, which must include Spectral Hand and Vampiric Touch.
Special: Must have access to the Death domain.
Weapon and Armor Proficiency: No additional proficiency gained.
Class Abilities:
Gains additional arcane spells per day per even class level of True Necromancer.
1st: Rebuke, Necromancer
2nd: Zone of Desecration
4th: Create Undead
5th: Major Desecration
7th: Create Greater Undead
10th: Energy Drain</v>
          </cell>
          <cell r="D374" t="str">
            <v>WotC</v>
          </cell>
          <cell r="E374" t="str">
            <v>Tome &amp; Blood</v>
          </cell>
          <cell r="F374">
            <v>69</v>
          </cell>
          <cell r="G374">
            <v>10</v>
          </cell>
          <cell r="H374">
            <v>4</v>
          </cell>
          <cell r="I374">
            <v>0.5</v>
          </cell>
          <cell r="AF374">
            <v>0.33</v>
          </cell>
          <cell r="AL374">
            <v>0.33</v>
          </cell>
          <cell r="AR374">
            <v>0.5</v>
          </cell>
          <cell r="BP374">
            <v>1</v>
          </cell>
          <cell r="CS374">
            <v>2</v>
          </cell>
          <cell r="CT374" t="str">
            <v>Concentration</v>
          </cell>
          <cell r="CU374" t="str">
            <v>Craft (General)</v>
          </cell>
          <cell r="CV374" t="str">
            <v>Knowledge (Arcana)</v>
          </cell>
          <cell r="CW374" t="str">
            <v>Knowledge (General)</v>
          </cell>
          <cell r="CX374" t="str">
            <v>Knowledge (Nature)</v>
          </cell>
          <cell r="CY374" t="str">
            <v>Knowledge (Psionic)</v>
          </cell>
          <cell r="CZ374" t="str">
            <v>Knowledge (Religion)</v>
          </cell>
          <cell r="DA374" t="str">
            <v>Profession (General)</v>
          </cell>
          <cell r="DB374" t="str">
            <v>Search</v>
          </cell>
          <cell r="DC374" t="str">
            <v>Speak Language</v>
          </cell>
          <cell r="DD374" t="str">
            <v>Spellcraft</v>
          </cell>
          <cell r="DE374" t="str">
            <v>Write Language</v>
          </cell>
        </row>
        <row r="375">
          <cell r="A375" t="str">
            <v>Truth Seeker (Arcane)</v>
          </cell>
          <cell r="C375" t="str">
            <v>Requirements:
Alignment: Any non-evil
Base Attack Bonus: +5
Feats: Improved Unarmed Strike, Combat Reflexes, Dual Strike
Diplomacy: 8 ranks; Sense Motive: 4 ranks
1st: Share Mind, Monk Strike
2nd: Share Mind (Insight bonus to AC)
3rd: Psychoanalyst
4th: Share Mind (cannot be flanked)
6th: Share Mind (+2 insight bonus)
7th: Psychic Inquisitor
8th: Share Mind (swap initiative)
10th: Share Mind (grant share)</v>
          </cell>
          <cell r="D375" t="str">
            <v>Piazo</v>
          </cell>
          <cell r="E375" t="str">
            <v>Dragon 281</v>
          </cell>
          <cell r="F375">
            <v>39</v>
          </cell>
          <cell r="G375">
            <v>10</v>
          </cell>
          <cell r="H375">
            <v>8</v>
          </cell>
          <cell r="I375">
            <v>0.75</v>
          </cell>
          <cell r="J375">
            <v>1</v>
          </cell>
          <cell r="AF375">
            <v>0.5</v>
          </cell>
          <cell r="AL375">
            <v>0.33</v>
          </cell>
          <cell r="AR375">
            <v>0.5</v>
          </cell>
          <cell r="CS375">
            <v>4</v>
          </cell>
          <cell r="CT375" t="str">
            <v>Concentration</v>
          </cell>
          <cell r="CU375" t="str">
            <v>Diplomacy</v>
          </cell>
          <cell r="CV375" t="str">
            <v>Disguise</v>
          </cell>
          <cell r="CW375" t="str">
            <v>Forgery</v>
          </cell>
          <cell r="CX375" t="str">
            <v>Knowledge (Local)</v>
          </cell>
          <cell r="CY375" t="str">
            <v>Knowledge (Nobility/Royalty)</v>
          </cell>
          <cell r="CZ375" t="str">
            <v>Knowledge (Arcana)</v>
          </cell>
          <cell r="DA375" t="str">
            <v>Listen</v>
          </cell>
          <cell r="DB375" t="str">
            <v>Sense Motive</v>
          </cell>
          <cell r="DC375" t="str">
            <v>Spellcraft</v>
          </cell>
        </row>
        <row r="376">
          <cell r="A376" t="str">
            <v>Truth Seeker (Psionic)</v>
          </cell>
          <cell r="C376" t="str">
            <v>Requirements:
Alignment: Any non-evil
Base Attack Bonus: +5
Feats: Improved Unarmed Strike, Combat Reflexes, Dual Strike
Diplomacy: 8 ranks; Sense Motive: 4 ranks
1st: Share Mind, Monk Strike, Two Psionic Combat Modes
2nd: Share Mind (Insight bonus to AC)
3rd: Psychoanalyst
4th: Share Mind (cannot be flanked)
5th: Psionic Combat Mode
6th: Share Mind (+2 insight bonus)
7th: Psychic Inquisitor
8th: Share Mind (swap initiative)
9th: Psionic Combat Mode
10th: Share Mind (grant share)</v>
          </cell>
          <cell r="D376" t="str">
            <v>Piazo</v>
          </cell>
          <cell r="E376" t="str">
            <v>Dragon 281</v>
          </cell>
          <cell r="F376">
            <v>39</v>
          </cell>
          <cell r="G376">
            <v>10</v>
          </cell>
          <cell r="H376">
            <v>8</v>
          </cell>
          <cell r="I376">
            <v>0.75</v>
          </cell>
          <cell r="J376">
            <v>1</v>
          </cell>
          <cell r="AF376">
            <v>0.5</v>
          </cell>
          <cell r="AL376">
            <v>0.33</v>
          </cell>
          <cell r="AR376">
            <v>0.5</v>
          </cell>
          <cell r="CS376">
            <v>4</v>
          </cell>
          <cell r="CT376" t="str">
            <v>Concentration</v>
          </cell>
          <cell r="CU376" t="str">
            <v>Diplomacy</v>
          </cell>
          <cell r="CV376" t="str">
            <v>Disguise</v>
          </cell>
          <cell r="CW376" t="str">
            <v>Forgery</v>
          </cell>
          <cell r="CX376" t="str">
            <v>Knowledge (Local)</v>
          </cell>
          <cell r="CY376" t="str">
            <v>Knowledge (Nobility/Royalty)</v>
          </cell>
          <cell r="CZ376" t="str">
            <v>Knowledge (Psionic)</v>
          </cell>
          <cell r="DA376" t="str">
            <v>Listen</v>
          </cell>
          <cell r="DB376" t="str">
            <v>Psicraft</v>
          </cell>
          <cell r="DC376" t="str">
            <v>Sense Motive</v>
          </cell>
        </row>
        <row r="377">
          <cell r="A377" t="str">
            <v>Tsuno Bushi</v>
          </cell>
          <cell r="D377" t="str">
            <v>AEG</v>
          </cell>
          <cell r="E377" t="str">
            <v>Way of the Samurai</v>
          </cell>
          <cell r="AF377">
            <v>0.33</v>
          </cell>
          <cell r="AL377">
            <v>0.33</v>
          </cell>
          <cell r="AR377">
            <v>0.33</v>
          </cell>
        </row>
        <row r="378">
          <cell r="A378" t="str">
            <v>Tsuruchi's Legion</v>
          </cell>
          <cell r="D378" t="str">
            <v>AEG</v>
          </cell>
          <cell r="E378" t="str">
            <v>Way of the Samurai</v>
          </cell>
          <cell r="AF378">
            <v>0.33</v>
          </cell>
          <cell r="AL378">
            <v>0.33</v>
          </cell>
          <cell r="AR378">
            <v>0.33</v>
          </cell>
        </row>
        <row r="379">
          <cell r="A379" t="str">
            <v>Tundrin</v>
          </cell>
          <cell r="C379" t="str">
            <v>BAB:  +5
Feats:  Great Fortitude, Toughness
Special:  Cold Subtype.
Weapon and Armor Proficiency:  The tundrin gains no proficiency with any weapons, armor, or shields.
1st:  Body of Ice, Ice Armor
2nd:  Elemental Form
3rd:  Ice Hammer
4th:  Ice Shard
5th:  Paragon of Ice</v>
          </cell>
          <cell r="D379" t="str">
            <v>Green Ronin</v>
          </cell>
          <cell r="E379" t="str">
            <v>Hammer &amp; Helm</v>
          </cell>
          <cell r="F379">
            <v>47</v>
          </cell>
          <cell r="G379">
            <v>5</v>
          </cell>
          <cell r="H379">
            <v>8</v>
          </cell>
          <cell r="I379">
            <v>0.75</v>
          </cell>
          <cell r="AF379">
            <v>0.5</v>
          </cell>
          <cell r="AL379">
            <v>0.5</v>
          </cell>
          <cell r="AR379">
            <v>0.33</v>
          </cell>
          <cell r="CS379">
            <v>2</v>
          </cell>
          <cell r="CT379" t="str">
            <v>Climb</v>
          </cell>
          <cell r="CU379" t="str">
            <v>Craft (General)</v>
          </cell>
          <cell r="CV379" t="str">
            <v>Intimidate</v>
          </cell>
          <cell r="CW379" t="str">
            <v>Jump</v>
          </cell>
          <cell r="CX379" t="str">
            <v>Spot</v>
          </cell>
          <cell r="CY379" t="str">
            <v>Survival</v>
          </cell>
          <cell r="CZ379" t="str">
            <v>Swim</v>
          </cell>
        </row>
        <row r="380">
          <cell r="A380" t="str">
            <v>Unbeating Heart</v>
          </cell>
          <cell r="D380" t="str">
            <v>AEG</v>
          </cell>
          <cell r="E380" t="str">
            <v>Undead</v>
          </cell>
          <cell r="AF380">
            <v>0.33</v>
          </cell>
          <cell r="AL380">
            <v>0.33</v>
          </cell>
          <cell r="AR380">
            <v>0.33</v>
          </cell>
        </row>
        <row r="381">
          <cell r="A381" t="str">
            <v>Unseen Sniper</v>
          </cell>
          <cell r="D381" t="str">
            <v>Green Ronin</v>
          </cell>
          <cell r="E381" t="str">
            <v>Plot &amp; Poison</v>
          </cell>
          <cell r="AF381">
            <v>0.33</v>
          </cell>
          <cell r="AL381">
            <v>0.33</v>
          </cell>
          <cell r="AR381">
            <v>0.33</v>
          </cell>
        </row>
        <row r="382">
          <cell r="A382" t="str">
            <v>Vermin Outrider</v>
          </cell>
          <cell r="D382" t="str">
            <v>Green Ronin</v>
          </cell>
          <cell r="E382" t="str">
            <v>Plot &amp; Poison</v>
          </cell>
          <cell r="AF382">
            <v>0.33</v>
          </cell>
          <cell r="AL382">
            <v>0.33</v>
          </cell>
          <cell r="AR382">
            <v>0.33</v>
          </cell>
        </row>
        <row r="383">
          <cell r="A383" t="str">
            <v>Vigilante</v>
          </cell>
          <cell r="D383" t="str">
            <v>WotC</v>
          </cell>
          <cell r="E383" t="str">
            <v>Song &amp; Silence</v>
          </cell>
          <cell r="AF383">
            <v>0.33</v>
          </cell>
          <cell r="AL383">
            <v>0.33</v>
          </cell>
          <cell r="AR383">
            <v>0.33</v>
          </cell>
        </row>
        <row r="384">
          <cell r="A384" t="str">
            <v>Vile Tormentor</v>
          </cell>
          <cell r="D384" t="str">
            <v>Green Ronin</v>
          </cell>
          <cell r="E384" t="str">
            <v>Plot &amp; Poison</v>
          </cell>
          <cell r="AF384">
            <v>0.33</v>
          </cell>
          <cell r="AL384">
            <v>0.33</v>
          </cell>
          <cell r="AR384">
            <v>0.33</v>
          </cell>
        </row>
        <row r="385">
          <cell r="A385" t="str">
            <v>Virtuoso</v>
          </cell>
          <cell r="D385" t="str">
            <v>WotC</v>
          </cell>
          <cell r="E385" t="str">
            <v>Song &amp; Silence</v>
          </cell>
          <cell r="AF385">
            <v>0.33</v>
          </cell>
          <cell r="AL385">
            <v>0.33</v>
          </cell>
          <cell r="AR385">
            <v>0.33</v>
          </cell>
        </row>
        <row r="386">
          <cell r="A386" t="str">
            <v>Void Disciple</v>
          </cell>
          <cell r="D386" t="str">
            <v>AEG</v>
          </cell>
          <cell r="E386" t="str">
            <v>Rokugan</v>
          </cell>
          <cell r="AF386">
            <v>0.33</v>
          </cell>
          <cell r="AL386">
            <v>0.33</v>
          </cell>
          <cell r="AR386">
            <v>0.33</v>
          </cell>
        </row>
        <row r="387">
          <cell r="A387" t="str">
            <v>Wandering Squire</v>
          </cell>
          <cell r="C387" t="str">
            <v>BAB:  +5
Feats:  Dodge, Two Weapon Fighting, Weapon Focus (Quarterstaff)
Weapon and Armor Proficiency:  The wandering squire is proficient with the use of all simple &amp; martial weapons , as well as light &amp; medium armor and shields.
1st:  Expertise, Staff Expert
2nd:  Stunning Attack, Dodge +2
3rd:  Bonus Feat
4th:  Deflect Arrows
5th:  Dodge +3
6th:  Defensive Stance
7th:  Bonus Feat
8th:  Dodge +4
9th:  Warding Attack
10th: Staff Master, Dodge +5</v>
          </cell>
          <cell r="D387" t="str">
            <v>AEG</v>
          </cell>
          <cell r="E387" t="str">
            <v>War</v>
          </cell>
          <cell r="F387">
            <v>78</v>
          </cell>
          <cell r="G387">
            <v>10</v>
          </cell>
          <cell r="H387">
            <v>10</v>
          </cell>
          <cell r="I387">
            <v>1</v>
          </cell>
          <cell r="AF387">
            <v>0.5</v>
          </cell>
          <cell r="AL387">
            <v>0.33</v>
          </cell>
          <cell r="AR387">
            <v>0.33</v>
          </cell>
          <cell r="AX387">
            <v>3</v>
          </cell>
          <cell r="AZ387" t="str">
            <v>FighterBonus</v>
          </cell>
          <cell r="CS387">
            <v>4</v>
          </cell>
          <cell r="CT387" t="str">
            <v>Climb</v>
          </cell>
          <cell r="CU387" t="str">
            <v>Craft (General)</v>
          </cell>
          <cell r="CV387" t="str">
            <v>Diplomacy</v>
          </cell>
          <cell r="CW387" t="str">
            <v>Gather Info</v>
          </cell>
          <cell r="CX387" t="str">
            <v>Heal</v>
          </cell>
          <cell r="CY387" t="str">
            <v>Intimidate</v>
          </cell>
          <cell r="CZ387" t="str">
            <v>Jump</v>
          </cell>
          <cell r="DA387" t="str">
            <v>Listen</v>
          </cell>
          <cell r="DB387" t="str">
            <v>Profession (General)</v>
          </cell>
          <cell r="DC387" t="str">
            <v>Ride</v>
          </cell>
          <cell r="DD387" t="str">
            <v>Spot</v>
          </cell>
          <cell r="DE387" t="str">
            <v>Swim</v>
          </cell>
        </row>
        <row r="388">
          <cell r="A388" t="str">
            <v>War Wizard</v>
          </cell>
          <cell r="C388" t="str">
            <v>Requirements:
Alignment: Any non-evil, non-chaotic.
Skills: Spellcraft 10 ranks
Feats: Enlarge Spell, Widen Spell, Martial Weapon Proficiency (Any)
Spellcasting: Able to cast 4th-level arcane spells. 
Weapon and Armor Proficiency: No additional proficiency gained.
Class Abilities:
Gains additional spells per day per class level of War Wizard of Cormyr.
1st: Weapon Focus
2nd: Metamagic Feat
3rd: Widen Spell
4th: Metamagic Feat
5th: Enhanced Spell area</v>
          </cell>
          <cell r="D388" t="str">
            <v>WotC</v>
          </cell>
          <cell r="E388" t="str">
            <v>Magic of Faerun</v>
          </cell>
          <cell r="F388">
            <v>26</v>
          </cell>
          <cell r="G388">
            <v>5</v>
          </cell>
          <cell r="H388">
            <v>4</v>
          </cell>
          <cell r="I388">
            <v>0.5</v>
          </cell>
          <cell r="AF388">
            <v>0.5</v>
          </cell>
          <cell r="AL388">
            <v>0.33</v>
          </cell>
          <cell r="AR388">
            <v>0.5</v>
          </cell>
          <cell r="AX388">
            <v>2</v>
          </cell>
          <cell r="AY388">
            <v>1</v>
          </cell>
          <cell r="CS388">
            <v>2</v>
          </cell>
          <cell r="CT388" t="str">
            <v>Concentration</v>
          </cell>
          <cell r="CU388" t="str">
            <v>Craft (General)</v>
          </cell>
          <cell r="CV388" t="str">
            <v>Knowledge (Arcana)</v>
          </cell>
          <cell r="CW388" t="str">
            <v>Knowledge (General)</v>
          </cell>
          <cell r="CX388" t="str">
            <v>Knowledge (Nature)</v>
          </cell>
          <cell r="CY388" t="str">
            <v>Knowledge (Psionic)</v>
          </cell>
          <cell r="CZ388" t="str">
            <v>Knowledge (Religion)</v>
          </cell>
          <cell r="DA388" t="str">
            <v>Profession (General)</v>
          </cell>
          <cell r="DB388" t="str">
            <v>Speak Language</v>
          </cell>
          <cell r="DC388" t="str">
            <v>Spellcraft</v>
          </cell>
          <cell r="DD388" t="str">
            <v>Write Language</v>
          </cell>
        </row>
        <row r="389">
          <cell r="A389" t="str">
            <v>Warleader</v>
          </cell>
          <cell r="C389" t="str">
            <v>BAB:  +6
Feats:  Leadership
Skills:  Diplomacy 4 ranks
Weapon and Armor Proficiency:  The war leader is proficient with the use of all simple &amp; martial weapons , as well as light, medium, &amp; heavy armor and shields.
1st:  Lend Counsel
2nd:  Inspire Bravery
3rd:  Bonus Feat
4th:  Concerted Attack
5th:  Charisma +2
6th:  Bonus Feat
7th:  Snap to Attention
8th:  Motivate the Troops
9th:  Bonus Feat
10th: Rally the Troops</v>
          </cell>
          <cell r="D389" t="str">
            <v>AEG</v>
          </cell>
          <cell r="E389" t="str">
            <v>War</v>
          </cell>
          <cell r="F389">
            <v>81</v>
          </cell>
          <cell r="G389">
            <v>10</v>
          </cell>
          <cell r="H389">
            <v>10</v>
          </cell>
          <cell r="I389">
            <v>1</v>
          </cell>
          <cell r="AF389">
            <v>0.5</v>
          </cell>
          <cell r="AL389">
            <v>0.33</v>
          </cell>
          <cell r="AR389">
            <v>0.33</v>
          </cell>
          <cell r="AX389">
            <v>3</v>
          </cell>
          <cell r="AY389">
            <v>3</v>
          </cell>
          <cell r="AZ389" t="str">
            <v>FighterBonus</v>
          </cell>
          <cell r="CS389">
            <v>4</v>
          </cell>
          <cell r="CT389" t="str">
            <v>Climb</v>
          </cell>
          <cell r="CU389" t="str">
            <v>Concentration</v>
          </cell>
          <cell r="CV389" t="str">
            <v>Craft (General)</v>
          </cell>
          <cell r="CW389" t="str">
            <v>Diplomacy</v>
          </cell>
          <cell r="CX389" t="str">
            <v>Intimidate</v>
          </cell>
          <cell r="CY389" t="str">
            <v>Profession (General)</v>
          </cell>
          <cell r="CZ389" t="str">
            <v>Ride</v>
          </cell>
          <cell r="DA389" t="str">
            <v>Sense Motive</v>
          </cell>
          <cell r="DB389" t="str">
            <v>Swim</v>
          </cell>
        </row>
        <row r="390">
          <cell r="A390" t="str">
            <v>Warmage</v>
          </cell>
          <cell r="C390" t="str">
            <v>Feats:  Combat Casting, Dodge, any one Metamagic feat.
Skills:  Concentration 8 ranks, Knowledge (Arcana) 6 ranks
Spellcasting:  Must be able to cast 3rd level arcane spells.
Weapon and Armor Proficiency:  The warmage is proficient with the use of all simple &amp; martial weapons , as well as light armor.
Spellcasting:  Every even numbered level, gains +1 level to a previous arcane casting class.
1st:  Arcane Accuracy
2nd:  Armored Mage
3rd:  Superior Dodge
5th:  Mental Toughness
7th:  Dodge Missile Fire
9th:  Arcane Tactician
10th: Arcane Warrior</v>
          </cell>
          <cell r="D390" t="str">
            <v>AEG</v>
          </cell>
          <cell r="E390" t="str">
            <v>War</v>
          </cell>
          <cell r="F390">
            <v>83</v>
          </cell>
          <cell r="G390">
            <v>10</v>
          </cell>
          <cell r="H390">
            <v>6</v>
          </cell>
          <cell r="I390">
            <v>0.5</v>
          </cell>
          <cell r="AF390">
            <v>0.5</v>
          </cell>
          <cell r="AL390">
            <v>0.33</v>
          </cell>
          <cell r="AR390">
            <v>0.5</v>
          </cell>
          <cell r="CS390">
            <v>2</v>
          </cell>
          <cell r="CT390" t="str">
            <v>Concentration</v>
          </cell>
          <cell r="CU390" t="str">
            <v>Craft (General)</v>
          </cell>
          <cell r="CV390" t="str">
            <v>Knowledge (Arcana)</v>
          </cell>
          <cell r="CW390" t="str">
            <v>Knowledge (General)</v>
          </cell>
          <cell r="CX390" t="str">
            <v>Knowledge (Nature)</v>
          </cell>
          <cell r="CY390" t="str">
            <v>Knowledge (Psionic)</v>
          </cell>
          <cell r="CZ390" t="str">
            <v>Knowledge (Religion)</v>
          </cell>
          <cell r="DA390" t="str">
            <v>Profession (General)</v>
          </cell>
          <cell r="DB390" t="str">
            <v>Speak Language</v>
          </cell>
          <cell r="DC390" t="str">
            <v>Spellcraft</v>
          </cell>
          <cell r="DD390" t="str">
            <v>Write Language</v>
          </cell>
        </row>
        <row r="391">
          <cell r="A391" t="str">
            <v>Warmaster</v>
          </cell>
          <cell r="C391" t="str">
            <v>Requirements:
Base Attack Bonus: +7
Diplomacy ranks: 5
Alignment: Any nonchaotic, nonevil.
Feats: Leadership, Martial Weapon Proficiency, Weapon Specialization
1 Brotherhood, Leadership bonus +1
2 Battle cry
3 Direct troops, Leadership bonus +2
4 Tower, rally troops
5 Hard march, Leadership bonus +3
6 Keep
7 Battle standard, Leadership bonus +4
8 Castle
9 Die for your country, Leadership bonus +5
10 Huge castle</v>
          </cell>
          <cell r="D391" t="str">
            <v>WotC</v>
          </cell>
          <cell r="E391" t="str">
            <v>Sword &amp; Fist</v>
          </cell>
          <cell r="F391">
            <v>37</v>
          </cell>
          <cell r="G391">
            <v>10</v>
          </cell>
          <cell r="H391">
            <v>10</v>
          </cell>
          <cell r="I391">
            <v>1</v>
          </cell>
          <cell r="AF391">
            <v>0.5</v>
          </cell>
          <cell r="AL391">
            <v>0.33</v>
          </cell>
          <cell r="AR391">
            <v>0.33</v>
          </cell>
          <cell r="CS391">
            <v>2</v>
          </cell>
          <cell r="CT391" t="str">
            <v>Bluff</v>
          </cell>
          <cell r="CU391" t="str">
            <v>Craft (General)</v>
          </cell>
          <cell r="CV391" t="str">
            <v>Diplomacy</v>
          </cell>
          <cell r="CW391" t="str">
            <v>Intimidate</v>
          </cell>
          <cell r="CX391" t="str">
            <v>Knowledge (General)</v>
          </cell>
          <cell r="CY391" t="str">
            <v>Profession (General)</v>
          </cell>
          <cell r="CZ391" t="str">
            <v>Ride</v>
          </cell>
          <cell r="DA391" t="str">
            <v>Sense Motive</v>
          </cell>
          <cell r="DB391" t="str">
            <v>Speak Language</v>
          </cell>
          <cell r="DC391" t="str">
            <v>Write Language</v>
          </cell>
        </row>
        <row r="392">
          <cell r="A392" t="str">
            <v>Warpriest</v>
          </cell>
          <cell r="C392" t="str">
            <v>Base Attack Bonus: +5
Diplomacy: 5 ranks; Sense Motive: 5 ranks
Feats: Combat Casting; Leadership
Spells: Access to at least one of these domains: Destruction, Protection, Strength, War.  A character who can cast at least one spell from a domain counts as having access for this purpose.
Weapon and Armor Proficiency: Light, Medium, and Heavy Armor; Shields; Simple and Martial weapons.
1st: Prestige Domain: Glory or Prestige Domain: Domination; Rally
2nd: Inflame; +1 to level of the existing spellcasting class.
3rd: Healing Circle
4th: Prestige Domain; +1 to level of the existing spellcasting class.
5th: Heroes' Feast
6th: Fear Aura; +1 to level of the existing spellcasting class.
7th: Mass Haste
8th: Mass Healing; +1 to level of the existing spellcasting class.
9th: Fear Aura (x2)
10th: Implacable Foe; +1 to level of the existing spellcasting class.</v>
          </cell>
          <cell r="D392" t="str">
            <v>WotC</v>
          </cell>
          <cell r="E392" t="str">
            <v>Defenders of the Faith</v>
          </cell>
          <cell r="F392">
            <v>74</v>
          </cell>
          <cell r="G392">
            <v>10</v>
          </cell>
          <cell r="H392">
            <v>8</v>
          </cell>
          <cell r="I392">
            <v>1</v>
          </cell>
          <cell r="AF392">
            <v>0.5</v>
          </cell>
          <cell r="AL392">
            <v>0.33</v>
          </cell>
          <cell r="AR392">
            <v>0.33</v>
          </cell>
          <cell r="BJ392">
            <v>1</v>
          </cell>
          <cell r="CS392">
            <v>2</v>
          </cell>
          <cell r="CT392" t="str">
            <v>Concentration</v>
          </cell>
          <cell r="CU392" t="str">
            <v>Craft (General)</v>
          </cell>
          <cell r="CV392" t="str">
            <v>Diplomacy</v>
          </cell>
          <cell r="CW392" t="str">
            <v>Handle Animal</v>
          </cell>
          <cell r="CX392" t="str">
            <v>Ride</v>
          </cell>
          <cell r="CY392" t="str">
            <v>Sense Motive</v>
          </cell>
          <cell r="CZ392" t="str">
            <v>Spellcraft</v>
          </cell>
          <cell r="DA392" t="str">
            <v>Swim</v>
          </cell>
        </row>
        <row r="393">
          <cell r="A393" t="str">
            <v>Warrior</v>
          </cell>
          <cell r="C393" t="str">
            <v>Alignment: Any
Weapon and Armor Proficiency: The warrior is proficient in the use of all simple and martial weapons and all armor and shields.</v>
          </cell>
          <cell r="D393" t="str">
            <v>WotC</v>
          </cell>
          <cell r="E393" t="str">
            <v>3.5e SRD</v>
          </cell>
          <cell r="G393">
            <v>20</v>
          </cell>
          <cell r="H393">
            <v>8</v>
          </cell>
          <cell r="I393">
            <v>1</v>
          </cell>
          <cell r="AF393">
            <v>0.5</v>
          </cell>
          <cell r="AL393">
            <v>0.33</v>
          </cell>
          <cell r="AR393">
            <v>0.33</v>
          </cell>
          <cell r="CS393">
            <v>2</v>
          </cell>
          <cell r="CT393" t="str">
            <v>Climb</v>
          </cell>
          <cell r="CU393" t="str">
            <v>Handle Animal</v>
          </cell>
          <cell r="CV393" t="str">
            <v>Intimidate</v>
          </cell>
          <cell r="CW393" t="str">
            <v>Jump</v>
          </cell>
          <cell r="CX393" t="str">
            <v>Ride</v>
          </cell>
          <cell r="CY393" t="str">
            <v>Swim</v>
          </cell>
        </row>
        <row r="394">
          <cell r="A394" t="str">
            <v>Wasp Bounty Hunter</v>
          </cell>
          <cell r="D394" t="str">
            <v>AEG</v>
          </cell>
          <cell r="E394" t="str">
            <v>Rokugan</v>
          </cell>
          <cell r="AF394">
            <v>0.33</v>
          </cell>
          <cell r="AL394">
            <v>0.33</v>
          </cell>
          <cell r="AR394">
            <v>0.33</v>
          </cell>
        </row>
        <row r="395">
          <cell r="A395" t="str">
            <v>Wasteland Druid</v>
          </cell>
          <cell r="D395" t="str">
            <v>AEG</v>
          </cell>
          <cell r="E395" t="str">
            <v>Undead</v>
          </cell>
          <cell r="AF395">
            <v>0.33</v>
          </cell>
          <cell r="AL395">
            <v>0.33</v>
          </cell>
          <cell r="AR395">
            <v>0.33</v>
          </cell>
        </row>
        <row r="396">
          <cell r="A396" t="str">
            <v>Waveservant</v>
          </cell>
          <cell r="D396" t="str">
            <v>WotC</v>
          </cell>
          <cell r="E396" t="str">
            <v>Faiths &amp; Pantheons</v>
          </cell>
          <cell r="AF396">
            <v>0.33</v>
          </cell>
          <cell r="AL396">
            <v>0.33</v>
          </cell>
          <cell r="AR396">
            <v>0.33</v>
          </cell>
        </row>
        <row r="397">
          <cell r="A397" t="str">
            <v>Wayfarer Guide</v>
          </cell>
          <cell r="C397" t="str">
            <v>Requirements:
Knowledge (arcana): 10 ranks
Knowledge (geography): 10 ranks
Feats: Sanctum Spell, Skill Focus (Knowledge (Geography))
Spells: Ability to cast Teleport.
Special: A prospective wayfarer guide must join the Wayfarer's Union (although they can later quit without losing previously acquired levels).
Weapon and Armor Proficiency: No additional proficiency gained.
Class Abilities:
Gains additional arcane spells per day per odd class level of Wayfarer Guide.
1st: Enhanced Capacity
2nd: Extra Teleportation
3rd: Enhanced Accuracy</v>
          </cell>
          <cell r="D397" t="str">
            <v>WotC</v>
          </cell>
          <cell r="E397" t="str">
            <v>Tome &amp; Blood</v>
          </cell>
          <cell r="F397">
            <v>69</v>
          </cell>
          <cell r="G397">
            <v>10</v>
          </cell>
          <cell r="H397">
            <v>4</v>
          </cell>
          <cell r="I397">
            <v>0.5</v>
          </cell>
          <cell r="AF397">
            <v>0.33</v>
          </cell>
          <cell r="AL397">
            <v>0.33</v>
          </cell>
          <cell r="AR397">
            <v>0.5</v>
          </cell>
          <cell r="CS397">
            <v>2</v>
          </cell>
          <cell r="CT397" t="str">
            <v>Concentration</v>
          </cell>
          <cell r="CU397" t="str">
            <v>Craft (General)</v>
          </cell>
          <cell r="CV397" t="str">
            <v>Knowledge (Arcana)</v>
          </cell>
          <cell r="CW397" t="str">
            <v>Knowledge (General)</v>
          </cell>
          <cell r="CX397" t="str">
            <v>Knowledge (Nature)</v>
          </cell>
          <cell r="CY397" t="str">
            <v>Knowledge (Psionic)</v>
          </cell>
          <cell r="CZ397" t="str">
            <v>Knowledge (Religion)</v>
          </cell>
          <cell r="DA397" t="str">
            <v>Profession (General)</v>
          </cell>
          <cell r="DB397" t="str">
            <v>Speak Language</v>
          </cell>
          <cell r="DC397" t="str">
            <v>Spellcraft</v>
          </cell>
          <cell r="DD397" t="str">
            <v>Write Language</v>
          </cell>
        </row>
        <row r="398">
          <cell r="A398" t="str">
            <v>Weaponmaster</v>
          </cell>
          <cell r="C398" t="str">
            <v>Requirements:
Base Attack Bonus: +5
Intimidate ranks: 4
Proficiency: With your weapon of choice.
Weapon: Masterwork weapon (unless unarmed).
Feats: Dodge, Mobility Combat Reflexes, Expertise, Weapon Focus [DB: with weapon of choice?], Whirlwind Attack, Dex 13+
1 Ki damage 1/day/level
2 Increased multiplier 1/day
3 Superior Weapon Focus
4 Increased multiplier 2/day
5 Superior Combat Reflexes
6 Increased multiplier 3/day
7 Ki critical
8 Increased multiplier 4/day
9 Ki Whirlwind Attack
10 Increased multiplier 5/day</v>
          </cell>
          <cell r="D398" t="str">
            <v>WotC</v>
          </cell>
          <cell r="E398" t="str">
            <v>Sword &amp; Fist</v>
          </cell>
          <cell r="F398">
            <v>38</v>
          </cell>
          <cell r="G398">
            <v>10</v>
          </cell>
          <cell r="H398">
            <v>10</v>
          </cell>
          <cell r="I398">
            <v>1</v>
          </cell>
          <cell r="AF398">
            <v>0.33</v>
          </cell>
          <cell r="AL398">
            <v>0.5</v>
          </cell>
          <cell r="AR398">
            <v>0.33</v>
          </cell>
          <cell r="CS398">
            <v>2</v>
          </cell>
          <cell r="CT398" t="str">
            <v>Intimidate</v>
          </cell>
          <cell r="CU398" t="str">
            <v>Knowledge (Weaponry)</v>
          </cell>
          <cell r="CV398" t="str">
            <v>Listen</v>
          </cell>
          <cell r="CW398" t="str">
            <v>Sense Motive</v>
          </cell>
          <cell r="CX398" t="str">
            <v>Spot</v>
          </cell>
        </row>
        <row r="399">
          <cell r="A399" t="str">
            <v>Wearer of Purple</v>
          </cell>
          <cell r="D399" t="str">
            <v>WotC</v>
          </cell>
          <cell r="E399" t="str">
            <v>Faiths &amp; Pantheons</v>
          </cell>
          <cell r="AF399">
            <v>0.33</v>
          </cell>
          <cell r="AL399">
            <v>0.33</v>
          </cell>
          <cell r="AR399">
            <v>0.33</v>
          </cell>
        </row>
        <row r="400">
          <cell r="A400" t="str">
            <v>Weightless Foot</v>
          </cell>
          <cell r="C400" t="str">
            <v>Requirements:
Alignment: Any Non-chaotic, Non-Evil
BAB: +4
Base Reflex save: +2
Balance: 8 ranks
Climb: 4 ranks
Concentration: 4 ranks
Jump: 6 ranks
Tumble: 4 ranks
Feats: Dodge, Iron Will, Mobility, Point Blank Shot
Special: Must have the evasion special ability.
Weapon and Armor Proficiency: A weightless foot gains proficiency in all simple &amp; martial weapons. but no armor.
1st Leap of the clouds, Slow fall (20 ft.)
2nd Light Step (+10), Spring Attack
3rd Acrobatics (+10), Slow fall (30 ft.)
4th Purity of body, Trackless Step, Shot on the Run
5th Dry Feet, Slow fall (50 ft.)
6th Purity of Mind, Uncany Step, Light Step (+20)
7th Light as a Feather, Acrobatics (+20)
8th Light as Air
9th Purity of Spirit, Improved evasion       
10th Weightlessness</v>
          </cell>
          <cell r="D400" t="str">
            <v>Piazo</v>
          </cell>
          <cell r="E400" t="str">
            <v>Dragon 289</v>
          </cell>
          <cell r="F400">
            <v>51</v>
          </cell>
          <cell r="G400">
            <v>10</v>
          </cell>
          <cell r="H400">
            <v>8</v>
          </cell>
          <cell r="I400">
            <v>1</v>
          </cell>
          <cell r="AF400">
            <v>0.33</v>
          </cell>
          <cell r="AL400">
            <v>0.5</v>
          </cell>
          <cell r="AR400">
            <v>0.5</v>
          </cell>
          <cell r="CS400">
            <v>4</v>
          </cell>
          <cell r="CT400" t="str">
            <v>Balance</v>
          </cell>
          <cell r="CU400" t="str">
            <v>Climb</v>
          </cell>
          <cell r="CV400" t="str">
            <v>Concentration</v>
          </cell>
          <cell r="CW400" t="str">
            <v>Diplomacy</v>
          </cell>
          <cell r="CX400" t="str">
            <v>Escape Artist</v>
          </cell>
          <cell r="CY400" t="str">
            <v>Hide</v>
          </cell>
          <cell r="CZ400" t="str">
            <v>Jump</v>
          </cell>
          <cell r="DA400" t="str">
            <v>Listen</v>
          </cell>
          <cell r="DB400" t="str">
            <v>Move Silently</v>
          </cell>
          <cell r="DC400" t="str">
            <v>Search</v>
          </cell>
          <cell r="DD400" t="str">
            <v>Spot</v>
          </cell>
          <cell r="DE400" t="str">
            <v>Swim</v>
          </cell>
          <cell r="DF400" t="str">
            <v>Tumble</v>
          </cell>
        </row>
        <row r="401">
          <cell r="A401" t="str">
            <v>Wild Rider</v>
          </cell>
          <cell r="C401" t="str">
            <v>BAB:  +5
Feats:  Mounted Archery, Mounted Combat
Skills:  Animal Empathy 6 ranks, Heal 6 ranks, Ride 8 ranks, Wilderness Lore 6 ranks
Special:  Must have the rage special ability.
Weapon and Armor Proficiency:  The wild rider is proficient with the use of all simple &amp; martial weapons , as well as light armor &amp; shields.
1st:  Improved Mounted Archery
2nd:  Inspired Horsemanship
3rd:  Wild Rider
4th:  Furious Fire
5th:  Spirited Mount
6th:  Incite Rage
7th:  Exotic Mount
8th:  Ride Like the Wind
9th:  Spirited Mount
10th: Ferocious Charge, Exotic Mount</v>
          </cell>
          <cell r="D401" t="str">
            <v>AEG</v>
          </cell>
          <cell r="E401" t="str">
            <v>War</v>
          </cell>
          <cell r="F401">
            <v>85</v>
          </cell>
          <cell r="G401">
            <v>10</v>
          </cell>
          <cell r="H401">
            <v>10</v>
          </cell>
          <cell r="I401">
            <v>1</v>
          </cell>
          <cell r="AF401">
            <v>0.5</v>
          </cell>
          <cell r="AL401">
            <v>0.33</v>
          </cell>
          <cell r="AR401">
            <v>0.33</v>
          </cell>
          <cell r="CS401">
            <v>2</v>
          </cell>
          <cell r="CT401" t="str">
            <v>Climb</v>
          </cell>
          <cell r="CU401" t="str">
            <v>Craft (General)</v>
          </cell>
          <cell r="CV401" t="str">
            <v>Handle Animal</v>
          </cell>
          <cell r="CW401" t="str">
            <v>Intimidate</v>
          </cell>
          <cell r="CX401" t="str">
            <v>Jump</v>
          </cell>
          <cell r="CY401" t="str">
            <v>Listen</v>
          </cell>
          <cell r="CZ401" t="str">
            <v>Profession (General)</v>
          </cell>
          <cell r="DA401" t="str">
            <v>Ride</v>
          </cell>
          <cell r="DB401" t="str">
            <v>Survival</v>
          </cell>
          <cell r="DC401" t="str">
            <v>Swim</v>
          </cell>
        </row>
        <row r="402">
          <cell r="A402" t="str">
            <v>Wild Scout</v>
          </cell>
          <cell r="C402" t="str">
            <v>BAB:  +5
Feats:  Endurance, Track
Skills:  Hide 8 ranks, Intuit Direction 4 ranks, Knowledge (Nature) 4 ranks, Move Silently 4 ranks
Weapon and Armor Proficiency:  The wild scout is proficient with the use of all simple and martial weapons, as well as all light armor &amp; shields.
1st:  Improved Track, Home Turf, Wild Feat
2nd:  Fast March, Nondetection
3rd:  Camouflage 1
4th:  Home Turf 2
5th:  Commune with Nature 1/day
6th:  Camouflage 1
7th:  Commune with Nature 2/day
8th:  Home Turf 3
9th:  Camouflage 1
10th:  Commune with Nature 3/day, Wild Feat</v>
          </cell>
          <cell r="D402" t="str">
            <v>WotC</v>
          </cell>
          <cell r="E402" t="str">
            <v>Silver Marches</v>
          </cell>
          <cell r="F402">
            <v>117</v>
          </cell>
          <cell r="G402">
            <v>10</v>
          </cell>
          <cell r="H402">
            <v>8</v>
          </cell>
          <cell r="I402">
            <v>0.75</v>
          </cell>
          <cell r="AF402">
            <v>0.5</v>
          </cell>
          <cell r="AL402">
            <v>0.33</v>
          </cell>
          <cell r="AR402">
            <v>0.33</v>
          </cell>
          <cell r="AX402">
            <v>1</v>
          </cell>
          <cell r="AZ402" t="str">
            <v>List_Validation</v>
          </cell>
          <cell r="CS402">
            <v>4</v>
          </cell>
          <cell r="CT402" t="str">
            <v>Climb</v>
          </cell>
          <cell r="CU402" t="str">
            <v>Handle Animal</v>
          </cell>
          <cell r="CV402" t="str">
            <v>Hide</v>
          </cell>
          <cell r="CW402" t="str">
            <v>Jump</v>
          </cell>
          <cell r="CX402" t="str">
            <v>Knowledge (Nature)</v>
          </cell>
          <cell r="CY402" t="str">
            <v>Listen</v>
          </cell>
          <cell r="CZ402" t="str">
            <v>Move Silently</v>
          </cell>
          <cell r="DA402" t="str">
            <v>Spot</v>
          </cell>
          <cell r="DB402" t="str">
            <v>Survival</v>
          </cell>
        </row>
        <row r="403">
          <cell r="A403" t="str">
            <v>Windstrider</v>
          </cell>
          <cell r="D403" t="str">
            <v>WotC</v>
          </cell>
          <cell r="E403" t="str">
            <v>Faiths &amp; Pantheons</v>
          </cell>
          <cell r="AF403">
            <v>0.33</v>
          </cell>
          <cell r="AL403">
            <v>0.33</v>
          </cell>
          <cell r="AR403">
            <v>0.33</v>
          </cell>
        </row>
        <row r="404">
          <cell r="A404" t="str">
            <v>Windwalker</v>
          </cell>
          <cell r="C404" t="str">
            <v>Requirements:
Patron Deity: Shaundakul
BAB: +5
Hide: 5 ranks
Intuit Direction: 5 ranks
Move Silently: 5 ranks
Wilderness Lore: 3 ranks
Feats: Lightining Reflexes, Track, Weapon Focus (Greatsword)
Spell Casting: Ability to cast divine spells. Clerics must have access to the Air or Travel domain.
Special: Must have visited 3 differet regions during their life.  Must have flown by spell or mount for at least an hour.
Weapon and Armor Proficiency: A windwalker gains no additional proficiency with any weapons, armors, or shields. Shaundakul's favored weapon is the greatsword.
1st Air &amp; Travel Spells, Soft Fall
2nd Cold Resistance 5
3rd Portalsense, Air Walk
4th Cold Resistance 10
5th Smite Fiend 1/day
6th Cold Resistance 15
7th Windsong
8th Cold Resistance 20
9th Smite Fiend 2/day
10th Ride the WInds
A windwalker gains +1 level of their existing spell casting class at each level.</v>
          </cell>
          <cell r="D404" t="str">
            <v>WotC</v>
          </cell>
          <cell r="E404" t="str">
            <v>Faiths &amp; Pantheons</v>
          </cell>
          <cell r="F404">
            <v>212</v>
          </cell>
          <cell r="G404">
            <v>19</v>
          </cell>
          <cell r="H404">
            <v>8</v>
          </cell>
          <cell r="I404">
            <v>1</v>
          </cell>
          <cell r="K404" t="str">
            <v>Fiend</v>
          </cell>
          <cell r="L404" t="str">
            <v>Chr</v>
          </cell>
          <cell r="M404" t="str">
            <v>level</v>
          </cell>
          <cell r="N404">
            <v>5</v>
          </cell>
          <cell r="O404">
            <v>4</v>
          </cell>
          <cell r="AF404">
            <v>0.33</v>
          </cell>
          <cell r="AL404">
            <v>0.33</v>
          </cell>
          <cell r="AR404">
            <v>0.5</v>
          </cell>
          <cell r="CS404">
            <v>4</v>
          </cell>
          <cell r="CT404" t="str">
            <v>Climb</v>
          </cell>
          <cell r="CU404" t="str">
            <v>Concentration</v>
          </cell>
          <cell r="CV404" t="str">
            <v>Craft (General)</v>
          </cell>
          <cell r="CW404" t="str">
            <v>Diplomacy</v>
          </cell>
          <cell r="CX404" t="str">
            <v>Heal</v>
          </cell>
          <cell r="CY404" t="str">
            <v>Hide</v>
          </cell>
          <cell r="CZ404" t="str">
            <v>Jump</v>
          </cell>
          <cell r="DA404" t="str">
            <v>Knowledge (Nature)</v>
          </cell>
          <cell r="DB404" t="str">
            <v>Knowledge (Religion)</v>
          </cell>
          <cell r="DC404" t="str">
            <v>Move Silently</v>
          </cell>
          <cell r="DD404" t="str">
            <v>Ride</v>
          </cell>
          <cell r="DE404" t="str">
            <v>Search</v>
          </cell>
          <cell r="DF404" t="str">
            <v>Spot</v>
          </cell>
          <cell r="DG404" t="str">
            <v>Survival</v>
          </cell>
          <cell r="DH404" t="str">
            <v>Swim</v>
          </cell>
        </row>
        <row r="405">
          <cell r="A405" t="str">
            <v>Witch Hunter</v>
          </cell>
          <cell r="D405" t="str">
            <v>AEG</v>
          </cell>
          <cell r="E405" t="str">
            <v>Rokugan</v>
          </cell>
          <cell r="AF405">
            <v>0.33</v>
          </cell>
          <cell r="AL405">
            <v>0.33</v>
          </cell>
          <cell r="AR405">
            <v>0.33</v>
          </cell>
        </row>
        <row r="406">
          <cell r="A406" t="str">
            <v>Wizard</v>
          </cell>
          <cell r="C406" t="str">
            <v>Weapon and Armor Proficiency: Wizards are skilled with the club, dagger, heavy crossbow, light crossbow, and quarterstaff. Wizards are not proficient with any type of armor nor with shields. 
1st:  Summon familiar, Scribe Scroll           
5th:  Bonus Metamagic Feat          
10th:  Bonus Metamagic Feat         
15th:  Bonus Metamagic Feat           
20th:  Bonus Metamagic Feat</v>
          </cell>
          <cell r="D406" t="str">
            <v>WotC</v>
          </cell>
          <cell r="E406" t="str">
            <v>3.5e SRD</v>
          </cell>
          <cell r="G406">
            <v>20</v>
          </cell>
          <cell r="H406">
            <v>4</v>
          </cell>
          <cell r="I406">
            <v>0.5</v>
          </cell>
          <cell r="AF406">
            <v>0.33</v>
          </cell>
          <cell r="AL406">
            <v>0.33</v>
          </cell>
          <cell r="AR406">
            <v>0.5</v>
          </cell>
          <cell r="AX406">
            <v>1</v>
          </cell>
          <cell r="AZ406" t="str">
            <v>Metamagic</v>
          </cell>
          <cell r="CP406">
            <v>1</v>
          </cell>
          <cell r="CR406" t="str">
            <v>familiar</v>
          </cell>
          <cell r="CS406">
            <v>2</v>
          </cell>
          <cell r="CT406" t="str">
            <v>Concentration</v>
          </cell>
          <cell r="CU406" t="str">
            <v>Craft (General)</v>
          </cell>
          <cell r="CV406" t="str">
            <v>Decipher Script</v>
          </cell>
          <cell r="CW406" t="str">
            <v>Knowledge (General)</v>
          </cell>
          <cell r="CX406" t="str">
            <v>Profession (General)</v>
          </cell>
          <cell r="CY406" t="str">
            <v>Spellcraft</v>
          </cell>
        </row>
        <row r="407">
          <cell r="A407" t="str">
            <v>Wu Jen</v>
          </cell>
          <cell r="C407" t="str">
            <v>Alignment:  Any Non-Lawful.
Special:  Taboo
Weapon and Armor Proficiency:  The wu jen is proficient with the use of all simple weapons.  They are not proficient with any type of armor or shields.
1st:  Arcane Spell Casting, Sudden Action, Bonus Feat
2nd:  
3rd:  Spell Secret  (Also at 6th, 9th, 12th, 15th, &amp; 18th.)</v>
          </cell>
          <cell r="D407" t="str">
            <v>WotC</v>
          </cell>
          <cell r="E407" t="str">
            <v>OA</v>
          </cell>
          <cell r="F407">
            <v>30</v>
          </cell>
          <cell r="G407">
            <v>20</v>
          </cell>
          <cell r="H407">
            <v>4</v>
          </cell>
          <cell r="I407">
            <v>0.5</v>
          </cell>
          <cell r="AF407">
            <v>0.33</v>
          </cell>
          <cell r="AL407">
            <v>0.33</v>
          </cell>
          <cell r="AR407">
            <v>0.5</v>
          </cell>
          <cell r="AX407">
            <v>1</v>
          </cell>
          <cell r="AZ407" t="str">
            <v>Metamagic</v>
          </cell>
          <cell r="CS407">
            <v>2</v>
          </cell>
          <cell r="CT407" t="str">
            <v>Concentration</v>
          </cell>
          <cell r="CU407" t="str">
            <v>Craft (General)</v>
          </cell>
          <cell r="CV407" t="str">
            <v>Knowledge (Arcana)</v>
          </cell>
          <cell r="CW407" t="str">
            <v>Knowledge (General)</v>
          </cell>
          <cell r="CX407" t="str">
            <v>Knowledge (Nature)</v>
          </cell>
          <cell r="CY407" t="str">
            <v>Knowledge (Psionic)</v>
          </cell>
          <cell r="CZ407" t="str">
            <v>Knowledge (Religion)</v>
          </cell>
          <cell r="DA407" t="str">
            <v>Profession (General)</v>
          </cell>
          <cell r="DB407" t="str">
            <v>Speak Language</v>
          </cell>
          <cell r="DC407" t="str">
            <v>Spellcraft</v>
          </cell>
          <cell r="DD407" t="str">
            <v>Write Language</v>
          </cell>
        </row>
        <row r="408">
          <cell r="A408" t="str">
            <v>Wyrm Spawn</v>
          </cell>
          <cell r="C408" t="str">
            <v>Special:  It is up to the DM if you can take this prestige class.
Weapon and Armor Proficiency:  The wyrm spawn gains no additional proficiency with any weapons, armor, or shields.
1st:  Draconic Blood
2nd:  Resist Elements
3rd:  Scent, Constitution +1
4th:  Flight
5th:  Immune to Dragon Fear, Wisdom +2
6th:  Innate Magic
7th:  Draconic Hide +4, Strength +2
8th:  Longevity, Intelligence +2
9th:  Polymorph
10th:  Breath Weapon</v>
          </cell>
          <cell r="D408" t="str">
            <v>AEG</v>
          </cell>
          <cell r="E408" t="str">
            <v>Dragons</v>
          </cell>
          <cell r="F408">
            <v>42</v>
          </cell>
          <cell r="G408">
            <v>10</v>
          </cell>
          <cell r="H408">
            <v>8</v>
          </cell>
          <cell r="I408">
            <v>0.5</v>
          </cell>
          <cell r="AF408">
            <v>0.5</v>
          </cell>
          <cell r="AL408">
            <v>0.5</v>
          </cell>
          <cell r="AR408">
            <v>0.5</v>
          </cell>
          <cell r="CS408">
            <v>4</v>
          </cell>
        </row>
        <row r="409">
          <cell r="A409" t="str">
            <v>Wyrmfoe</v>
          </cell>
          <cell r="C409" t="str">
            <v>Special:  Ingest 2 pints of blood collected from a dragon that's still alive or one that's died within the last 8 hours.
Special:  Find a copy of the Book of Dragon's Blood.
Special:  Once a year, must kill a dragon &amp; ingest 2 pints of its blood.  Failure results in the loss of 1 ability per week.
Weapon and Armor Proficiency:  The wyrmfoe gains no additional proficiency with any weapons, armor, or shields.
Spellcasting:  +1 level of previous spell casting ability per level or if no previous class, +1 level of sorcerer spell casting ability per level.
1st:  Dragon Magic
2nd:  Dragon Claws
3rd:  Damage Resistance
5th:  Dragon Creature Type
9th:  Dragon Breath</v>
          </cell>
          <cell r="D409" t="str">
            <v>AEG</v>
          </cell>
          <cell r="E409" t="str">
            <v>Dragons</v>
          </cell>
          <cell r="F409">
            <v>40</v>
          </cell>
          <cell r="G409">
            <v>10</v>
          </cell>
          <cell r="H409">
            <v>4</v>
          </cell>
          <cell r="I409">
            <v>0.5</v>
          </cell>
          <cell r="AF409">
            <v>0.33</v>
          </cell>
          <cell r="AL409">
            <v>0.5</v>
          </cell>
          <cell r="AR409">
            <v>0.5</v>
          </cell>
          <cell r="CS409">
            <v>2</v>
          </cell>
          <cell r="CT409" t="str">
            <v>Concentration</v>
          </cell>
          <cell r="CU409" t="str">
            <v>Craft (General)</v>
          </cell>
          <cell r="CV409" t="str">
            <v>Knowledge (Arcana)</v>
          </cell>
          <cell r="CW409" t="str">
            <v>Knowledge (General)</v>
          </cell>
          <cell r="CX409" t="str">
            <v>Knowledge (Nature)</v>
          </cell>
          <cell r="CY409" t="str">
            <v>Knowledge (Psionic)</v>
          </cell>
          <cell r="CZ409" t="str">
            <v>Knowledge (Religion)</v>
          </cell>
          <cell r="DA409" t="str">
            <v>Profession (General)</v>
          </cell>
          <cell r="DB409" t="str">
            <v>Speak Language</v>
          </cell>
          <cell r="DC409" t="str">
            <v>Spellcraft</v>
          </cell>
          <cell r="DD409" t="str">
            <v>Write Language</v>
          </cell>
        </row>
        <row r="410">
          <cell r="A410" t="str">
            <v>Xaositect</v>
          </cell>
          <cell r="C410" t="str">
            <v>Requirements:
Alignment: Any Chaotic
BAB: +4
Base Fortitude Save: +2
Base Reflex Save: +2
Base Will Save: +2
Weapon and Armor Proficiency: A xaositect gains proficiency in all simple &amp; martial weapons as well as all armor &amp; shields.
1st Hide From the Law, Chaotic Contagion, No Rhyme of Reason
2nd Babble (10')
3rd Confusion Aura (5')
4th Babble (20'), Chance's Friend (1/day)
5th Chaotic Defense, Confusion Aura (10')
6th Babble (30'), Burst of Chaos
7th Spark of Life, Chance's Friend (2/day), Confusion Aura (15')
8th Babble (40')
9th Confusion Aura (20'), Law's Bane
10th Babble (50'), Chance's Friend (3/day), Chance's Master</v>
          </cell>
          <cell r="D410" t="str">
            <v>Piazo</v>
          </cell>
          <cell r="E410" t="str">
            <v>Dragon 287</v>
          </cell>
          <cell r="F410">
            <v>52</v>
          </cell>
          <cell r="G410">
            <v>10</v>
          </cell>
          <cell r="H410">
            <v>8</v>
          </cell>
          <cell r="I410">
            <v>0.5</v>
          </cell>
          <cell r="AF410">
            <v>0.33</v>
          </cell>
          <cell r="AL410">
            <v>0.5</v>
          </cell>
          <cell r="AR410">
            <v>0.33</v>
          </cell>
          <cell r="CS410">
            <v>2</v>
          </cell>
          <cell r="CT410" t="str">
            <v>Bluff</v>
          </cell>
          <cell r="CU410" t="str">
            <v>Craft (General)</v>
          </cell>
          <cell r="CV410" t="str">
            <v>Decipher Script</v>
          </cell>
          <cell r="CW410" t="str">
            <v>Diplomacy</v>
          </cell>
          <cell r="CX410" t="str">
            <v>Forgery</v>
          </cell>
          <cell r="CY410" t="str">
            <v>Gather Info</v>
          </cell>
          <cell r="CZ410" t="str">
            <v>Innuendo</v>
          </cell>
          <cell r="DA410" t="str">
            <v>Intimidate</v>
          </cell>
          <cell r="DB410" t="str">
            <v>Knowledge (Arcana)</v>
          </cell>
          <cell r="DC410" t="str">
            <v>Knowledge (General)</v>
          </cell>
          <cell r="DD410" t="str">
            <v>Knowledge (Nature)</v>
          </cell>
          <cell r="DE410" t="str">
            <v>Knowledge (Psionic)</v>
          </cell>
          <cell r="DF410" t="str">
            <v>Knowledge (Religion)</v>
          </cell>
          <cell r="DG410" t="str">
            <v>Search</v>
          </cell>
          <cell r="DH410" t="str">
            <v>Sense Motive</v>
          </cell>
          <cell r="DI410" t="str">
            <v>Speak Language</v>
          </cell>
          <cell r="DJ410" t="str">
            <v>Use Magic Device</v>
          </cell>
          <cell r="DK410" t="str">
            <v>Write Language</v>
          </cell>
        </row>
        <row r="411">
          <cell r="A411" t="str">
            <v>Yakuza</v>
          </cell>
          <cell r="D411" t="str">
            <v>AEG</v>
          </cell>
          <cell r="E411" t="str">
            <v>Rokugan</v>
          </cell>
          <cell r="AF411">
            <v>0.33</v>
          </cell>
          <cell r="AL411">
            <v>0.33</v>
          </cell>
          <cell r="AR411">
            <v>0.33</v>
          </cell>
        </row>
        <row r="412">
          <cell r="A412" t="str">
            <v>Yoritomo Elite Guard</v>
          </cell>
          <cell r="D412" t="str">
            <v>AEG</v>
          </cell>
          <cell r="E412" t="str">
            <v>Way of the Samurai</v>
          </cell>
          <cell r="AF412">
            <v>0.33</v>
          </cell>
          <cell r="AL412">
            <v>0.33</v>
          </cell>
          <cell r="AR412">
            <v>0.33</v>
          </cell>
        </row>
        <row r="413">
          <cell r="A413" t="str">
            <v>Zerth Cenobite</v>
          </cell>
          <cell r="C413"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WITHOUT 'Monk' as one of thier classes.</v>
          </cell>
          <cell r="D413" t="str">
            <v>Piazo</v>
          </cell>
          <cell r="E413" t="str">
            <v>Dragon 281</v>
          </cell>
          <cell r="F413">
            <v>34</v>
          </cell>
          <cell r="G413">
            <v>10</v>
          </cell>
          <cell r="H413">
            <v>8</v>
          </cell>
          <cell r="I413">
            <v>0.75</v>
          </cell>
          <cell r="J413">
            <v>1</v>
          </cell>
          <cell r="AA413" t="str">
            <v>Wis</v>
          </cell>
          <cell r="AC413">
            <v>0.2</v>
          </cell>
          <cell r="AD413">
            <v>1</v>
          </cell>
          <cell r="AE413">
            <v>1</v>
          </cell>
          <cell r="AF413">
            <v>0.5</v>
          </cell>
          <cell r="AL413">
            <v>0.5</v>
          </cell>
          <cell r="AR413">
            <v>0.5</v>
          </cell>
          <cell r="CJ413">
            <v>1</v>
          </cell>
          <cell r="CK413">
            <v>1</v>
          </cell>
          <cell r="CS413">
            <v>4</v>
          </cell>
          <cell r="CT413" t="str">
            <v>Balance</v>
          </cell>
          <cell r="CU413" t="str">
            <v>Climb</v>
          </cell>
          <cell r="CV413" t="str">
            <v>Concentration</v>
          </cell>
          <cell r="CW413" t="str">
            <v>Craft (General)</v>
          </cell>
          <cell r="CX413" t="str">
            <v>Diplomacy</v>
          </cell>
          <cell r="CY413" t="str">
            <v>Escape Artist</v>
          </cell>
          <cell r="CZ413" t="str">
            <v>Hide</v>
          </cell>
          <cell r="DA413" t="str">
            <v>Jump</v>
          </cell>
          <cell r="DB413" t="str">
            <v>Knowledge (Outer Planes)</v>
          </cell>
          <cell r="DC413" t="str">
            <v>Listen</v>
          </cell>
          <cell r="DD413" t="str">
            <v>Move Silently</v>
          </cell>
          <cell r="DE413" t="str">
            <v>Perform (General)</v>
          </cell>
          <cell r="DF413" t="str">
            <v>Profession (General)</v>
          </cell>
          <cell r="DG413" t="str">
            <v>Tumble</v>
          </cell>
        </row>
        <row r="414">
          <cell r="A414" t="str">
            <v>Zerth Cenobite (w/ Monk)</v>
          </cell>
          <cell r="C414"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 'Monk' as one of thier classes.</v>
          </cell>
          <cell r="D414" t="str">
            <v>Piazo</v>
          </cell>
          <cell r="E414" t="str">
            <v>Dragon 281</v>
          </cell>
          <cell r="F414">
            <v>34</v>
          </cell>
          <cell r="G414">
            <v>10</v>
          </cell>
          <cell r="H414">
            <v>8</v>
          </cell>
          <cell r="I414">
            <v>0.75</v>
          </cell>
          <cell r="J414">
            <v>1</v>
          </cell>
          <cell r="AC414">
            <v>0.2</v>
          </cell>
          <cell r="AD414">
            <v>1</v>
          </cell>
          <cell r="AE414">
            <v>1</v>
          </cell>
          <cell r="AF414">
            <v>0.5</v>
          </cell>
          <cell r="AL414">
            <v>0.5</v>
          </cell>
          <cell r="AR414">
            <v>0.5</v>
          </cell>
          <cell r="CJ414">
            <v>1</v>
          </cell>
          <cell r="CK414">
            <v>1</v>
          </cell>
          <cell r="CS414">
            <v>4</v>
          </cell>
          <cell r="CT414" t="str">
            <v>Balance</v>
          </cell>
          <cell r="CU414" t="str">
            <v>Climb</v>
          </cell>
          <cell r="CV414" t="str">
            <v>Concentration</v>
          </cell>
          <cell r="CW414" t="str">
            <v>Craft (General)</v>
          </cell>
          <cell r="CX414" t="str">
            <v>Diplomacy</v>
          </cell>
          <cell r="CY414" t="str">
            <v>Escape Artist</v>
          </cell>
          <cell r="CZ414" t="str">
            <v>Hide</v>
          </cell>
          <cell r="DA414" t="str">
            <v>Jump</v>
          </cell>
          <cell r="DB414" t="str">
            <v>Knowledge (Outer Planes)</v>
          </cell>
          <cell r="DC414" t="str">
            <v>Listen</v>
          </cell>
          <cell r="DD414" t="str">
            <v>Move Silently</v>
          </cell>
          <cell r="DE414" t="str">
            <v>Perform (General)</v>
          </cell>
          <cell r="DF414" t="str">
            <v>Profession (General)</v>
          </cell>
          <cell r="DG414" t="str">
            <v>Tumble</v>
          </cell>
        </row>
        <row r="415">
          <cell r="A415" t="str">
            <v>Zhentarim Skymage</v>
          </cell>
          <cell r="C415" t="str">
            <v>Feats:  Combat Casting, Iron Will, Mounted Combat
Skills:  Diplomacy 2 ranks, Handle Animal 2 ranks, Knowledge (Geography) 2 ranks, Ride 2 ranks, Scry 3 ranks, Spellcraft 4 ranks
Spellcasting:  Must be able to cast detect thoughts, invisibility, suggestion, &amp; a summon monster spell of 3rd level or higher.
Special:  Must be in good standing with the Zhentarim.
Spellcasting:  Sky Mages gain +1 level per sky mage level in an existing class.
Weapon and Armor Proficiency:  Sky mages gain no proficiency in any weapons, armor, or shields.
1st:  Bonus Scrolls, Flying Mount
2nd:  Bonus Scrolls, Flying Feat, Craft Wand
3rd:  Bonus Scrolls, Spell Focus, Share Spells
4th:  Bonus Scrolls, Skill Focus, Flying Feat
5th:  Bonus Scrolls, Enlarge Spell</v>
          </cell>
          <cell r="D415" t="str">
            <v>WotC</v>
          </cell>
          <cell r="E415" t="str">
            <v>Lords of Darkness</v>
          </cell>
          <cell r="F415">
            <v>102</v>
          </cell>
          <cell r="G415">
            <v>5</v>
          </cell>
          <cell r="H415">
            <v>4</v>
          </cell>
          <cell r="I415">
            <v>0.5</v>
          </cell>
          <cell r="AF415">
            <v>0.5</v>
          </cell>
          <cell r="AL415">
            <v>0.33</v>
          </cell>
          <cell r="AR415">
            <v>0.33</v>
          </cell>
          <cell r="AX415">
            <v>2</v>
          </cell>
          <cell r="AZ415" t="str">
            <v>List_Validation</v>
          </cell>
          <cell r="CS415">
            <v>2</v>
          </cell>
          <cell r="CT415" t="str">
            <v>Balance</v>
          </cell>
          <cell r="CU415" t="str">
            <v>Concentration</v>
          </cell>
          <cell r="CV415" t="str">
            <v>Craft (General)</v>
          </cell>
          <cell r="CW415" t="str">
            <v>Diplomacy</v>
          </cell>
          <cell r="CX415" t="str">
            <v>Handle Animal</v>
          </cell>
          <cell r="CY415" t="str">
            <v>Innuendo</v>
          </cell>
          <cell r="CZ415" t="str">
            <v>Knowledge (Geography)</v>
          </cell>
          <cell r="DA415" t="str">
            <v>Knowledge (Arcana)</v>
          </cell>
          <cell r="DB415" t="str">
            <v>Profession (General)</v>
          </cell>
          <cell r="DC415" t="str">
            <v>Ride</v>
          </cell>
          <cell r="DD415" t="str">
            <v>Spellcraft</v>
          </cell>
          <cell r="DE415" t="str">
            <v>Survival</v>
          </cell>
        </row>
        <row r="423">
          <cell r="A423" t="str">
            <v>Abjurer</v>
          </cell>
          <cell r="B423" t="str">
            <v>Abj</v>
          </cell>
          <cell r="C423">
            <v>3</v>
          </cell>
          <cell r="F423" t="str">
            <v>]Wizardly Weapons[Club, dagger, heavy &amp; light crossbow, quarterstaff</v>
          </cell>
          <cell r="G423" t="str">
            <v>1st:]Bonus Language (Ex)[May take Draconic as a bonus language.</v>
          </cell>
          <cell r="H423" t="str">
            <v>1st:]Arcane Spells (Sp)[Intelligence determines DC, Bonus Spells.</v>
          </cell>
          <cell r="I423" t="str">
            <v>1st:]Familiar (Ex)[</v>
          </cell>
          <cell r="J423" t="str">
            <v>1st:]Scribe Scroll (Ex)[Per the feat.</v>
          </cell>
          <cell r="K423" t="str">
            <v>1st:]Spellbook (Ex)[Starts with all 0 level spells and any 3 1st level spells.</v>
          </cell>
          <cell r="L423" t="str">
            <v>][Add 2 spells per class level gained.</v>
          </cell>
          <cell r="M423" t="str">
            <v>1st:]Spell Mastery (Sp)[Read Magic</v>
          </cell>
          <cell r="N423" t="str">
            <v>1st:]Bonus Metamagic Feat (Ex)[1 feat(s) earned.</v>
          </cell>
          <cell r="O423" t="str">
            <v>1st:]School Specialization (Ex)[</v>
          </cell>
          <cell r="AK423" t="b">
            <v>1</v>
          </cell>
          <cell r="AL423">
            <v>1</v>
          </cell>
          <cell r="AM423">
            <v>1</v>
          </cell>
          <cell r="AN423">
            <v>1</v>
          </cell>
          <cell r="AO423">
            <v>1</v>
          </cell>
          <cell r="AP423">
            <v>1</v>
          </cell>
          <cell r="AQ423">
            <v>1</v>
          </cell>
          <cell r="AR423">
            <v>1</v>
          </cell>
          <cell r="AS423">
            <v>1</v>
          </cell>
          <cell r="AT423">
            <v>1</v>
          </cell>
          <cell r="AU423" t="str">
            <v/>
          </cell>
          <cell r="AV423" t="str">
            <v/>
          </cell>
          <cell r="AW423" t="str">
            <v/>
          </cell>
          <cell r="AX423" t="str">
            <v/>
          </cell>
          <cell r="AY423" t="str">
            <v/>
          </cell>
          <cell r="AZ423" t="str">
            <v/>
          </cell>
          <cell r="BA423" t="str">
            <v/>
          </cell>
          <cell r="BB423" t="str">
            <v/>
          </cell>
          <cell r="BC423" t="str">
            <v/>
          </cell>
          <cell r="BD423" t="str">
            <v/>
          </cell>
          <cell r="BE423" t="str">
            <v/>
          </cell>
          <cell r="BF423" t="str">
            <v/>
          </cell>
          <cell r="BG423" t="str">
            <v/>
          </cell>
          <cell r="BH423" t="str">
            <v/>
          </cell>
          <cell r="BI423" t="str">
            <v/>
          </cell>
          <cell r="BJ423" t="str">
            <v/>
          </cell>
          <cell r="BK423" t="str">
            <v/>
          </cell>
          <cell r="BL423" t="str">
            <v/>
          </cell>
          <cell r="BM423" t="str">
            <v/>
          </cell>
          <cell r="BN423" t="str">
            <v/>
          </cell>
          <cell r="BO423" t="str">
            <v/>
          </cell>
          <cell r="BP423">
            <v>9</v>
          </cell>
        </row>
        <row r="424">
          <cell r="A424" t="str">
            <v>Acolyte of the Crystal Path</v>
          </cell>
          <cell r="B424" t="str">
            <v>Acp</v>
          </cell>
          <cell r="C424">
            <v>0</v>
          </cell>
          <cell r="G424" t="str">
            <v>1st:]Unarmed Attack Progression (Ex)[Levels stack with Monk levels for BAB progression.</v>
          </cell>
          <cell r="H424" t="str">
            <v>1st:]Crystal Path (Su)[Weight &amp; appearance changes.  See p. 25.</v>
          </cell>
          <cell r="I424" t="str">
            <v>2nd:]Emerald Fists (Su)[Unarmed attacks able to pierce DR +0.</v>
          </cell>
          <cell r="J424" t="str">
            <v>3rd:]Flawless Stone (Su)[DR 1 / +0</v>
          </cell>
          <cell r="K424" t="str">
            <v>5th:]Rigid Body (Su)[DR 10 / -- vs. constriction.</v>
          </cell>
          <cell r="L424" t="str">
            <v>7th:]Earth Mastery (Ex[+1 to hit &amp; damage if both he &amp; foe are on the ground.</v>
          </cell>
          <cell r="M424" t="str">
            <v>10th:]Critical Resistance (Su)[50% resistance to crits.</v>
          </cell>
          <cell r="N424" t="str">
            <v>10th:]Body of Crystal (Ex)[Gains earth subtype.</v>
          </cell>
          <cell r="AK424" t="str">
            <v/>
          </cell>
          <cell r="AL424" t="str">
            <v/>
          </cell>
          <cell r="AM424" t="str">
            <v/>
          </cell>
          <cell r="AN424" t="str">
            <v/>
          </cell>
          <cell r="AO424" t="str">
            <v/>
          </cell>
          <cell r="AP424" t="str">
            <v/>
          </cell>
          <cell r="AQ424" t="str">
            <v/>
          </cell>
          <cell r="AR424" t="str">
            <v/>
          </cell>
          <cell r="AS424" t="str">
            <v/>
          </cell>
          <cell r="AT424" t="str">
            <v/>
          </cell>
          <cell r="AU424" t="str">
            <v/>
          </cell>
          <cell r="AV424" t="str">
            <v/>
          </cell>
          <cell r="AW424" t="str">
            <v/>
          </cell>
          <cell r="AX424" t="str">
            <v/>
          </cell>
          <cell r="AY424" t="str">
            <v/>
          </cell>
          <cell r="AZ424" t="str">
            <v/>
          </cell>
          <cell r="BA424" t="str">
            <v/>
          </cell>
          <cell r="BB424" t="str">
            <v/>
          </cell>
          <cell r="BC424" t="str">
            <v/>
          </cell>
          <cell r="BD424" t="str">
            <v/>
          </cell>
          <cell r="BE424" t="str">
            <v/>
          </cell>
          <cell r="BF424" t="str">
            <v/>
          </cell>
          <cell r="BG424" t="str">
            <v/>
          </cell>
          <cell r="BH424" t="str">
            <v/>
          </cell>
          <cell r="BI424" t="str">
            <v/>
          </cell>
          <cell r="BJ424" t="str">
            <v/>
          </cell>
          <cell r="BK424" t="str">
            <v/>
          </cell>
          <cell r="BL424" t="str">
            <v/>
          </cell>
          <cell r="BM424" t="str">
            <v/>
          </cell>
          <cell r="BN424" t="str">
            <v/>
          </cell>
          <cell r="BO424" t="str">
            <v/>
          </cell>
          <cell r="BP424">
            <v>0</v>
          </cell>
        </row>
        <row r="425">
          <cell r="A425" t="str">
            <v>Acolyte of the Skin</v>
          </cell>
          <cell r="B425" t="str">
            <v>Skn</v>
          </cell>
          <cell r="C425">
            <v>0</v>
          </cell>
          <cell r="G425" t="str">
            <v>1st:]Wear Fiend (Su)[See T&amp;B p. 44; +1 natural armor bonus,</v>
          </cell>
          <cell r="H425" t="str">
            <v>][+2 inherit Dexterity, 60' darkvision, Poison 1/day (at 16th lvl)</v>
          </cell>
          <cell r="I425" t="str">
            <v>2nd:]Flame Resistant (Ex)[Fire Resistance 20</v>
          </cell>
          <cell r="J425" t="str">
            <v>2nd:]Spells per day(Sp)[+0 level(s) toward a pervious arcane caster level.</v>
          </cell>
          <cell r="K425" t="str">
            <v>3rd:]Fiendish Glare (Su) (1/day)[Any one foe within 100'.</v>
          </cell>
          <cell r="L425" t="str">
            <v>][Will DC 20 or stunned (less than 51 hp: 3d4 rnds; less than 100 hp: 2d4 rnds; less than 150 hp: 1d4 rnds) and</v>
          </cell>
          <cell r="M425" t="str">
            <v>][-2 morale to attack, damage, saves for 10 minutes.</v>
          </cell>
          <cell r="N425" t="str">
            <v>4th:]Fiendish Knowledge[Bonus feat</v>
          </cell>
          <cell r="O425" t="str">
            <v>5th:]Skin Adaptation (Su)[total bonuses: +2 natural armor bonus;</v>
          </cell>
          <cell r="P425" t="str">
            <v>][+2 inherit DEX, 120' Darkvision, +2 inherit CON, Poison 2/day (at 16th lvl)</v>
          </cell>
          <cell r="Q425" t="str">
            <v>][(Above bonuses supercede "Wear Fiend" class ability)</v>
          </cell>
          <cell r="R425" t="str">
            <v>6th:]Cold Resistant (Ex)[Cold Resistance 20</v>
          </cell>
          <cell r="S425" t="str">
            <v>7th:]Glare of the Pit (Su) (1/day)[Fire rays shoot from eyes;</v>
          </cell>
          <cell r="T425" t="str">
            <v>][ranged touch attack, 8d6 fire dmg per ray.</v>
          </cell>
          <cell r="U425" t="str">
            <v>8th:]Fiendish Knowledge[Bonus feat</v>
          </cell>
          <cell r="V425" t="str">
            <v>9th:]Summon Fiend (Sp)[See T&amp;B p. 45.</v>
          </cell>
          <cell r="W425" t="str">
            <v>10th:]Symbiosis[Type changes to "Outsider"; DR 20/+1</v>
          </cell>
          <cell r="AK425" t="str">
            <v/>
          </cell>
          <cell r="AL425" t="str">
            <v/>
          </cell>
          <cell r="AM425" t="str">
            <v/>
          </cell>
          <cell r="AN425" t="str">
            <v/>
          </cell>
          <cell r="AO425" t="str">
            <v/>
          </cell>
          <cell r="AP425" t="str">
            <v/>
          </cell>
          <cell r="AQ425" t="str">
            <v/>
          </cell>
          <cell r="AR425" t="str">
            <v/>
          </cell>
          <cell r="AS425" t="str">
            <v/>
          </cell>
          <cell r="AT425" t="str">
            <v/>
          </cell>
          <cell r="AU425" t="str">
            <v/>
          </cell>
          <cell r="AV425" t="str">
            <v/>
          </cell>
          <cell r="AW425" t="str">
            <v/>
          </cell>
          <cell r="AX425" t="str">
            <v/>
          </cell>
          <cell r="AY425" t="str">
            <v/>
          </cell>
          <cell r="AZ425" t="str">
            <v/>
          </cell>
          <cell r="BA425" t="str">
            <v/>
          </cell>
          <cell r="BB425" t="str">
            <v/>
          </cell>
          <cell r="BC425" t="str">
            <v/>
          </cell>
          <cell r="BD425" t="str">
            <v/>
          </cell>
          <cell r="BE425" t="str">
            <v/>
          </cell>
          <cell r="BF425" t="str">
            <v/>
          </cell>
          <cell r="BG425" t="str">
            <v/>
          </cell>
          <cell r="BH425" t="str">
            <v/>
          </cell>
          <cell r="BI425" t="str">
            <v/>
          </cell>
          <cell r="BJ425" t="str">
            <v/>
          </cell>
          <cell r="BK425" t="str">
            <v/>
          </cell>
          <cell r="BL425" t="str">
            <v/>
          </cell>
          <cell r="BM425" t="str">
            <v/>
          </cell>
          <cell r="BN425" t="str">
            <v/>
          </cell>
          <cell r="BO425" t="str">
            <v/>
          </cell>
          <cell r="BP425">
            <v>0</v>
          </cell>
        </row>
        <row r="426">
          <cell r="A426" t="str">
            <v>Adept</v>
          </cell>
          <cell r="B426" t="str">
            <v>.</v>
          </cell>
          <cell r="C426">
            <v>0</v>
          </cell>
          <cell r="F426" t="str">
            <v>]Simple Weapons[</v>
          </cell>
          <cell r="G426" t="str">
            <v>1st:]Divine Spells (Sp)[Wisdom determines DC, bonus spells</v>
          </cell>
          <cell r="H426" t="str">
            <v>2nd:]Familiar (Ex)[</v>
          </cell>
          <cell r="AK426" t="str">
            <v/>
          </cell>
          <cell r="AL426" t="str">
            <v/>
          </cell>
          <cell r="AM426" t="str">
            <v/>
          </cell>
          <cell r="AN426" t="str">
            <v/>
          </cell>
          <cell r="AO426" t="str">
            <v/>
          </cell>
          <cell r="AP426" t="str">
            <v/>
          </cell>
          <cell r="AQ426" t="str">
            <v/>
          </cell>
          <cell r="AR426" t="str">
            <v/>
          </cell>
          <cell r="AS426" t="str">
            <v/>
          </cell>
          <cell r="AT426" t="str">
            <v/>
          </cell>
          <cell r="AU426" t="str">
            <v/>
          </cell>
          <cell r="AV426" t="str">
            <v/>
          </cell>
          <cell r="AW426" t="str">
            <v/>
          </cell>
          <cell r="AX426" t="str">
            <v/>
          </cell>
          <cell r="AY426" t="str">
            <v/>
          </cell>
          <cell r="AZ426" t="str">
            <v/>
          </cell>
          <cell r="BA426" t="str">
            <v/>
          </cell>
          <cell r="BB426" t="str">
            <v/>
          </cell>
          <cell r="BC426" t="str">
            <v/>
          </cell>
          <cell r="BD426" t="str">
            <v/>
          </cell>
          <cell r="BE426" t="str">
            <v/>
          </cell>
          <cell r="BF426" t="str">
            <v/>
          </cell>
          <cell r="BG426" t="str">
            <v/>
          </cell>
          <cell r="BH426" t="str">
            <v/>
          </cell>
          <cell r="BI426" t="str">
            <v/>
          </cell>
          <cell r="BJ426" t="str">
            <v/>
          </cell>
          <cell r="BK426" t="str">
            <v/>
          </cell>
          <cell r="BL426" t="str">
            <v/>
          </cell>
          <cell r="BM426" t="str">
            <v/>
          </cell>
          <cell r="BN426" t="str">
            <v/>
          </cell>
          <cell r="BO426" t="str">
            <v/>
          </cell>
          <cell r="BP426">
            <v>0</v>
          </cell>
        </row>
        <row r="427">
          <cell r="A427" t="str">
            <v>Air Lord</v>
          </cell>
          <cell r="B427" t="str">
            <v>.</v>
          </cell>
          <cell r="C427">
            <v>0</v>
          </cell>
          <cell r="D427" t="str">
            <v>]Light, Medium Armor[</v>
          </cell>
          <cell r="E427" t="str">
            <v>]Shield Use[</v>
          </cell>
          <cell r="F427" t="str">
            <v>]Simple, Martial Weapons[</v>
          </cell>
          <cell r="G427" t="str">
            <v>1st:]Improved Aerial Rider (Ex)[+3 bonus to the ride skill while on a flying mount.</v>
          </cell>
          <cell r="H427" t="str">
            <v>1st:]Bonus Feats (Ex)[1 feat(s) earned.  See p.34 for list.</v>
          </cell>
          <cell r="I427" t="str">
            <v>2nd:]Aerial Mount (Ex)[Gains a flying mount a CR of 3 or less.</v>
          </cell>
          <cell r="J427" t="str">
            <v>3rd:]Swoop Attack (Ex)[Mount has the Flyby Attack feat while mounted by the air lord.</v>
          </cell>
          <cell r="K427" t="str">
            <v>][Air lord scores 2x damage against the same target.  Stacks with Spirited Charge.</v>
          </cell>
          <cell r="L427" t="str">
            <v>4th:]Feather Fall (Sp)[Permanent feather fall.</v>
          </cell>
          <cell r="M427" t="str">
            <v>7th:]Aerial Awareness (Ex)[+2 to Listen &amp; +4 to Spot while airborne.</v>
          </cell>
          <cell r="N427" t="str">
            <v>8th:]Summon Air Elemental (Sp)[As cast by an 8th lvl sorcerer.</v>
          </cell>
          <cell r="AK427" t="str">
            <v/>
          </cell>
          <cell r="AL427" t="str">
            <v/>
          </cell>
          <cell r="AM427" t="str">
            <v/>
          </cell>
          <cell r="AN427" t="str">
            <v/>
          </cell>
          <cell r="AO427" t="str">
            <v/>
          </cell>
          <cell r="AP427" t="str">
            <v/>
          </cell>
          <cell r="AQ427" t="str">
            <v/>
          </cell>
          <cell r="AR427" t="str">
            <v/>
          </cell>
          <cell r="AS427" t="str">
            <v/>
          </cell>
          <cell r="AT427" t="str">
            <v/>
          </cell>
          <cell r="AU427" t="str">
            <v/>
          </cell>
          <cell r="AV427" t="str">
            <v/>
          </cell>
          <cell r="AW427" t="str">
            <v/>
          </cell>
          <cell r="AX427" t="str">
            <v/>
          </cell>
          <cell r="AY427" t="str">
            <v/>
          </cell>
          <cell r="AZ427" t="str">
            <v/>
          </cell>
          <cell r="BA427" t="str">
            <v/>
          </cell>
          <cell r="BB427" t="str">
            <v/>
          </cell>
          <cell r="BC427" t="str">
            <v/>
          </cell>
          <cell r="BD427" t="str">
            <v/>
          </cell>
          <cell r="BE427" t="str">
            <v/>
          </cell>
          <cell r="BF427" t="str">
            <v/>
          </cell>
          <cell r="BG427" t="str">
            <v/>
          </cell>
          <cell r="BH427" t="str">
            <v/>
          </cell>
          <cell r="BI427" t="str">
            <v/>
          </cell>
          <cell r="BJ427" t="str">
            <v/>
          </cell>
          <cell r="BK427" t="str">
            <v/>
          </cell>
          <cell r="BL427" t="str">
            <v/>
          </cell>
          <cell r="BM427" t="str">
            <v/>
          </cell>
          <cell r="BN427" t="str">
            <v/>
          </cell>
          <cell r="BO427" t="str">
            <v/>
          </cell>
          <cell r="BP427">
            <v>0</v>
          </cell>
        </row>
        <row r="428">
          <cell r="A428" t="str">
            <v>Akodo Forward Sentry</v>
          </cell>
          <cell r="C428">
            <v>0</v>
          </cell>
          <cell r="AK428" t="str">
            <v/>
          </cell>
          <cell r="AL428" t="str">
            <v/>
          </cell>
          <cell r="AM428" t="str">
            <v/>
          </cell>
          <cell r="AN428" t="str">
            <v/>
          </cell>
          <cell r="AO428" t="str">
            <v/>
          </cell>
          <cell r="AP428" t="str">
            <v/>
          </cell>
          <cell r="AQ428" t="str">
            <v/>
          </cell>
          <cell r="AR428" t="str">
            <v/>
          </cell>
          <cell r="AS428" t="str">
            <v/>
          </cell>
          <cell r="AT428" t="str">
            <v/>
          </cell>
          <cell r="AU428" t="str">
            <v/>
          </cell>
          <cell r="AV428" t="str">
            <v/>
          </cell>
          <cell r="AW428" t="str">
            <v/>
          </cell>
          <cell r="AX428" t="str">
            <v/>
          </cell>
          <cell r="AY428" t="str">
            <v/>
          </cell>
          <cell r="AZ428" t="str">
            <v/>
          </cell>
          <cell r="BA428" t="str">
            <v/>
          </cell>
          <cell r="BB428" t="str">
            <v/>
          </cell>
          <cell r="BC428" t="str">
            <v/>
          </cell>
          <cell r="BD428" t="str">
            <v/>
          </cell>
          <cell r="BE428" t="str">
            <v/>
          </cell>
          <cell r="BF428" t="str">
            <v/>
          </cell>
          <cell r="BG428" t="str">
            <v/>
          </cell>
          <cell r="BH428" t="str">
            <v/>
          </cell>
          <cell r="BI428" t="str">
            <v/>
          </cell>
          <cell r="BJ428" t="str">
            <v/>
          </cell>
          <cell r="BK428" t="str">
            <v/>
          </cell>
          <cell r="BL428" t="str">
            <v/>
          </cell>
          <cell r="BM428" t="str">
            <v/>
          </cell>
          <cell r="BN428" t="str">
            <v/>
          </cell>
          <cell r="BO428" t="str">
            <v/>
          </cell>
          <cell r="BP428">
            <v>0</v>
          </cell>
        </row>
        <row r="429">
          <cell r="A429" t="str">
            <v>Alchemist</v>
          </cell>
          <cell r="B429" t="str">
            <v>.</v>
          </cell>
          <cell r="C429">
            <v>0</v>
          </cell>
          <cell r="D429" t="str">
            <v>]Light Armor[</v>
          </cell>
          <cell r="F429" t="str">
            <v>]Simple Weapons[</v>
          </cell>
          <cell r="G429" t="str">
            <v>1st:]Brew Alchemical Elixir (Ex)[Intelligence determines elixirs per week &amp; DCs.</v>
          </cell>
          <cell r="H429" t="str">
            <v>1st:]Tome (Ex)[As a wizard's spellbook.</v>
          </cell>
          <cell r="I429" t="str">
            <v>3rd:]Alchemical Cant (Ex)[Can read/write the secret symbolic language of alchemists.</v>
          </cell>
          <cell r="J429" t="str">
            <v>5th:]Bonus Metamagic Feat (Ex)[0 earned so far.</v>
          </cell>
          <cell r="K429" t="str">
            <v>11th:]Apprentice (Ex)[0 apprentice(s) to help create elixirs.  See p.24</v>
          </cell>
          <cell r="AK429" t="str">
            <v/>
          </cell>
          <cell r="AL429" t="str">
            <v/>
          </cell>
          <cell r="AM429" t="str">
            <v/>
          </cell>
          <cell r="AN429" t="str">
            <v/>
          </cell>
          <cell r="AO429" t="str">
            <v/>
          </cell>
          <cell r="AP429" t="str">
            <v/>
          </cell>
          <cell r="AQ429" t="str">
            <v/>
          </cell>
          <cell r="AR429" t="str">
            <v/>
          </cell>
          <cell r="AS429" t="str">
            <v/>
          </cell>
          <cell r="AT429" t="str">
            <v/>
          </cell>
          <cell r="AU429" t="str">
            <v/>
          </cell>
          <cell r="AV429" t="str">
            <v/>
          </cell>
          <cell r="AW429" t="str">
            <v/>
          </cell>
          <cell r="AX429" t="str">
            <v/>
          </cell>
          <cell r="AY429" t="str">
            <v/>
          </cell>
          <cell r="AZ429" t="str">
            <v/>
          </cell>
          <cell r="BA429" t="str">
            <v/>
          </cell>
          <cell r="BB429" t="str">
            <v/>
          </cell>
          <cell r="BC429" t="str">
            <v/>
          </cell>
          <cell r="BD429" t="str">
            <v/>
          </cell>
          <cell r="BE429" t="str">
            <v/>
          </cell>
          <cell r="BF429" t="str">
            <v/>
          </cell>
          <cell r="BG429" t="str">
            <v/>
          </cell>
          <cell r="BH429" t="str">
            <v/>
          </cell>
          <cell r="BI429" t="str">
            <v/>
          </cell>
          <cell r="BJ429" t="str">
            <v/>
          </cell>
          <cell r="BK429" t="str">
            <v/>
          </cell>
          <cell r="BL429" t="str">
            <v/>
          </cell>
          <cell r="BM429" t="str">
            <v/>
          </cell>
          <cell r="BN429" t="str">
            <v/>
          </cell>
          <cell r="BO429" t="str">
            <v/>
          </cell>
          <cell r="BP429">
            <v>0</v>
          </cell>
        </row>
        <row r="430">
          <cell r="A430" t="str">
            <v>Algahor</v>
          </cell>
          <cell r="C430">
            <v>0</v>
          </cell>
          <cell r="AK430" t="str">
            <v/>
          </cell>
          <cell r="AL430" t="str">
            <v/>
          </cell>
          <cell r="AM430" t="str">
            <v/>
          </cell>
          <cell r="AN430" t="str">
            <v/>
          </cell>
          <cell r="AO430" t="str">
            <v/>
          </cell>
          <cell r="AP430" t="str">
            <v/>
          </cell>
          <cell r="AQ430" t="str">
            <v/>
          </cell>
          <cell r="AR430" t="str">
            <v/>
          </cell>
          <cell r="AS430" t="str">
            <v/>
          </cell>
          <cell r="AT430" t="str">
            <v/>
          </cell>
          <cell r="AU430" t="str">
            <v/>
          </cell>
          <cell r="AV430" t="str">
            <v/>
          </cell>
          <cell r="AW430" t="str">
            <v/>
          </cell>
          <cell r="AX430" t="str">
            <v/>
          </cell>
          <cell r="AY430" t="str">
            <v/>
          </cell>
          <cell r="AZ430" t="str">
            <v/>
          </cell>
          <cell r="BA430" t="str">
            <v/>
          </cell>
          <cell r="BB430" t="str">
            <v/>
          </cell>
          <cell r="BC430" t="str">
            <v/>
          </cell>
          <cell r="BD430" t="str">
            <v/>
          </cell>
          <cell r="BE430" t="str">
            <v/>
          </cell>
          <cell r="BF430" t="str">
            <v/>
          </cell>
          <cell r="BG430" t="str">
            <v/>
          </cell>
          <cell r="BH430" t="str">
            <v/>
          </cell>
          <cell r="BI430" t="str">
            <v/>
          </cell>
          <cell r="BJ430" t="str">
            <v/>
          </cell>
          <cell r="BK430" t="str">
            <v/>
          </cell>
          <cell r="BL430" t="str">
            <v/>
          </cell>
          <cell r="BM430" t="str">
            <v/>
          </cell>
          <cell r="BN430" t="str">
            <v/>
          </cell>
          <cell r="BO430" t="str">
            <v/>
          </cell>
          <cell r="BP430">
            <v>0</v>
          </cell>
        </row>
        <row r="431">
          <cell r="A431" t="str">
            <v>Alienist</v>
          </cell>
          <cell r="B431" t="str">
            <v>Aln</v>
          </cell>
          <cell r="C431">
            <v>0</v>
          </cell>
          <cell r="G431" t="str">
            <v>1st:]Spells per Day[+1 level per level of Alienist.</v>
          </cell>
          <cell r="H431" t="str">
            <v>1st:]Summon Alien (Sp)[Any summon monster spell calls</v>
          </cell>
          <cell r="I431" t="str">
            <v>][a pseudonatural version of the creature chosen; see T&amp;B p. 47.</v>
          </cell>
          <cell r="J431" t="str">
            <v>2nd:]Alien Blessing[+1 insight bonus to all saves;</v>
          </cell>
          <cell r="K431" t="str">
            <v>][permanently loses 2 points of Wisdom.</v>
          </cell>
          <cell r="L431" t="str">
            <v>3rd:]Metamagic Secret[Bonus Metamagic Feat</v>
          </cell>
          <cell r="M431" t="str">
            <v>4th:]Mad Certainty[Gains the Toughness feat and phobia</v>
          </cell>
          <cell r="N431" t="str">
            <v>][vs. a specific type of creature (-2 to attacks, saves, CHA-based</v>
          </cell>
          <cell r="O431" t="str">
            <v>][skills and abilities); creature gains +2 morale bonus to AC vs. Alienist.</v>
          </cell>
          <cell r="P431" t="str">
            <v>5th:]Pseudonatural Familiar[Familiar gains Pseudonatural template</v>
          </cell>
          <cell r="Q431" t="str">
            <v>][(see Tome &amp; Blood page 47 for particulars).</v>
          </cell>
          <cell r="R431" t="str">
            <v>6th:]Extra Summoning[Gains one extra spell slot of the Alienists'</v>
          </cell>
          <cell r="S431" t="str">
            <v>][highest spell level which can only be used for a summoning spell.</v>
          </cell>
          <cell r="T431" t="str">
            <v>7th:]Metamagic Secret[Bonus Metamagic Feat</v>
          </cell>
          <cell r="U431" t="str">
            <v>8th:]Insane Certainty[Gains the Toughness feat and phobia</v>
          </cell>
          <cell r="V431" t="str">
            <v>][vs. a specific type of creature (-6 to attacks, saves, CHA-based</v>
          </cell>
          <cell r="W431" t="str">
            <v>][skills and abilities); creature gains +6 morale bonus to AC vs. Alienist.</v>
          </cell>
          <cell r="X431" t="str">
            <v>9th:]Timeless Body[No add'l aging penalties; no magical aging.</v>
          </cell>
          <cell r="Y431" t="str">
            <v>10th:]Transcendence (Su)[Type changes to "Outsider"; DR 20/+1</v>
          </cell>
          <cell r="Z431" t="str">
            <v>][Minor physical change (extra appendage, tentacle, eye, etc.)</v>
          </cell>
          <cell r="AA431" t="str">
            <v>][+2 circumstance to CHA based skill and ability checks to others</v>
          </cell>
          <cell r="AB431" t="str">
            <v>][who study "the Far Realms".  +2 circumstance to Intimidation checks</v>
          </cell>
          <cell r="AC431" t="str">
            <v>][vs. all others when the Alienist reveals abnormal nature.</v>
          </cell>
          <cell r="AK431" t="str">
            <v/>
          </cell>
          <cell r="AL431" t="str">
            <v/>
          </cell>
          <cell r="AM431" t="str">
            <v/>
          </cell>
          <cell r="AN431" t="str">
            <v/>
          </cell>
          <cell r="AO431" t="str">
            <v/>
          </cell>
          <cell r="AP431" t="str">
            <v/>
          </cell>
          <cell r="AQ431" t="str">
            <v/>
          </cell>
          <cell r="AR431" t="str">
            <v/>
          </cell>
          <cell r="AS431" t="str">
            <v/>
          </cell>
          <cell r="AT431" t="str">
            <v/>
          </cell>
          <cell r="AU431" t="str">
            <v/>
          </cell>
          <cell r="AV431" t="str">
            <v/>
          </cell>
          <cell r="AW431" t="str">
            <v/>
          </cell>
          <cell r="AX431" t="str">
            <v/>
          </cell>
          <cell r="AY431" t="str">
            <v/>
          </cell>
          <cell r="AZ431" t="str">
            <v/>
          </cell>
          <cell r="BA431" t="str">
            <v/>
          </cell>
          <cell r="BB431" t="str">
            <v/>
          </cell>
          <cell r="BC431" t="str">
            <v/>
          </cell>
          <cell r="BD431" t="str">
            <v/>
          </cell>
          <cell r="BE431" t="str">
            <v/>
          </cell>
          <cell r="BF431" t="str">
            <v/>
          </cell>
          <cell r="BG431" t="str">
            <v/>
          </cell>
          <cell r="BH431" t="str">
            <v/>
          </cell>
          <cell r="BI431" t="str">
            <v/>
          </cell>
          <cell r="BJ431" t="str">
            <v/>
          </cell>
          <cell r="BK431" t="str">
            <v/>
          </cell>
          <cell r="BL431" t="str">
            <v/>
          </cell>
          <cell r="BM431" t="str">
            <v/>
          </cell>
          <cell r="BN431" t="str">
            <v/>
          </cell>
          <cell r="BO431" t="str">
            <v/>
          </cell>
          <cell r="BP431">
            <v>0</v>
          </cell>
        </row>
        <row r="432">
          <cell r="A432" t="str">
            <v>Ancestral Avenger</v>
          </cell>
          <cell r="C432">
            <v>0</v>
          </cell>
          <cell r="AK432" t="str">
            <v/>
          </cell>
          <cell r="AL432" t="str">
            <v/>
          </cell>
          <cell r="AM432" t="str">
            <v/>
          </cell>
          <cell r="AN432" t="str">
            <v/>
          </cell>
          <cell r="AO432" t="str">
            <v/>
          </cell>
          <cell r="AP432" t="str">
            <v/>
          </cell>
          <cell r="AQ432" t="str">
            <v/>
          </cell>
          <cell r="AR432" t="str">
            <v/>
          </cell>
          <cell r="AS432" t="str">
            <v/>
          </cell>
          <cell r="AT432" t="str">
            <v/>
          </cell>
          <cell r="AU432" t="str">
            <v/>
          </cell>
          <cell r="AV432" t="str">
            <v/>
          </cell>
          <cell r="AW432" t="str">
            <v/>
          </cell>
          <cell r="AX432" t="str">
            <v/>
          </cell>
          <cell r="AY432" t="str">
            <v/>
          </cell>
          <cell r="AZ432" t="str">
            <v/>
          </cell>
          <cell r="BA432" t="str">
            <v/>
          </cell>
          <cell r="BB432" t="str">
            <v/>
          </cell>
          <cell r="BC432" t="str">
            <v/>
          </cell>
          <cell r="BD432" t="str">
            <v/>
          </cell>
          <cell r="BE432" t="str">
            <v/>
          </cell>
          <cell r="BF432" t="str">
            <v/>
          </cell>
          <cell r="BG432" t="str">
            <v/>
          </cell>
          <cell r="BH432" t="str">
            <v/>
          </cell>
          <cell r="BI432" t="str">
            <v/>
          </cell>
          <cell r="BJ432" t="str">
            <v/>
          </cell>
          <cell r="BK432" t="str">
            <v/>
          </cell>
          <cell r="BL432" t="str">
            <v/>
          </cell>
          <cell r="BM432" t="str">
            <v/>
          </cell>
          <cell r="BN432" t="str">
            <v/>
          </cell>
          <cell r="BO432" t="str">
            <v/>
          </cell>
          <cell r="BP432">
            <v>0</v>
          </cell>
        </row>
        <row r="433">
          <cell r="A433" t="str">
            <v>Arachne</v>
          </cell>
          <cell r="C433">
            <v>0</v>
          </cell>
          <cell r="AK433" t="str">
            <v/>
          </cell>
          <cell r="AL433" t="str">
            <v/>
          </cell>
          <cell r="AM433" t="str">
            <v/>
          </cell>
          <cell r="AN433" t="str">
            <v/>
          </cell>
          <cell r="AO433" t="str">
            <v/>
          </cell>
          <cell r="AP433" t="str">
            <v/>
          </cell>
          <cell r="AQ433" t="str">
            <v/>
          </cell>
          <cell r="AR433" t="str">
            <v/>
          </cell>
          <cell r="AS433" t="str">
            <v/>
          </cell>
          <cell r="AT433" t="str">
            <v/>
          </cell>
          <cell r="AU433" t="str">
            <v/>
          </cell>
          <cell r="AV433" t="str">
            <v/>
          </cell>
          <cell r="AW433" t="str">
            <v/>
          </cell>
          <cell r="AX433" t="str">
            <v/>
          </cell>
          <cell r="AY433" t="str">
            <v/>
          </cell>
          <cell r="AZ433" t="str">
            <v/>
          </cell>
          <cell r="BA433" t="str">
            <v/>
          </cell>
          <cell r="BB433" t="str">
            <v/>
          </cell>
          <cell r="BC433" t="str">
            <v/>
          </cell>
          <cell r="BD433" t="str">
            <v/>
          </cell>
          <cell r="BE433" t="str">
            <v/>
          </cell>
          <cell r="BF433" t="str">
            <v/>
          </cell>
          <cell r="BG433" t="str">
            <v/>
          </cell>
          <cell r="BH433" t="str">
            <v/>
          </cell>
          <cell r="BI433" t="str">
            <v/>
          </cell>
          <cell r="BJ433" t="str">
            <v/>
          </cell>
          <cell r="BK433" t="str">
            <v/>
          </cell>
          <cell r="BL433" t="str">
            <v/>
          </cell>
          <cell r="BM433" t="str">
            <v/>
          </cell>
          <cell r="BN433" t="str">
            <v/>
          </cell>
          <cell r="BO433" t="str">
            <v/>
          </cell>
          <cell r="BP433">
            <v>0</v>
          </cell>
        </row>
        <row r="434">
          <cell r="A434" t="str">
            <v>Arachnemancer</v>
          </cell>
          <cell r="C434">
            <v>0</v>
          </cell>
          <cell r="AK434" t="str">
            <v/>
          </cell>
          <cell r="AL434" t="str">
            <v/>
          </cell>
          <cell r="AM434" t="str">
            <v/>
          </cell>
          <cell r="AN434" t="str">
            <v/>
          </cell>
          <cell r="AO434" t="str">
            <v/>
          </cell>
          <cell r="AP434" t="str">
            <v/>
          </cell>
          <cell r="AQ434" t="str">
            <v/>
          </cell>
          <cell r="AR434" t="str">
            <v/>
          </cell>
          <cell r="AS434" t="str">
            <v/>
          </cell>
          <cell r="AT434" t="str">
            <v/>
          </cell>
          <cell r="AU434" t="str">
            <v/>
          </cell>
          <cell r="AV434" t="str">
            <v/>
          </cell>
          <cell r="AW434" t="str">
            <v/>
          </cell>
          <cell r="AX434" t="str">
            <v/>
          </cell>
          <cell r="AY434" t="str">
            <v/>
          </cell>
          <cell r="AZ434" t="str">
            <v/>
          </cell>
          <cell r="BA434" t="str">
            <v/>
          </cell>
          <cell r="BB434" t="str">
            <v/>
          </cell>
          <cell r="BC434" t="str">
            <v/>
          </cell>
          <cell r="BD434" t="str">
            <v/>
          </cell>
          <cell r="BE434" t="str">
            <v/>
          </cell>
          <cell r="BF434" t="str">
            <v/>
          </cell>
          <cell r="BG434" t="str">
            <v/>
          </cell>
          <cell r="BH434" t="str">
            <v/>
          </cell>
          <cell r="BI434" t="str">
            <v/>
          </cell>
          <cell r="BJ434" t="str">
            <v/>
          </cell>
          <cell r="BK434" t="str">
            <v/>
          </cell>
          <cell r="BL434" t="str">
            <v/>
          </cell>
          <cell r="BM434" t="str">
            <v/>
          </cell>
          <cell r="BN434" t="str">
            <v/>
          </cell>
          <cell r="BO434" t="str">
            <v/>
          </cell>
          <cell r="BP434">
            <v>0</v>
          </cell>
        </row>
        <row r="435">
          <cell r="A435" t="str">
            <v>Arcane Archer</v>
          </cell>
          <cell r="C435">
            <v>0</v>
          </cell>
          <cell r="AK435" t="str">
            <v/>
          </cell>
          <cell r="AL435" t="str">
            <v/>
          </cell>
          <cell r="AM435" t="str">
            <v/>
          </cell>
          <cell r="AN435" t="str">
            <v/>
          </cell>
          <cell r="AO435" t="str">
            <v/>
          </cell>
          <cell r="AP435" t="str">
            <v/>
          </cell>
          <cell r="AQ435" t="str">
            <v/>
          </cell>
          <cell r="AR435" t="str">
            <v/>
          </cell>
          <cell r="AS435" t="str">
            <v/>
          </cell>
          <cell r="AT435" t="str">
            <v/>
          </cell>
          <cell r="AU435" t="str">
            <v/>
          </cell>
          <cell r="AV435" t="str">
            <v/>
          </cell>
          <cell r="AW435" t="str">
            <v/>
          </cell>
          <cell r="AX435" t="str">
            <v/>
          </cell>
          <cell r="AY435" t="str">
            <v/>
          </cell>
          <cell r="AZ435" t="str">
            <v/>
          </cell>
          <cell r="BA435" t="str">
            <v/>
          </cell>
          <cell r="BB435" t="str">
            <v/>
          </cell>
          <cell r="BC435" t="str">
            <v/>
          </cell>
          <cell r="BD435" t="str">
            <v/>
          </cell>
          <cell r="BE435" t="str">
            <v/>
          </cell>
          <cell r="BF435" t="str">
            <v/>
          </cell>
          <cell r="BG435" t="str">
            <v/>
          </cell>
          <cell r="BH435" t="str">
            <v/>
          </cell>
          <cell r="BI435" t="str">
            <v/>
          </cell>
          <cell r="BJ435" t="str">
            <v/>
          </cell>
          <cell r="BK435" t="str">
            <v/>
          </cell>
          <cell r="BL435" t="str">
            <v/>
          </cell>
          <cell r="BM435" t="str">
            <v/>
          </cell>
          <cell r="BN435" t="str">
            <v/>
          </cell>
          <cell r="BO435" t="str">
            <v/>
          </cell>
          <cell r="BP435">
            <v>0</v>
          </cell>
        </row>
        <row r="436">
          <cell r="A436" t="str">
            <v>Arcane Devotee</v>
          </cell>
          <cell r="B436" t="str">
            <v>Dev</v>
          </cell>
          <cell r="C436">
            <v>0</v>
          </cell>
          <cell r="G436" t="str">
            <v>1st:]Spells per day[+1 arcane level per level of Arcane Devotee.</v>
          </cell>
          <cell r="H436" t="str">
            <v>1st:]Enlarge Spell (Ex)[Can cast a spell as if Enlarged w/o it being</v>
          </cell>
          <cell r="I436" t="str">
            <v>][a higher lvl or cast time; once plus the Devotee's Cha Bonus per day.</v>
          </cell>
          <cell r="J436" t="str">
            <v>2nd:]Sacred Defense +1 (Ex)[Bonus to saves vs. Divine spells,</v>
          </cell>
          <cell r="K436" t="str">
            <v>][and the supernatural abilities of outsiders.</v>
          </cell>
          <cell r="L436" t="str">
            <v>2nd:]Alignment Focus[Choose one component of deity's align;</v>
          </cell>
          <cell r="M436" t="str">
            <v xml:space="preserve">][cast spells of that alignment descriptor at +1 caster level.  If deity is </v>
          </cell>
          <cell r="N436" t="str">
            <v>][true neutral, choose one component of Dev's alignment instead.</v>
          </cell>
          <cell r="O436" t="str">
            <v xml:space="preserve">3rd:]Bonus Feat[Choose one : (Greater) Spell Focus, (Greater) </v>
          </cell>
          <cell r="P436" t="str">
            <v>][Spell Penetration, Improved Counterspell, Magical Artisian, or</v>
          </cell>
          <cell r="Q436" t="str">
            <v>][Shadow Weave (devotees of Shar only)</v>
          </cell>
          <cell r="R436" t="str">
            <v>4th:]Sacred Defense +2 (Ex)[Bonus to saves vs. Divine spells,</v>
          </cell>
          <cell r="S436" t="str">
            <v>][and the supernatural abilities of outsiders.</v>
          </cell>
          <cell r="T436" t="str">
            <v>5th:]Divine Shroud (Su)[Free action; once per day.</v>
          </cell>
          <cell r="U436" t="str">
            <v>][Duration 5 + CHA Bonus.  Gives SR 12 + caster level.</v>
          </cell>
          <cell r="AK436" t="str">
            <v/>
          </cell>
          <cell r="AL436" t="str">
            <v/>
          </cell>
          <cell r="AM436" t="str">
            <v/>
          </cell>
          <cell r="AN436" t="str">
            <v/>
          </cell>
          <cell r="AO436" t="str">
            <v/>
          </cell>
          <cell r="AP436" t="str">
            <v/>
          </cell>
          <cell r="AQ436" t="str">
            <v/>
          </cell>
          <cell r="AR436" t="str">
            <v/>
          </cell>
          <cell r="AS436" t="str">
            <v/>
          </cell>
          <cell r="AT436" t="str">
            <v/>
          </cell>
          <cell r="AU436" t="str">
            <v/>
          </cell>
          <cell r="AV436" t="str">
            <v/>
          </cell>
          <cell r="AW436" t="str">
            <v/>
          </cell>
          <cell r="AX436" t="str">
            <v/>
          </cell>
          <cell r="AY436" t="str">
            <v/>
          </cell>
          <cell r="AZ436" t="str">
            <v/>
          </cell>
          <cell r="BA436" t="str">
            <v/>
          </cell>
          <cell r="BB436" t="str">
            <v/>
          </cell>
          <cell r="BC436" t="str">
            <v/>
          </cell>
          <cell r="BD436" t="str">
            <v/>
          </cell>
          <cell r="BE436" t="str">
            <v/>
          </cell>
          <cell r="BF436" t="str">
            <v/>
          </cell>
          <cell r="BG436" t="str">
            <v/>
          </cell>
          <cell r="BH436" t="str">
            <v/>
          </cell>
          <cell r="BI436" t="str">
            <v/>
          </cell>
          <cell r="BJ436" t="str">
            <v/>
          </cell>
          <cell r="BK436" t="str">
            <v/>
          </cell>
          <cell r="BL436" t="str">
            <v/>
          </cell>
          <cell r="BM436" t="str">
            <v/>
          </cell>
          <cell r="BN436" t="str">
            <v/>
          </cell>
          <cell r="BO436" t="str">
            <v/>
          </cell>
          <cell r="BP436">
            <v>0</v>
          </cell>
        </row>
        <row r="437">
          <cell r="A437" t="str">
            <v>Arcane Trickster</v>
          </cell>
          <cell r="B437" t="str">
            <v>Atr</v>
          </cell>
          <cell r="C437">
            <v>5</v>
          </cell>
          <cell r="G437" t="str">
            <v>1st:]Ranged Legerdemain (Su)[(1/day) Perform a Disable Device, Open Lock, or Sleight of Hand</v>
          </cell>
          <cell r="H437" t="str">
            <v>][up to 30' away. DC +5.</v>
          </cell>
          <cell r="I437" t="str">
            <v>1st:]Spells per day[+1 arcane level per level of Arcane Trickster.</v>
          </cell>
          <cell r="J437" t="str">
            <v>2nd:]Sneak Attack[+1d6.  Add'l d6 every even level.</v>
          </cell>
          <cell r="K437" t="str">
            <v>3rd:]Impromptu Sneak Attack (Su)[(1/day) Attack one target</v>
          </cell>
          <cell r="L437" t="str">
            <v>][within 30' as a sneak attack; target loses Dex.</v>
          </cell>
          <cell r="M437" t="str">
            <v xml:space="preserve">5th:]Ranged Legerdemain (Su)[(2/day) Perform a Disable Device, </v>
          </cell>
          <cell r="N437" t="str">
            <v>][Open Lock, or Pick Pocket at 30'.  DC increases by 5.</v>
          </cell>
          <cell r="O437" t="str">
            <v>7th:]Impromptu Sneak Attack (Su)[(2/day) Attack one target</v>
          </cell>
          <cell r="P437" t="str">
            <v>][within 30' as a sneak attack; target loses Dex.</v>
          </cell>
          <cell r="Q437" t="str">
            <v xml:space="preserve">9th:]Ranged Legerdemain (Su)[(3/day) Perform a Disable Device, </v>
          </cell>
          <cell r="R437" t="str">
            <v>][Open Lock, or Pick Pocket at 30'.  DC increases by 5.</v>
          </cell>
          <cell r="AK437" t="b">
            <v>1</v>
          </cell>
          <cell r="AL437">
            <v>1</v>
          </cell>
          <cell r="AM437">
            <v>1</v>
          </cell>
          <cell r="AN437">
            <v>1</v>
          </cell>
          <cell r="AO437">
            <v>2</v>
          </cell>
          <cell r="AP437">
            <v>3</v>
          </cell>
          <cell r="AQ437">
            <v>3</v>
          </cell>
          <cell r="AR437">
            <v>5</v>
          </cell>
          <cell r="AS437">
            <v>5</v>
          </cell>
          <cell r="AT437" t="str">
            <v/>
          </cell>
          <cell r="AU437" t="str">
            <v/>
          </cell>
          <cell r="AV437" t="str">
            <v/>
          </cell>
          <cell r="AW437" t="str">
            <v/>
          </cell>
          <cell r="AX437" t="str">
            <v/>
          </cell>
          <cell r="AY437" t="str">
            <v/>
          </cell>
          <cell r="AZ437" t="str">
            <v/>
          </cell>
          <cell r="BA437" t="str">
            <v/>
          </cell>
          <cell r="BB437" t="str">
            <v/>
          </cell>
          <cell r="BC437" t="str">
            <v/>
          </cell>
          <cell r="BD437" t="str">
            <v/>
          </cell>
          <cell r="BE437" t="str">
            <v/>
          </cell>
          <cell r="BF437" t="str">
            <v/>
          </cell>
          <cell r="BG437" t="str">
            <v/>
          </cell>
          <cell r="BH437" t="str">
            <v/>
          </cell>
          <cell r="BI437" t="str">
            <v/>
          </cell>
          <cell r="BJ437" t="str">
            <v/>
          </cell>
          <cell r="BK437" t="str">
            <v/>
          </cell>
          <cell r="BL437" t="str">
            <v/>
          </cell>
          <cell r="BM437" t="str">
            <v/>
          </cell>
          <cell r="BN437" t="str">
            <v/>
          </cell>
          <cell r="BO437" t="str">
            <v/>
          </cell>
          <cell r="BP437">
            <v>8</v>
          </cell>
        </row>
        <row r="438">
          <cell r="A438" t="str">
            <v>Arcanopath Monk</v>
          </cell>
          <cell r="C438">
            <v>0</v>
          </cell>
          <cell r="F438" t="str">
            <v>]Monk Weapons[Club, crossbow (light, heavy), dagger, handaxe, javelin, kama, nunchaku, quarterstaff, sai, shuriken, siangham, sling</v>
          </cell>
          <cell r="AK438" t="str">
            <v/>
          </cell>
          <cell r="AL438" t="str">
            <v/>
          </cell>
          <cell r="AM438" t="str">
            <v/>
          </cell>
          <cell r="AN438" t="str">
            <v/>
          </cell>
          <cell r="AO438" t="str">
            <v/>
          </cell>
          <cell r="AP438" t="str">
            <v/>
          </cell>
          <cell r="AQ438" t="str">
            <v/>
          </cell>
          <cell r="AR438" t="str">
            <v/>
          </cell>
          <cell r="AS438" t="str">
            <v/>
          </cell>
          <cell r="AT438" t="str">
            <v/>
          </cell>
          <cell r="AU438" t="str">
            <v/>
          </cell>
          <cell r="AV438" t="str">
            <v/>
          </cell>
          <cell r="AW438" t="str">
            <v/>
          </cell>
          <cell r="AX438" t="str">
            <v/>
          </cell>
          <cell r="AY438" t="str">
            <v/>
          </cell>
          <cell r="AZ438" t="str">
            <v/>
          </cell>
          <cell r="BA438" t="str">
            <v/>
          </cell>
          <cell r="BB438" t="str">
            <v/>
          </cell>
          <cell r="BC438" t="str">
            <v/>
          </cell>
          <cell r="BD438" t="str">
            <v/>
          </cell>
          <cell r="BE438" t="str">
            <v/>
          </cell>
          <cell r="BF438" t="str">
            <v/>
          </cell>
          <cell r="BG438" t="str">
            <v/>
          </cell>
          <cell r="BH438" t="str">
            <v/>
          </cell>
          <cell r="BI438" t="str">
            <v/>
          </cell>
          <cell r="BJ438" t="str">
            <v/>
          </cell>
          <cell r="BK438" t="str">
            <v/>
          </cell>
          <cell r="BL438" t="str">
            <v/>
          </cell>
          <cell r="BM438" t="str">
            <v/>
          </cell>
          <cell r="BN438" t="str">
            <v/>
          </cell>
          <cell r="BO438" t="str">
            <v/>
          </cell>
          <cell r="BP438">
            <v>0</v>
          </cell>
        </row>
        <row r="439">
          <cell r="A439" t="str">
            <v>Arcanopath Monk (w/ Monk)</v>
          </cell>
          <cell r="C439">
            <v>0</v>
          </cell>
          <cell r="F439" t="str">
            <v>]Monk Weapons[Club, crossbow (light, heavy), dagger, handaxe, javelin, kama, nunchaku, quarterstaff, sai, shuriken, siangham, sling</v>
          </cell>
          <cell r="AK439" t="str">
            <v/>
          </cell>
          <cell r="AL439" t="str">
            <v/>
          </cell>
          <cell r="AM439" t="str">
            <v/>
          </cell>
          <cell r="AN439" t="str">
            <v/>
          </cell>
          <cell r="AO439" t="str">
            <v/>
          </cell>
          <cell r="AP439" t="str">
            <v/>
          </cell>
          <cell r="AQ439" t="str">
            <v/>
          </cell>
          <cell r="AR439" t="str">
            <v/>
          </cell>
          <cell r="AS439" t="str">
            <v/>
          </cell>
          <cell r="AT439" t="str">
            <v/>
          </cell>
          <cell r="AU439" t="str">
            <v/>
          </cell>
          <cell r="AV439" t="str">
            <v/>
          </cell>
          <cell r="AW439" t="str">
            <v/>
          </cell>
          <cell r="AX439" t="str">
            <v/>
          </cell>
          <cell r="AY439" t="str">
            <v/>
          </cell>
          <cell r="AZ439" t="str">
            <v/>
          </cell>
          <cell r="BA439" t="str">
            <v/>
          </cell>
          <cell r="BB439" t="str">
            <v/>
          </cell>
          <cell r="BC439" t="str">
            <v/>
          </cell>
          <cell r="BD439" t="str">
            <v/>
          </cell>
          <cell r="BE439" t="str">
            <v/>
          </cell>
          <cell r="BF439" t="str">
            <v/>
          </cell>
          <cell r="BG439" t="str">
            <v/>
          </cell>
          <cell r="BH439" t="str">
            <v/>
          </cell>
          <cell r="BI439" t="str">
            <v/>
          </cell>
          <cell r="BJ439" t="str">
            <v/>
          </cell>
          <cell r="BK439" t="str">
            <v/>
          </cell>
          <cell r="BL439" t="str">
            <v/>
          </cell>
          <cell r="BM439" t="str">
            <v/>
          </cell>
          <cell r="BN439" t="str">
            <v/>
          </cell>
          <cell r="BO439" t="str">
            <v/>
          </cell>
          <cell r="BP439">
            <v>0</v>
          </cell>
        </row>
        <row r="440">
          <cell r="A440" t="str">
            <v>Arch Psion</v>
          </cell>
          <cell r="B440" t="str">
            <v>Acp</v>
          </cell>
          <cell r="C440">
            <v>0</v>
          </cell>
          <cell r="G440" t="str">
            <v>1st:]Psicrystal Level (Ex)[ at each level</v>
          </cell>
          <cell r="H440" t="str">
            <v>1st:]+1 Psion Caster Level (Sp)[    at each level</v>
          </cell>
          <cell r="I440" t="str">
            <v>1st:]High Psionics (Sp)[    at each level</v>
          </cell>
          <cell r="AK440" t="str">
            <v/>
          </cell>
          <cell r="AL440" t="str">
            <v/>
          </cell>
          <cell r="AM440" t="str">
            <v/>
          </cell>
          <cell r="AN440" t="str">
            <v/>
          </cell>
          <cell r="AO440" t="str">
            <v/>
          </cell>
          <cell r="AP440" t="str">
            <v/>
          </cell>
          <cell r="AQ440" t="str">
            <v/>
          </cell>
          <cell r="AR440" t="str">
            <v/>
          </cell>
          <cell r="AS440" t="str">
            <v/>
          </cell>
          <cell r="AT440" t="str">
            <v/>
          </cell>
          <cell r="AU440" t="str">
            <v/>
          </cell>
          <cell r="AV440" t="str">
            <v/>
          </cell>
          <cell r="AW440" t="str">
            <v/>
          </cell>
          <cell r="AX440" t="str">
            <v/>
          </cell>
          <cell r="AY440" t="str">
            <v/>
          </cell>
          <cell r="AZ440" t="str">
            <v/>
          </cell>
          <cell r="BA440" t="str">
            <v/>
          </cell>
          <cell r="BB440" t="str">
            <v/>
          </cell>
          <cell r="BC440" t="str">
            <v/>
          </cell>
          <cell r="BD440" t="str">
            <v/>
          </cell>
          <cell r="BE440" t="str">
            <v/>
          </cell>
          <cell r="BF440" t="str">
            <v/>
          </cell>
          <cell r="BG440" t="str">
            <v/>
          </cell>
          <cell r="BH440" t="str">
            <v/>
          </cell>
          <cell r="BI440" t="str">
            <v/>
          </cell>
          <cell r="BJ440" t="str">
            <v/>
          </cell>
          <cell r="BK440" t="str">
            <v/>
          </cell>
          <cell r="BL440" t="str">
            <v/>
          </cell>
          <cell r="BM440" t="str">
            <v/>
          </cell>
          <cell r="BN440" t="str">
            <v/>
          </cell>
          <cell r="BO440" t="str">
            <v/>
          </cell>
          <cell r="BP440">
            <v>0</v>
          </cell>
        </row>
        <row r="441">
          <cell r="A441" t="str">
            <v>Archmage</v>
          </cell>
          <cell r="B441" t="str">
            <v>Acm</v>
          </cell>
          <cell r="C441">
            <v>0</v>
          </cell>
          <cell r="G441" t="str">
            <v>1st:]Spells per day[+1 arcane level per level of Archmage.</v>
          </cell>
          <cell r="H441" t="str">
            <v>1st:]High Arcana[Learns secret lore by permanently</v>
          </cell>
          <cell r="I441" t="str">
            <v>][eliminating one spell slot.  See list on pages 41-42 of the FRCS.</v>
          </cell>
          <cell r="AK441" t="str">
            <v/>
          </cell>
          <cell r="AL441" t="str">
            <v/>
          </cell>
          <cell r="AM441" t="str">
            <v/>
          </cell>
          <cell r="AN441" t="str">
            <v/>
          </cell>
          <cell r="AO441" t="str">
            <v/>
          </cell>
          <cell r="AP441" t="str">
            <v/>
          </cell>
          <cell r="AQ441" t="str">
            <v/>
          </cell>
          <cell r="AR441" t="str">
            <v/>
          </cell>
          <cell r="AS441" t="str">
            <v/>
          </cell>
          <cell r="AT441" t="str">
            <v/>
          </cell>
          <cell r="AU441" t="str">
            <v/>
          </cell>
          <cell r="AV441" t="str">
            <v/>
          </cell>
          <cell r="AW441" t="str">
            <v/>
          </cell>
          <cell r="AX441" t="str">
            <v/>
          </cell>
          <cell r="AY441" t="str">
            <v/>
          </cell>
          <cell r="AZ441" t="str">
            <v/>
          </cell>
          <cell r="BA441" t="str">
            <v/>
          </cell>
          <cell r="BB441" t="str">
            <v/>
          </cell>
          <cell r="BC441" t="str">
            <v/>
          </cell>
          <cell r="BD441" t="str">
            <v/>
          </cell>
          <cell r="BE441" t="str">
            <v/>
          </cell>
          <cell r="BF441" t="str">
            <v/>
          </cell>
          <cell r="BG441" t="str">
            <v/>
          </cell>
          <cell r="BH441" t="str">
            <v/>
          </cell>
          <cell r="BI441" t="str">
            <v/>
          </cell>
          <cell r="BJ441" t="str">
            <v/>
          </cell>
          <cell r="BK441" t="str">
            <v/>
          </cell>
          <cell r="BL441" t="str">
            <v/>
          </cell>
          <cell r="BM441" t="str">
            <v/>
          </cell>
          <cell r="BN441" t="str">
            <v/>
          </cell>
          <cell r="BO441" t="str">
            <v/>
          </cell>
          <cell r="BP441">
            <v>0</v>
          </cell>
        </row>
        <row r="442">
          <cell r="A442" t="str">
            <v>Aristocrat</v>
          </cell>
          <cell r="B442" t="str">
            <v>.</v>
          </cell>
          <cell r="C442">
            <v>0</v>
          </cell>
          <cell r="D442" t="str">
            <v>]Light, Medium, Heavy Armor[</v>
          </cell>
          <cell r="E442" t="str">
            <v>]Shield Use[</v>
          </cell>
          <cell r="F442" t="str">
            <v>]Simple, Martial Weapons[</v>
          </cell>
          <cell r="AK442" t="str">
            <v/>
          </cell>
          <cell r="AL442" t="str">
            <v/>
          </cell>
          <cell r="AM442" t="str">
            <v/>
          </cell>
          <cell r="AN442" t="str">
            <v/>
          </cell>
          <cell r="AO442" t="str">
            <v/>
          </cell>
          <cell r="AP442" t="str">
            <v/>
          </cell>
          <cell r="AQ442" t="str">
            <v/>
          </cell>
          <cell r="AR442" t="str">
            <v/>
          </cell>
          <cell r="AS442" t="str">
            <v/>
          </cell>
          <cell r="AT442" t="str">
            <v/>
          </cell>
          <cell r="AU442" t="str">
            <v/>
          </cell>
          <cell r="AV442" t="str">
            <v/>
          </cell>
          <cell r="AW442" t="str">
            <v/>
          </cell>
          <cell r="AX442" t="str">
            <v/>
          </cell>
          <cell r="AY442" t="str">
            <v/>
          </cell>
          <cell r="AZ442" t="str">
            <v/>
          </cell>
          <cell r="BA442" t="str">
            <v/>
          </cell>
          <cell r="BB442" t="str">
            <v/>
          </cell>
          <cell r="BC442" t="str">
            <v/>
          </cell>
          <cell r="BD442" t="str">
            <v/>
          </cell>
          <cell r="BE442" t="str">
            <v/>
          </cell>
          <cell r="BF442" t="str">
            <v/>
          </cell>
          <cell r="BG442" t="str">
            <v/>
          </cell>
          <cell r="BH442" t="str">
            <v/>
          </cell>
          <cell r="BI442" t="str">
            <v/>
          </cell>
          <cell r="BJ442" t="str">
            <v/>
          </cell>
          <cell r="BK442" t="str">
            <v/>
          </cell>
          <cell r="BL442" t="str">
            <v/>
          </cell>
          <cell r="BM442" t="str">
            <v/>
          </cell>
          <cell r="BN442" t="str">
            <v/>
          </cell>
          <cell r="BO442" t="str">
            <v/>
          </cell>
          <cell r="BP442">
            <v>0</v>
          </cell>
        </row>
        <row r="443">
          <cell r="A443" t="str">
            <v>Artisan</v>
          </cell>
          <cell r="C443">
            <v>0</v>
          </cell>
          <cell r="AK443" t="str">
            <v/>
          </cell>
          <cell r="AL443" t="str">
            <v/>
          </cell>
          <cell r="AM443" t="str">
            <v/>
          </cell>
          <cell r="AN443" t="str">
            <v/>
          </cell>
          <cell r="AO443" t="str">
            <v/>
          </cell>
          <cell r="AP443" t="str">
            <v/>
          </cell>
          <cell r="AQ443" t="str">
            <v/>
          </cell>
          <cell r="AR443" t="str">
            <v/>
          </cell>
          <cell r="AS443" t="str">
            <v/>
          </cell>
          <cell r="AT443" t="str">
            <v/>
          </cell>
          <cell r="AU443" t="str">
            <v/>
          </cell>
          <cell r="AV443" t="str">
            <v/>
          </cell>
          <cell r="AW443" t="str">
            <v/>
          </cell>
          <cell r="AX443" t="str">
            <v/>
          </cell>
          <cell r="AY443" t="str">
            <v/>
          </cell>
          <cell r="AZ443" t="str">
            <v/>
          </cell>
          <cell r="BA443" t="str">
            <v/>
          </cell>
          <cell r="BB443" t="str">
            <v/>
          </cell>
          <cell r="BC443" t="str">
            <v/>
          </cell>
          <cell r="BD443" t="str">
            <v/>
          </cell>
          <cell r="BE443" t="str">
            <v/>
          </cell>
          <cell r="BF443" t="str">
            <v/>
          </cell>
          <cell r="BG443" t="str">
            <v/>
          </cell>
          <cell r="BH443" t="str">
            <v/>
          </cell>
          <cell r="BI443" t="str">
            <v/>
          </cell>
          <cell r="BJ443" t="str">
            <v/>
          </cell>
          <cell r="BK443" t="str">
            <v/>
          </cell>
          <cell r="BL443" t="str">
            <v/>
          </cell>
          <cell r="BM443" t="str">
            <v/>
          </cell>
          <cell r="BN443" t="str">
            <v/>
          </cell>
          <cell r="BO443" t="str">
            <v/>
          </cell>
          <cell r="BP443">
            <v>0</v>
          </cell>
        </row>
        <row r="444">
          <cell r="A444" t="str">
            <v>Assassin (GR)</v>
          </cell>
          <cell r="B444" t="str">
            <v>.</v>
          </cell>
          <cell r="C444">
            <v>0</v>
          </cell>
          <cell r="D444" t="str">
            <v>]Light, Medium Armor[</v>
          </cell>
          <cell r="E444" t="str">
            <v>]Shield Use[</v>
          </cell>
          <cell r="F444" t="str">
            <v>]Simple, Martial Weapons[</v>
          </cell>
          <cell r="G444" t="str">
            <v>1st:]Bonus Feats (Ex)[1 feat(s) earned.  See p.6 for list.</v>
          </cell>
          <cell r="H444" t="str">
            <v>1st:]Bonus Languages (Ex)[May substitute ANY language for one normally available, including</v>
          </cell>
          <cell r="I444" t="str">
            <v>][secret languages.  Also knows assassin sign language.</v>
          </cell>
          <cell r="J444" t="str">
            <v>2nd:]Killing Blow (Ex)[0/day can make a coup de grace attack as a standard action.</v>
          </cell>
          <cell r="K444" t="str">
            <v>][This ability may be used when ever a target is denied their Dex bonus or when</v>
          </cell>
          <cell r="L444" t="str">
            <v>][the assassin is flanking a target.  Roll to attack normally.  A hit is automatically</v>
          </cell>
          <cell r="M444" t="str">
            <v>][a critical.  If the target survives, they must save (Fort DC 10 + damage dealt) or die.</v>
          </cell>
          <cell r="N444" t="str">
            <v>][The attack provokes AoO from everyone around the target.</v>
          </cell>
          <cell r="O444" t="str">
            <v>3rd:]Sneak Attack (Ex)[+0d6</v>
          </cell>
          <cell r="P444" t="str">
            <v>14th:]Killing Blow (Ex)[These attacks no longer attract AoO's &amp; receive a +2 bonus to hit.</v>
          </cell>
          <cell r="AK444" t="str">
            <v/>
          </cell>
          <cell r="AL444" t="str">
            <v/>
          </cell>
          <cell r="AM444" t="str">
            <v/>
          </cell>
          <cell r="AN444" t="str">
            <v/>
          </cell>
          <cell r="AO444" t="str">
            <v/>
          </cell>
          <cell r="AP444" t="str">
            <v/>
          </cell>
          <cell r="AQ444" t="str">
            <v/>
          </cell>
          <cell r="AR444" t="str">
            <v/>
          </cell>
          <cell r="AS444" t="str">
            <v/>
          </cell>
          <cell r="AT444" t="str">
            <v/>
          </cell>
          <cell r="AU444" t="str">
            <v/>
          </cell>
          <cell r="AV444" t="str">
            <v/>
          </cell>
          <cell r="AW444" t="str">
            <v/>
          </cell>
          <cell r="AX444" t="str">
            <v/>
          </cell>
          <cell r="AY444" t="str">
            <v/>
          </cell>
          <cell r="AZ444" t="str">
            <v/>
          </cell>
          <cell r="BA444" t="str">
            <v/>
          </cell>
          <cell r="BB444" t="str">
            <v/>
          </cell>
          <cell r="BC444" t="str">
            <v/>
          </cell>
          <cell r="BD444" t="str">
            <v/>
          </cell>
          <cell r="BE444" t="str">
            <v/>
          </cell>
          <cell r="BF444" t="str">
            <v/>
          </cell>
          <cell r="BG444" t="str">
            <v/>
          </cell>
          <cell r="BH444" t="str">
            <v/>
          </cell>
          <cell r="BI444" t="str">
            <v/>
          </cell>
          <cell r="BJ444" t="str">
            <v/>
          </cell>
          <cell r="BK444" t="str">
            <v/>
          </cell>
          <cell r="BL444" t="str">
            <v/>
          </cell>
          <cell r="BM444" t="str">
            <v/>
          </cell>
          <cell r="BN444" t="str">
            <v/>
          </cell>
          <cell r="BO444" t="str">
            <v/>
          </cell>
          <cell r="BP444">
            <v>0</v>
          </cell>
        </row>
        <row r="445">
          <cell r="A445" t="str">
            <v>Assassin (WotC)</v>
          </cell>
          <cell r="B445" t="str">
            <v>Asn</v>
          </cell>
          <cell r="C445">
            <v>0</v>
          </cell>
          <cell r="D445" t="str">
            <v>]Light Armor[</v>
          </cell>
          <cell r="F445" t="str">
            <v>]Assassin Weapons[Crossbow (hand, light, heavy), dagger (any type), dart, rapier, sap, shortbow (normal and composite), short sword</v>
          </cell>
          <cell r="G445" t="str">
            <v>1st:]Sneak Attack[+0d6.</v>
          </cell>
          <cell r="H445" t="str">
            <v>1st:] Death Attack[After 3 rounds of study my make a death attack.</v>
          </cell>
          <cell r="I445" t="str">
            <v>][DC 10.  Death or uncon.</v>
          </cell>
          <cell r="J445" t="str">
            <v>1st:] Poison Use[Will never poison self by accident.</v>
          </cell>
          <cell r="K445" t="str">
            <v>1st:] Spells per Day[Arcane progression</v>
          </cell>
          <cell r="L445" t="str">
            <v>2nd:]+0 Save vs. Poison[</v>
          </cell>
          <cell r="M445" t="str">
            <v>2nd:]Uncanny Dodge[Retains Dex bonus to AC (unless immobilized).</v>
          </cell>
          <cell r="N445" t="str">
            <v>10th:]Uncanny Dodge[+1 vs. traps</v>
          </cell>
          <cell r="AK445" t="str">
            <v/>
          </cell>
          <cell r="AL445" t="str">
            <v/>
          </cell>
          <cell r="AM445" t="str">
            <v/>
          </cell>
          <cell r="AN445" t="str">
            <v/>
          </cell>
          <cell r="AO445" t="str">
            <v/>
          </cell>
          <cell r="AP445" t="str">
            <v/>
          </cell>
          <cell r="AQ445" t="str">
            <v/>
          </cell>
          <cell r="AR445" t="str">
            <v/>
          </cell>
          <cell r="AS445" t="str">
            <v/>
          </cell>
          <cell r="AT445" t="str">
            <v/>
          </cell>
          <cell r="AU445" t="str">
            <v/>
          </cell>
          <cell r="AV445" t="str">
            <v/>
          </cell>
          <cell r="AW445" t="str">
            <v/>
          </cell>
          <cell r="AX445" t="str">
            <v/>
          </cell>
          <cell r="AY445" t="str">
            <v/>
          </cell>
          <cell r="AZ445" t="str">
            <v/>
          </cell>
          <cell r="BA445" t="str">
            <v/>
          </cell>
          <cell r="BB445" t="str">
            <v/>
          </cell>
          <cell r="BC445" t="str">
            <v/>
          </cell>
          <cell r="BD445" t="str">
            <v/>
          </cell>
          <cell r="BE445" t="str">
            <v/>
          </cell>
          <cell r="BF445" t="str">
            <v/>
          </cell>
          <cell r="BG445" t="str">
            <v/>
          </cell>
          <cell r="BH445" t="str">
            <v/>
          </cell>
          <cell r="BI445" t="str">
            <v/>
          </cell>
          <cell r="BJ445" t="str">
            <v/>
          </cell>
          <cell r="BK445" t="str">
            <v/>
          </cell>
          <cell r="BL445" t="str">
            <v/>
          </cell>
          <cell r="BM445" t="str">
            <v/>
          </cell>
          <cell r="BN445" t="str">
            <v/>
          </cell>
          <cell r="BO445" t="str">
            <v/>
          </cell>
          <cell r="BP445">
            <v>0</v>
          </cell>
        </row>
        <row r="446">
          <cell r="A446" t="str">
            <v>Athar</v>
          </cell>
          <cell r="B446" t="str">
            <v>.</v>
          </cell>
          <cell r="C446">
            <v>0</v>
          </cell>
          <cell r="G446" t="str">
            <v>1st:]Spell Immunity[Immune to bestow curse, blasphemy, doom, holy word, &amp;geas/quest.</v>
          </cell>
          <cell r="H446" t="str">
            <v>2nd:]Divine Resistance[+2 resistance bonus to saves against divine spells</v>
          </cell>
          <cell r="I446" t="str">
            <v>3rd:]Divine &amp; Holy Damage Immunity[Immune to divine &amp; holy damage.  (IE 1/2 of flamestike &amp; holy weapons)</v>
          </cell>
          <cell r="J446" t="str">
            <v>4th:]Banishment (Sp)[1/day can cast banishment as a cleric of equal class level.</v>
          </cell>
          <cell r="K446" t="str">
            <v>5th:]Divine Prevention (Su)[Grant a bonus equal to class level against the next divine</v>
          </cell>
          <cell r="L446" t="str">
            <v>][spell, even beneficial ones, the recipient is subjected too.</v>
          </cell>
          <cell r="M446" t="str">
            <v>6th:]Divine Cancellation[Can counterspell any divine spell with a spell of equal level.</v>
          </cell>
          <cell r="N446" t="str">
            <v>7th:]Divine Retribution[Reflect divine spells back upon their caster.</v>
          </cell>
          <cell r="O446" t="str">
            <v>8th:]Divine Interference (Su)[Any divine spell caster within 10' of an athar must make a caster level</v>
          </cell>
          <cell r="P446" t="str">
            <v>][check (DC 10 + athar's class level + athar's WIS modifier) in order to cast a spell.</v>
          </cell>
          <cell r="Q446" t="str">
            <v>][Failure indicates a loss of the spell.</v>
          </cell>
          <cell r="R446" t="str">
            <v>9th:]Nondetection (Su)[Continuous nondetection as if cast by a sorcerer of equal class level.</v>
          </cell>
          <cell r="S446" t="str">
            <v>10th:]Divine Disavowal[SR of 10 + character level.  Doesn't stack with normal SR.  Use best.</v>
          </cell>
          <cell r="AK446" t="str">
            <v/>
          </cell>
          <cell r="AL446" t="str">
            <v/>
          </cell>
          <cell r="AM446" t="str">
            <v/>
          </cell>
          <cell r="AN446" t="str">
            <v/>
          </cell>
          <cell r="AO446" t="str">
            <v/>
          </cell>
          <cell r="AP446" t="str">
            <v/>
          </cell>
          <cell r="AQ446" t="str">
            <v/>
          </cell>
          <cell r="AR446" t="str">
            <v/>
          </cell>
          <cell r="AS446" t="str">
            <v/>
          </cell>
          <cell r="AT446" t="str">
            <v/>
          </cell>
          <cell r="AU446" t="str">
            <v/>
          </cell>
          <cell r="AV446" t="str">
            <v/>
          </cell>
          <cell r="AW446" t="str">
            <v/>
          </cell>
          <cell r="AX446" t="str">
            <v/>
          </cell>
          <cell r="AY446" t="str">
            <v/>
          </cell>
          <cell r="AZ446" t="str">
            <v/>
          </cell>
          <cell r="BA446" t="str">
            <v/>
          </cell>
          <cell r="BB446" t="str">
            <v/>
          </cell>
          <cell r="BC446" t="str">
            <v/>
          </cell>
          <cell r="BD446" t="str">
            <v/>
          </cell>
          <cell r="BE446" t="str">
            <v/>
          </cell>
          <cell r="BF446" t="str">
            <v/>
          </cell>
          <cell r="BG446" t="str">
            <v/>
          </cell>
          <cell r="BH446" t="str">
            <v/>
          </cell>
          <cell r="BI446" t="str">
            <v/>
          </cell>
          <cell r="BJ446" t="str">
            <v/>
          </cell>
          <cell r="BK446" t="str">
            <v/>
          </cell>
          <cell r="BL446" t="str">
            <v/>
          </cell>
          <cell r="BM446" t="str">
            <v/>
          </cell>
          <cell r="BN446" t="str">
            <v/>
          </cell>
          <cell r="BO446" t="str">
            <v/>
          </cell>
          <cell r="BP446">
            <v>0</v>
          </cell>
        </row>
        <row r="447">
          <cell r="A447" t="str">
            <v>Auspician</v>
          </cell>
          <cell r="C447">
            <v>0</v>
          </cell>
          <cell r="AK447" t="str">
            <v/>
          </cell>
          <cell r="AL447" t="str">
            <v/>
          </cell>
          <cell r="AM447" t="str">
            <v/>
          </cell>
          <cell r="AN447" t="str">
            <v/>
          </cell>
          <cell r="AO447" t="str">
            <v/>
          </cell>
          <cell r="AP447" t="str">
            <v/>
          </cell>
          <cell r="AQ447" t="str">
            <v/>
          </cell>
          <cell r="AR447" t="str">
            <v/>
          </cell>
          <cell r="AS447" t="str">
            <v/>
          </cell>
          <cell r="AT447" t="str">
            <v/>
          </cell>
          <cell r="AU447" t="str">
            <v/>
          </cell>
          <cell r="AV447" t="str">
            <v/>
          </cell>
          <cell r="AW447" t="str">
            <v/>
          </cell>
          <cell r="AX447" t="str">
            <v/>
          </cell>
          <cell r="AY447" t="str">
            <v/>
          </cell>
          <cell r="AZ447" t="str">
            <v/>
          </cell>
          <cell r="BA447" t="str">
            <v/>
          </cell>
          <cell r="BB447" t="str">
            <v/>
          </cell>
          <cell r="BC447" t="str">
            <v/>
          </cell>
          <cell r="BD447" t="str">
            <v/>
          </cell>
          <cell r="BE447" t="str">
            <v/>
          </cell>
          <cell r="BF447" t="str">
            <v/>
          </cell>
          <cell r="BG447" t="str">
            <v/>
          </cell>
          <cell r="BH447" t="str">
            <v/>
          </cell>
          <cell r="BI447" t="str">
            <v/>
          </cell>
          <cell r="BJ447" t="str">
            <v/>
          </cell>
          <cell r="BK447" t="str">
            <v/>
          </cell>
          <cell r="BL447" t="str">
            <v/>
          </cell>
          <cell r="BM447" t="str">
            <v/>
          </cell>
          <cell r="BN447" t="str">
            <v/>
          </cell>
          <cell r="BO447" t="str">
            <v/>
          </cell>
          <cell r="BP447">
            <v>0</v>
          </cell>
        </row>
        <row r="448">
          <cell r="A448" t="str">
            <v>Balan's Jackal</v>
          </cell>
          <cell r="C448">
            <v>0</v>
          </cell>
          <cell r="AK448" t="str">
            <v/>
          </cell>
          <cell r="AL448" t="str">
            <v/>
          </cell>
          <cell r="AM448" t="str">
            <v/>
          </cell>
          <cell r="AN448" t="str">
            <v/>
          </cell>
          <cell r="AO448" t="str">
            <v/>
          </cell>
          <cell r="AP448" t="str">
            <v/>
          </cell>
          <cell r="AQ448" t="str">
            <v/>
          </cell>
          <cell r="AR448" t="str">
            <v/>
          </cell>
          <cell r="AS448" t="str">
            <v/>
          </cell>
          <cell r="AT448" t="str">
            <v/>
          </cell>
          <cell r="AU448" t="str">
            <v/>
          </cell>
          <cell r="AV448" t="str">
            <v/>
          </cell>
          <cell r="AW448" t="str">
            <v/>
          </cell>
          <cell r="AX448" t="str">
            <v/>
          </cell>
          <cell r="AY448" t="str">
            <v/>
          </cell>
          <cell r="AZ448" t="str">
            <v/>
          </cell>
          <cell r="BA448" t="str">
            <v/>
          </cell>
          <cell r="BB448" t="str">
            <v/>
          </cell>
          <cell r="BC448" t="str">
            <v/>
          </cell>
          <cell r="BD448" t="str">
            <v/>
          </cell>
          <cell r="BE448" t="str">
            <v/>
          </cell>
          <cell r="BF448" t="str">
            <v/>
          </cell>
          <cell r="BG448" t="str">
            <v/>
          </cell>
          <cell r="BH448" t="str">
            <v/>
          </cell>
          <cell r="BI448" t="str">
            <v/>
          </cell>
          <cell r="BJ448" t="str">
            <v/>
          </cell>
          <cell r="BK448" t="str">
            <v/>
          </cell>
          <cell r="BL448" t="str">
            <v/>
          </cell>
          <cell r="BM448" t="str">
            <v/>
          </cell>
          <cell r="BN448" t="str">
            <v/>
          </cell>
          <cell r="BO448" t="str">
            <v/>
          </cell>
          <cell r="BP448">
            <v>0</v>
          </cell>
        </row>
        <row r="449">
          <cell r="A449" t="str">
            <v>Barbarian</v>
          </cell>
          <cell r="B449" t="str">
            <v>Bbn</v>
          </cell>
          <cell r="C449">
            <v>0</v>
          </cell>
          <cell r="D449" t="str">
            <v>]Light, Medium Armor[</v>
          </cell>
          <cell r="E449" t="str">
            <v>]Shield Use[</v>
          </cell>
          <cell r="F449" t="str">
            <v>]Simple, Martial Weapons[</v>
          </cell>
          <cell r="G449" t="str">
            <v>]Illiteracy[</v>
          </cell>
          <cell r="H449" t="str">
            <v>1st:]Fast Movement (Ex)[Add 10' to Base Movement</v>
          </cell>
          <cell r="I449" t="str">
            <v>1st:]Rage (Ex)[1/day +4 Str, +4 Con, +2 Will, -2 AC for 4 rounds.</v>
          </cell>
          <cell r="J449" t="str">
            <v>2nd:]Uncanny Dodge (Ex)[Dex bonus to AC</v>
          </cell>
          <cell r="K449" t="str">
            <v>5th:]Uncanny Dodge (Ex)[Can't be flanked</v>
          </cell>
          <cell r="L449" t="str">
            <v>10th:]Uncanny Dodge (Ex)[+-2 vs. traps.</v>
          </cell>
          <cell r="M449" t="str">
            <v>11th:]Damage Reduction (Ex)[3 / --</v>
          </cell>
          <cell r="AK449" t="str">
            <v/>
          </cell>
          <cell r="AL449" t="str">
            <v/>
          </cell>
          <cell r="AM449" t="str">
            <v/>
          </cell>
          <cell r="AN449" t="str">
            <v/>
          </cell>
          <cell r="AO449" t="str">
            <v/>
          </cell>
          <cell r="AP449" t="str">
            <v/>
          </cell>
          <cell r="AQ449" t="str">
            <v/>
          </cell>
          <cell r="AR449" t="str">
            <v/>
          </cell>
          <cell r="AS449" t="str">
            <v/>
          </cell>
          <cell r="AT449" t="str">
            <v/>
          </cell>
          <cell r="AU449" t="str">
            <v/>
          </cell>
          <cell r="AV449" t="str">
            <v/>
          </cell>
          <cell r="AW449" t="str">
            <v/>
          </cell>
          <cell r="AX449" t="str">
            <v/>
          </cell>
          <cell r="AY449" t="str">
            <v/>
          </cell>
          <cell r="AZ449" t="str">
            <v/>
          </cell>
          <cell r="BA449" t="str">
            <v/>
          </cell>
          <cell r="BB449" t="str">
            <v/>
          </cell>
          <cell r="BC449" t="str">
            <v/>
          </cell>
          <cell r="BD449" t="str">
            <v/>
          </cell>
          <cell r="BE449" t="str">
            <v/>
          </cell>
          <cell r="BF449" t="str">
            <v/>
          </cell>
          <cell r="BG449" t="str">
            <v/>
          </cell>
          <cell r="BH449" t="str">
            <v/>
          </cell>
          <cell r="BI449" t="str">
            <v/>
          </cell>
          <cell r="BJ449" t="str">
            <v/>
          </cell>
          <cell r="BK449" t="str">
            <v/>
          </cell>
          <cell r="BL449" t="str">
            <v/>
          </cell>
          <cell r="BM449" t="str">
            <v/>
          </cell>
          <cell r="BN449" t="str">
            <v/>
          </cell>
          <cell r="BO449" t="str">
            <v/>
          </cell>
          <cell r="BP449">
            <v>0</v>
          </cell>
        </row>
        <row r="450">
          <cell r="A450" t="str">
            <v>Bard (Monte Cook)</v>
          </cell>
          <cell r="B450" t="str">
            <v>Brd</v>
          </cell>
          <cell r="C450">
            <v>0</v>
          </cell>
          <cell r="AK450" t="str">
            <v/>
          </cell>
          <cell r="AL450" t="str">
            <v/>
          </cell>
          <cell r="AM450" t="str">
            <v/>
          </cell>
          <cell r="AN450" t="str">
            <v/>
          </cell>
          <cell r="AO450" t="str">
            <v/>
          </cell>
          <cell r="AP450" t="str">
            <v/>
          </cell>
          <cell r="AQ450" t="str">
            <v/>
          </cell>
          <cell r="AR450" t="str">
            <v/>
          </cell>
          <cell r="AS450" t="str">
            <v/>
          </cell>
          <cell r="AT450" t="str">
            <v/>
          </cell>
          <cell r="AU450" t="str">
            <v/>
          </cell>
          <cell r="AV450" t="str">
            <v/>
          </cell>
          <cell r="AW450" t="str">
            <v/>
          </cell>
          <cell r="AX450" t="str">
            <v/>
          </cell>
          <cell r="AY450" t="str">
            <v/>
          </cell>
          <cell r="AZ450" t="str">
            <v/>
          </cell>
          <cell r="BA450" t="str">
            <v/>
          </cell>
          <cell r="BB450" t="str">
            <v/>
          </cell>
          <cell r="BC450" t="str">
            <v/>
          </cell>
          <cell r="BD450" t="str">
            <v/>
          </cell>
          <cell r="BE450" t="str">
            <v/>
          </cell>
          <cell r="BF450" t="str">
            <v/>
          </cell>
          <cell r="BG450" t="str">
            <v/>
          </cell>
          <cell r="BH450" t="str">
            <v/>
          </cell>
          <cell r="BI450" t="str">
            <v/>
          </cell>
          <cell r="BJ450" t="str">
            <v/>
          </cell>
          <cell r="BK450" t="str">
            <v/>
          </cell>
          <cell r="BL450" t="str">
            <v/>
          </cell>
          <cell r="BM450" t="str">
            <v/>
          </cell>
          <cell r="BN450" t="str">
            <v/>
          </cell>
          <cell r="BO450" t="str">
            <v/>
          </cell>
          <cell r="BP450">
            <v>0</v>
          </cell>
        </row>
        <row r="451">
          <cell r="A451" t="str">
            <v>Bard (WotC)</v>
          </cell>
          <cell r="B451" t="str">
            <v>Brd</v>
          </cell>
          <cell r="C451">
            <v>0</v>
          </cell>
          <cell r="D451" t="str">
            <v>]Light Armor[</v>
          </cell>
          <cell r="E451" t="str">
            <v>]Shield Use[</v>
          </cell>
          <cell r="F451" t="str">
            <v>]Bardic Weapon Proficiency[Simple Weapons plus Longsword, Rapier, Sap, Shortbow, Shortsword, Whip</v>
          </cell>
          <cell r="G451" t="str">
            <v>1st:]Bardic Music[</v>
          </cell>
          <cell r="H451" t="str">
            <v>1st:]Bardic Knowledge[</v>
          </cell>
          <cell r="I451" t="str">
            <v>1st:]Countersong[</v>
          </cell>
          <cell r="J451" t="str">
            <v>1st:]Fascinate (Sp)[</v>
          </cell>
          <cell r="K451" t="str">
            <v>1st:]Inspire Courage +1 (Su)[</v>
          </cell>
          <cell r="L451" t="str">
            <v>1st:]Arcane Spells (Sp)[</v>
          </cell>
          <cell r="M451" t="str">
            <v>3rd:]Inspire Courage (Su)[</v>
          </cell>
          <cell r="N451" t="str">
            <v>6th:]Suggestion (Sp)[</v>
          </cell>
          <cell r="O451" t="str">
            <v>9th:]Inspire Greatness (Su)[</v>
          </cell>
          <cell r="P451" t="str">
            <v>12th:]Songof Freesom (Sp)[</v>
          </cell>
          <cell r="Q451" t="str">
            <v>15th:]Inspire Heroics (Su)[</v>
          </cell>
          <cell r="R451" t="str">
            <v>18th:]Mass Suggestion (Sp)[</v>
          </cell>
          <cell r="AK451" t="str">
            <v/>
          </cell>
          <cell r="AL451" t="str">
            <v/>
          </cell>
          <cell r="AM451" t="str">
            <v/>
          </cell>
          <cell r="AN451" t="str">
            <v/>
          </cell>
          <cell r="AO451" t="str">
            <v/>
          </cell>
          <cell r="AP451" t="str">
            <v/>
          </cell>
          <cell r="AQ451" t="str">
            <v/>
          </cell>
          <cell r="AR451" t="str">
            <v/>
          </cell>
          <cell r="AS451" t="str">
            <v/>
          </cell>
          <cell r="AT451" t="str">
            <v/>
          </cell>
          <cell r="AU451" t="str">
            <v/>
          </cell>
          <cell r="AV451" t="str">
            <v/>
          </cell>
          <cell r="AW451" t="str">
            <v/>
          </cell>
          <cell r="AX451" t="str">
            <v/>
          </cell>
          <cell r="AY451" t="str">
            <v/>
          </cell>
          <cell r="AZ451" t="str">
            <v/>
          </cell>
          <cell r="BA451" t="str">
            <v/>
          </cell>
          <cell r="BB451" t="str">
            <v/>
          </cell>
          <cell r="BC451" t="str">
            <v/>
          </cell>
          <cell r="BD451" t="str">
            <v/>
          </cell>
          <cell r="BE451" t="str">
            <v/>
          </cell>
          <cell r="BF451" t="str">
            <v/>
          </cell>
          <cell r="BG451" t="str">
            <v/>
          </cell>
          <cell r="BH451" t="str">
            <v/>
          </cell>
          <cell r="BI451" t="str">
            <v/>
          </cell>
          <cell r="BJ451" t="str">
            <v/>
          </cell>
          <cell r="BK451" t="str">
            <v/>
          </cell>
          <cell r="BL451" t="str">
            <v/>
          </cell>
          <cell r="BM451" t="str">
            <v/>
          </cell>
          <cell r="BN451" t="str">
            <v/>
          </cell>
          <cell r="BO451" t="str">
            <v/>
          </cell>
          <cell r="BP451">
            <v>0</v>
          </cell>
        </row>
        <row r="452">
          <cell r="A452" t="str">
            <v>Bargainer</v>
          </cell>
          <cell r="C452">
            <v>0</v>
          </cell>
          <cell r="AK452" t="str">
            <v/>
          </cell>
          <cell r="AL452" t="str">
            <v/>
          </cell>
          <cell r="AM452" t="str">
            <v/>
          </cell>
          <cell r="AN452" t="str">
            <v/>
          </cell>
          <cell r="AO452" t="str">
            <v/>
          </cell>
          <cell r="AP452" t="str">
            <v/>
          </cell>
          <cell r="AQ452" t="str">
            <v/>
          </cell>
          <cell r="AR452" t="str">
            <v/>
          </cell>
          <cell r="AS452" t="str">
            <v/>
          </cell>
          <cell r="AT452" t="str">
            <v/>
          </cell>
          <cell r="AU452" t="str">
            <v/>
          </cell>
          <cell r="AV452" t="str">
            <v/>
          </cell>
          <cell r="AW452" t="str">
            <v/>
          </cell>
          <cell r="AX452" t="str">
            <v/>
          </cell>
          <cell r="AY452" t="str">
            <v/>
          </cell>
          <cell r="AZ452" t="str">
            <v/>
          </cell>
          <cell r="BA452" t="str">
            <v/>
          </cell>
          <cell r="BB452" t="str">
            <v/>
          </cell>
          <cell r="BC452" t="str">
            <v/>
          </cell>
          <cell r="BD452" t="str">
            <v/>
          </cell>
          <cell r="BE452" t="str">
            <v/>
          </cell>
          <cell r="BF452" t="str">
            <v/>
          </cell>
          <cell r="BG452" t="str">
            <v/>
          </cell>
          <cell r="BH452" t="str">
            <v/>
          </cell>
          <cell r="BI452" t="str">
            <v/>
          </cell>
          <cell r="BJ452" t="str">
            <v/>
          </cell>
          <cell r="BK452" t="str">
            <v/>
          </cell>
          <cell r="BL452" t="str">
            <v/>
          </cell>
          <cell r="BM452" t="str">
            <v/>
          </cell>
          <cell r="BN452" t="str">
            <v/>
          </cell>
          <cell r="BO452" t="str">
            <v/>
          </cell>
          <cell r="BP452">
            <v>0</v>
          </cell>
        </row>
        <row r="453">
          <cell r="A453" t="str">
            <v>Battle Maiden</v>
          </cell>
          <cell r="B453" t="str">
            <v>.</v>
          </cell>
          <cell r="C453">
            <v>0</v>
          </cell>
          <cell r="D453" t="str">
            <v>]Light, Medium Armor[</v>
          </cell>
          <cell r="F453" t="str">
            <v>]Simple, Martial Weapons[</v>
          </cell>
          <cell r="G453" t="str">
            <v>1st:]Special Mount (Ex)[See p35.</v>
          </cell>
          <cell r="H453" t="str">
            <v>1st:]Ride Bonus (Ex)[+0 to skill checks while mounted.</v>
          </cell>
          <cell r="I453" t="str">
            <v>2nd:]Burst of Speed (Ex)[1/day can double the speed of her mount's charge w/o penalty.</v>
          </cell>
          <cell r="J453" t="str">
            <v>][More attempts force the mount to make a Will (DC 20) save or take 2d6 dmg.</v>
          </cell>
          <cell r="K453" t="str">
            <v>4th:]Defensive Riding (Ex)[1/day can make a Mounted Combat check to take 1/s dmg when</v>
          </cell>
          <cell r="L453" t="str">
            <v>][reduced to 0 hp or less by a physical blow.  DC = the dmg.</v>
          </cell>
          <cell r="M453" t="str">
            <v xml:space="preserve">8th:]Heal Mount (Sp)[1/day can use heal mount as a spell-like ability. </v>
          </cell>
          <cell r="AK453" t="str">
            <v/>
          </cell>
          <cell r="AL453" t="str">
            <v/>
          </cell>
          <cell r="AM453" t="str">
            <v/>
          </cell>
          <cell r="AN453" t="str">
            <v/>
          </cell>
          <cell r="AO453" t="str">
            <v/>
          </cell>
          <cell r="AP453" t="str">
            <v/>
          </cell>
          <cell r="AQ453" t="str">
            <v/>
          </cell>
          <cell r="AR453" t="str">
            <v/>
          </cell>
          <cell r="AS453" t="str">
            <v/>
          </cell>
          <cell r="AT453" t="str">
            <v/>
          </cell>
          <cell r="AU453" t="str">
            <v/>
          </cell>
          <cell r="AV453" t="str">
            <v/>
          </cell>
          <cell r="AW453" t="str">
            <v/>
          </cell>
          <cell r="AX453" t="str">
            <v/>
          </cell>
          <cell r="AY453" t="str">
            <v/>
          </cell>
          <cell r="AZ453" t="str">
            <v/>
          </cell>
          <cell r="BA453" t="str">
            <v/>
          </cell>
          <cell r="BB453" t="str">
            <v/>
          </cell>
          <cell r="BC453" t="str">
            <v/>
          </cell>
          <cell r="BD453" t="str">
            <v/>
          </cell>
          <cell r="BE453" t="str">
            <v/>
          </cell>
          <cell r="BF453" t="str">
            <v/>
          </cell>
          <cell r="BG453" t="str">
            <v/>
          </cell>
          <cell r="BH453" t="str">
            <v/>
          </cell>
          <cell r="BI453" t="str">
            <v/>
          </cell>
          <cell r="BJ453" t="str">
            <v/>
          </cell>
          <cell r="BK453" t="str">
            <v/>
          </cell>
          <cell r="BL453" t="str">
            <v/>
          </cell>
          <cell r="BM453" t="str">
            <v/>
          </cell>
          <cell r="BN453" t="str">
            <v/>
          </cell>
          <cell r="BO453" t="str">
            <v/>
          </cell>
          <cell r="BP453">
            <v>0</v>
          </cell>
        </row>
        <row r="454">
          <cell r="A454" t="str">
            <v>Battleguard</v>
          </cell>
          <cell r="C454">
            <v>0</v>
          </cell>
          <cell r="AK454" t="str">
            <v/>
          </cell>
          <cell r="AL454" t="str">
            <v/>
          </cell>
          <cell r="AM454" t="str">
            <v/>
          </cell>
          <cell r="AN454" t="str">
            <v/>
          </cell>
          <cell r="AO454" t="str">
            <v/>
          </cell>
          <cell r="AP454" t="str">
            <v/>
          </cell>
          <cell r="AQ454" t="str">
            <v/>
          </cell>
          <cell r="AR454" t="str">
            <v/>
          </cell>
          <cell r="AS454" t="str">
            <v/>
          </cell>
          <cell r="AT454" t="str">
            <v/>
          </cell>
          <cell r="AU454" t="str">
            <v/>
          </cell>
          <cell r="AV454" t="str">
            <v/>
          </cell>
          <cell r="AW454" t="str">
            <v/>
          </cell>
          <cell r="AX454" t="str">
            <v/>
          </cell>
          <cell r="AY454" t="str">
            <v/>
          </cell>
          <cell r="AZ454" t="str">
            <v/>
          </cell>
          <cell r="BA454" t="str">
            <v/>
          </cell>
          <cell r="BB454" t="str">
            <v/>
          </cell>
          <cell r="BC454" t="str">
            <v/>
          </cell>
          <cell r="BD454" t="str">
            <v/>
          </cell>
          <cell r="BE454" t="str">
            <v/>
          </cell>
          <cell r="BF454" t="str">
            <v/>
          </cell>
          <cell r="BG454" t="str">
            <v/>
          </cell>
          <cell r="BH454" t="str">
            <v/>
          </cell>
          <cell r="BI454" t="str">
            <v/>
          </cell>
          <cell r="BJ454" t="str">
            <v/>
          </cell>
          <cell r="BK454" t="str">
            <v/>
          </cell>
          <cell r="BL454" t="str">
            <v/>
          </cell>
          <cell r="BM454" t="str">
            <v/>
          </cell>
          <cell r="BN454" t="str">
            <v/>
          </cell>
          <cell r="BO454" t="str">
            <v/>
          </cell>
          <cell r="BP454">
            <v>0</v>
          </cell>
        </row>
        <row r="455">
          <cell r="A455" t="str">
            <v>Bayushi Elite Guard</v>
          </cell>
          <cell r="C455">
            <v>0</v>
          </cell>
          <cell r="AK455" t="str">
            <v/>
          </cell>
          <cell r="AL455" t="str">
            <v/>
          </cell>
          <cell r="AM455" t="str">
            <v/>
          </cell>
          <cell r="AN455" t="str">
            <v/>
          </cell>
          <cell r="AO455" t="str">
            <v/>
          </cell>
          <cell r="AP455" t="str">
            <v/>
          </cell>
          <cell r="AQ455" t="str">
            <v/>
          </cell>
          <cell r="AR455" t="str">
            <v/>
          </cell>
          <cell r="AS455" t="str">
            <v/>
          </cell>
          <cell r="AT455" t="str">
            <v/>
          </cell>
          <cell r="AU455" t="str">
            <v/>
          </cell>
          <cell r="AV455" t="str">
            <v/>
          </cell>
          <cell r="AW455" t="str">
            <v/>
          </cell>
          <cell r="AX455" t="str">
            <v/>
          </cell>
          <cell r="AY455" t="str">
            <v/>
          </cell>
          <cell r="AZ455" t="str">
            <v/>
          </cell>
          <cell r="BA455" t="str">
            <v/>
          </cell>
          <cell r="BB455" t="str">
            <v/>
          </cell>
          <cell r="BC455" t="str">
            <v/>
          </cell>
          <cell r="BD455" t="str">
            <v/>
          </cell>
          <cell r="BE455" t="str">
            <v/>
          </cell>
          <cell r="BF455" t="str">
            <v/>
          </cell>
          <cell r="BG455" t="str">
            <v/>
          </cell>
          <cell r="BH455" t="str">
            <v/>
          </cell>
          <cell r="BI455" t="str">
            <v/>
          </cell>
          <cell r="BJ455" t="str">
            <v/>
          </cell>
          <cell r="BK455" t="str">
            <v/>
          </cell>
          <cell r="BL455" t="str">
            <v/>
          </cell>
          <cell r="BM455" t="str">
            <v/>
          </cell>
          <cell r="BN455" t="str">
            <v/>
          </cell>
          <cell r="BO455" t="str">
            <v/>
          </cell>
          <cell r="BP455">
            <v>0</v>
          </cell>
        </row>
        <row r="456">
          <cell r="A456" t="str">
            <v>Bear Warrior</v>
          </cell>
          <cell r="B456" t="str">
            <v>.</v>
          </cell>
          <cell r="C456">
            <v>0</v>
          </cell>
          <cell r="F456" t="str">
            <v>]Simple, Martial Weapons[</v>
          </cell>
          <cell r="G456" t="str">
            <v>1st:]Bear Form (Sp)[While in a rage, frenzy, or ki frenzy, can polymorph self into a Black Bear 0/day</v>
          </cell>
          <cell r="H456" t="str">
            <v>][+8 Str, +2 Dex, +4 Con, 2 claws 1d4, 1 bite 1d6</v>
          </cell>
          <cell r="I456" t="str">
            <v>3rd:]Scent (Ex)[Free action to detect opponents within 30'</v>
          </cell>
          <cell r="J456" t="str">
            <v>5th:]Extra Raging (Ex)[0 extra rages, frenzies, or ki frenzies per day.</v>
          </cell>
          <cell r="AK456" t="str">
            <v/>
          </cell>
          <cell r="AL456" t="str">
            <v/>
          </cell>
          <cell r="AM456" t="str">
            <v/>
          </cell>
          <cell r="AN456" t="str">
            <v/>
          </cell>
          <cell r="AO456" t="str">
            <v/>
          </cell>
          <cell r="AP456" t="str">
            <v/>
          </cell>
          <cell r="AQ456" t="str">
            <v/>
          </cell>
          <cell r="AR456" t="str">
            <v/>
          </cell>
          <cell r="AS456" t="str">
            <v/>
          </cell>
          <cell r="AT456" t="str">
            <v/>
          </cell>
          <cell r="AU456" t="str">
            <v/>
          </cell>
          <cell r="AV456" t="str">
            <v/>
          </cell>
          <cell r="AW456" t="str">
            <v/>
          </cell>
          <cell r="AX456" t="str">
            <v/>
          </cell>
          <cell r="AY456" t="str">
            <v/>
          </cell>
          <cell r="AZ456" t="str">
            <v/>
          </cell>
          <cell r="BA456" t="str">
            <v/>
          </cell>
          <cell r="BB456" t="str">
            <v/>
          </cell>
          <cell r="BC456" t="str">
            <v/>
          </cell>
          <cell r="BD456" t="str">
            <v/>
          </cell>
          <cell r="BE456" t="str">
            <v/>
          </cell>
          <cell r="BF456" t="str">
            <v/>
          </cell>
          <cell r="BG456" t="str">
            <v/>
          </cell>
          <cell r="BH456" t="str">
            <v/>
          </cell>
          <cell r="BI456" t="str">
            <v/>
          </cell>
          <cell r="BJ456" t="str">
            <v/>
          </cell>
          <cell r="BK456" t="str">
            <v/>
          </cell>
          <cell r="BL456" t="str">
            <v/>
          </cell>
          <cell r="BM456" t="str">
            <v/>
          </cell>
          <cell r="BN456" t="str">
            <v/>
          </cell>
          <cell r="BO456" t="str">
            <v/>
          </cell>
          <cell r="BP456">
            <v>0</v>
          </cell>
        </row>
        <row r="457">
          <cell r="A457" t="str">
            <v>Beast Handler</v>
          </cell>
          <cell r="B457" t="str">
            <v>.</v>
          </cell>
          <cell r="C457">
            <v>0</v>
          </cell>
          <cell r="D457" t="str">
            <v>]Light, Medium Armor[</v>
          </cell>
          <cell r="F457" t="str">
            <v>]Simple, Martial Weapons[</v>
          </cell>
          <cell r="G457" t="str">
            <v>1st:]Arcane Spells (Sp)[Charisma determines DC, Bonus Spells</v>
          </cell>
          <cell r="H457" t="str">
            <v>1st:]Ward Animal (Ex)[Use whip &amp; intimidate skill with a +4 bonus to control a beast's movement.</v>
          </cell>
          <cell r="I457" t="str">
            <v>2nd:]Animal Training (Ex)[Teach beasts a feat.  Up to ]Light, Medium Armor[ feats my be taught.</v>
          </cell>
          <cell r="J457" t="str">
            <v>5th:]Rally Beast (Sp)[1/day can affect a beast as per the aid spell.</v>
          </cell>
          <cell r="K457" t="str">
            <v>10th:]Special Mount (Ex)[Caught in the wild &amp; trained for 1000gp.</v>
          </cell>
          <cell r="L457" t="str">
            <v>][+3HD, +5 natural AC, +2 Str &amp; Int, +2 to Reflext saves, &amp; Improved Evasion.</v>
          </cell>
          <cell r="AK457" t="str">
            <v/>
          </cell>
          <cell r="AL457" t="str">
            <v/>
          </cell>
          <cell r="AM457" t="str">
            <v/>
          </cell>
          <cell r="AN457" t="str">
            <v/>
          </cell>
          <cell r="AO457" t="str">
            <v/>
          </cell>
          <cell r="AP457" t="str">
            <v/>
          </cell>
          <cell r="AQ457" t="str">
            <v/>
          </cell>
          <cell r="AR457" t="str">
            <v/>
          </cell>
          <cell r="AS457" t="str">
            <v/>
          </cell>
          <cell r="AT457" t="str">
            <v/>
          </cell>
          <cell r="AU457" t="str">
            <v/>
          </cell>
          <cell r="AV457" t="str">
            <v/>
          </cell>
          <cell r="AW457" t="str">
            <v/>
          </cell>
          <cell r="AX457" t="str">
            <v/>
          </cell>
          <cell r="AY457" t="str">
            <v/>
          </cell>
          <cell r="AZ457" t="str">
            <v/>
          </cell>
          <cell r="BA457" t="str">
            <v/>
          </cell>
          <cell r="BB457" t="str">
            <v/>
          </cell>
          <cell r="BC457" t="str">
            <v/>
          </cell>
          <cell r="BD457" t="str">
            <v/>
          </cell>
          <cell r="BE457" t="str">
            <v/>
          </cell>
          <cell r="BF457" t="str">
            <v/>
          </cell>
          <cell r="BG457" t="str">
            <v/>
          </cell>
          <cell r="BH457" t="str">
            <v/>
          </cell>
          <cell r="BI457" t="str">
            <v/>
          </cell>
          <cell r="BJ457" t="str">
            <v/>
          </cell>
          <cell r="BK457" t="str">
            <v/>
          </cell>
          <cell r="BL457" t="str">
            <v/>
          </cell>
          <cell r="BM457" t="str">
            <v/>
          </cell>
          <cell r="BN457" t="str">
            <v/>
          </cell>
          <cell r="BO457" t="str">
            <v/>
          </cell>
          <cell r="BP457">
            <v>0</v>
          </cell>
        </row>
        <row r="458">
          <cell r="A458" t="str">
            <v>Beholder Mage</v>
          </cell>
          <cell r="C458">
            <v>0</v>
          </cell>
          <cell r="AK458" t="str">
            <v/>
          </cell>
          <cell r="AL458" t="str">
            <v/>
          </cell>
          <cell r="AM458" t="str">
            <v/>
          </cell>
          <cell r="AN458" t="str">
            <v/>
          </cell>
          <cell r="AO458" t="str">
            <v/>
          </cell>
          <cell r="AP458" t="str">
            <v/>
          </cell>
          <cell r="AQ458" t="str">
            <v/>
          </cell>
          <cell r="AR458" t="str">
            <v/>
          </cell>
          <cell r="AS458" t="str">
            <v/>
          </cell>
          <cell r="AT458" t="str">
            <v/>
          </cell>
          <cell r="AU458" t="str">
            <v/>
          </cell>
          <cell r="AV458" t="str">
            <v/>
          </cell>
          <cell r="AW458" t="str">
            <v/>
          </cell>
          <cell r="AX458" t="str">
            <v/>
          </cell>
          <cell r="AY458" t="str">
            <v/>
          </cell>
          <cell r="AZ458" t="str">
            <v/>
          </cell>
          <cell r="BA458" t="str">
            <v/>
          </cell>
          <cell r="BB458" t="str">
            <v/>
          </cell>
          <cell r="BC458" t="str">
            <v/>
          </cell>
          <cell r="BD458" t="str">
            <v/>
          </cell>
          <cell r="BE458" t="str">
            <v/>
          </cell>
          <cell r="BF458" t="str">
            <v/>
          </cell>
          <cell r="BG458" t="str">
            <v/>
          </cell>
          <cell r="BH458" t="str">
            <v/>
          </cell>
          <cell r="BI458" t="str">
            <v/>
          </cell>
          <cell r="BJ458" t="str">
            <v/>
          </cell>
          <cell r="BK458" t="str">
            <v/>
          </cell>
          <cell r="BL458" t="str">
            <v/>
          </cell>
          <cell r="BM458" t="str">
            <v/>
          </cell>
          <cell r="BN458" t="str">
            <v/>
          </cell>
          <cell r="BO458" t="str">
            <v/>
          </cell>
          <cell r="BP458">
            <v>0</v>
          </cell>
        </row>
        <row r="459">
          <cell r="A459" t="str">
            <v>Blackguard</v>
          </cell>
          <cell r="C459">
            <v>0</v>
          </cell>
          <cell r="AK459" t="str">
            <v/>
          </cell>
          <cell r="AL459" t="str">
            <v/>
          </cell>
          <cell r="AM459" t="str">
            <v/>
          </cell>
          <cell r="AN459" t="str">
            <v/>
          </cell>
          <cell r="AO459" t="str">
            <v/>
          </cell>
          <cell r="AP459" t="str">
            <v/>
          </cell>
          <cell r="AQ459" t="str">
            <v/>
          </cell>
          <cell r="AR459" t="str">
            <v/>
          </cell>
          <cell r="AS459" t="str">
            <v/>
          </cell>
          <cell r="AT459" t="str">
            <v/>
          </cell>
          <cell r="AU459" t="str">
            <v/>
          </cell>
          <cell r="AV459" t="str">
            <v/>
          </cell>
          <cell r="AW459" t="str">
            <v/>
          </cell>
          <cell r="AX459" t="str">
            <v/>
          </cell>
          <cell r="AY459" t="str">
            <v/>
          </cell>
          <cell r="AZ459" t="str">
            <v/>
          </cell>
          <cell r="BA459" t="str">
            <v/>
          </cell>
          <cell r="BB459" t="str">
            <v/>
          </cell>
          <cell r="BC459" t="str">
            <v/>
          </cell>
          <cell r="BD459" t="str">
            <v/>
          </cell>
          <cell r="BE459" t="str">
            <v/>
          </cell>
          <cell r="BF459" t="str">
            <v/>
          </cell>
          <cell r="BG459" t="str">
            <v/>
          </cell>
          <cell r="BH459" t="str">
            <v/>
          </cell>
          <cell r="BI459" t="str">
            <v/>
          </cell>
          <cell r="BJ459" t="str">
            <v/>
          </cell>
          <cell r="BK459" t="str">
            <v/>
          </cell>
          <cell r="BL459" t="str">
            <v/>
          </cell>
          <cell r="BM459" t="str">
            <v/>
          </cell>
          <cell r="BN459" t="str">
            <v/>
          </cell>
          <cell r="BO459" t="str">
            <v/>
          </cell>
          <cell r="BP459">
            <v>0</v>
          </cell>
        </row>
        <row r="460">
          <cell r="A460" t="str">
            <v>Blade Dancer</v>
          </cell>
          <cell r="B460" t="str">
            <v>.</v>
          </cell>
          <cell r="C460">
            <v>0</v>
          </cell>
          <cell r="D460" t="str">
            <v>]Light Armor[</v>
          </cell>
          <cell r="G460" t="str">
            <v>1st:]Acrobatics (Su)[+10  bonus on Balance, Jump, &amp; Tumble checks.</v>
          </cell>
          <cell r="H460" t="str">
            <v>1st:]Leap of the Clouds (Su)[Jumping distance not limited by height.</v>
          </cell>
          <cell r="I460" t="str">
            <v>1st:]Fast Movement (Su)[See p.38</v>
          </cell>
          <cell r="J460" t="str">
            <v>2nd:]Enchanted Blade I (Su)[Bestow defending, flaming, frost, shock, or ghost touch for 0 minutes.</v>
          </cell>
          <cell r="K460" t="str">
            <v>4th:]Ride the Wind (Sp)[1/day can use air walk as a spell-like ability.</v>
          </cell>
          <cell r="L460" t="str">
            <v>5th:]Acrobatic Attack (Ex)[+2 bonus to attack &amp; damage if jumping or swinging more than 5'</v>
          </cell>
          <cell r="M460" t="str">
            <v>6th:]Enchanted Blade II (Su)[Bestow bane, disruption, flaming burst, icy burst, shocking burst, thundering, or wounding for 0 minutes.</v>
          </cell>
          <cell r="N460" t="str">
            <v>][Alternatively, can bestow 2 powers from EB I.</v>
          </cell>
          <cell r="O460" t="str">
            <v>10th:]Enchanted Blade III (Su)[Bestow dancing, flying, passage, or speed for 1st:]Acrobatics (Su)[+10  bonus on Balance, Jump, &amp; Tumble checks. minutes.</v>
          </cell>
          <cell r="P460" t="str">
            <v>][Alternatively, can bestow 3 powers from EB I.</v>
          </cell>
          <cell r="AK460" t="str">
            <v/>
          </cell>
          <cell r="AL460" t="str">
            <v/>
          </cell>
          <cell r="AM460" t="str">
            <v/>
          </cell>
          <cell r="AN460" t="str">
            <v/>
          </cell>
          <cell r="AO460" t="str">
            <v/>
          </cell>
          <cell r="AP460" t="str">
            <v/>
          </cell>
          <cell r="AQ460" t="str">
            <v/>
          </cell>
          <cell r="AR460" t="str">
            <v/>
          </cell>
          <cell r="AS460" t="str">
            <v/>
          </cell>
          <cell r="AT460" t="str">
            <v/>
          </cell>
          <cell r="AU460" t="str">
            <v/>
          </cell>
          <cell r="AV460" t="str">
            <v/>
          </cell>
          <cell r="AW460" t="str">
            <v/>
          </cell>
          <cell r="AX460" t="str">
            <v/>
          </cell>
          <cell r="AY460" t="str">
            <v/>
          </cell>
          <cell r="AZ460" t="str">
            <v/>
          </cell>
          <cell r="BA460" t="str">
            <v/>
          </cell>
          <cell r="BB460" t="str">
            <v/>
          </cell>
          <cell r="BC460" t="str">
            <v/>
          </cell>
          <cell r="BD460" t="str">
            <v/>
          </cell>
          <cell r="BE460" t="str">
            <v/>
          </cell>
          <cell r="BF460" t="str">
            <v/>
          </cell>
          <cell r="BG460" t="str">
            <v/>
          </cell>
          <cell r="BH460" t="str">
            <v/>
          </cell>
          <cell r="BI460" t="str">
            <v/>
          </cell>
          <cell r="BJ460" t="str">
            <v/>
          </cell>
          <cell r="BK460" t="str">
            <v/>
          </cell>
          <cell r="BL460" t="str">
            <v/>
          </cell>
          <cell r="BM460" t="str">
            <v/>
          </cell>
          <cell r="BN460" t="str">
            <v/>
          </cell>
          <cell r="BO460" t="str">
            <v/>
          </cell>
          <cell r="BP460">
            <v>0</v>
          </cell>
        </row>
        <row r="461">
          <cell r="A461" t="str">
            <v>Bladesinger</v>
          </cell>
          <cell r="B461" t="str">
            <v>Bls</v>
          </cell>
          <cell r="C461">
            <v>0</v>
          </cell>
          <cell r="D461" t="str">
            <v>]Light Armor[</v>
          </cell>
          <cell r="G461" t="str">
            <v>1st:]Arcane Spells (Sp) [Intelligence determines DC, bonus spells</v>
          </cell>
          <cell r="H461" t="str">
            <v>1st:]Bladesong (Su)[+0 dodge bonus to AC while wielding longsword.</v>
          </cell>
          <cell r="I461" t="str">
            <v>2nd:]Bonus Feat (Ex)[1 feats earned.  Choose from: Any metamagic feat,</v>
          </cell>
          <cell r="J461" t="str">
            <v xml:space="preserve">][Combat Reflexes, Improved Critical (Long Sword), Improved Disarm, </v>
          </cell>
          <cell r="K461" t="str">
            <v>][Mobility, Quick Draw, Spring Attack, Whirlwind Attack</v>
          </cell>
          <cell r="L461" t="str">
            <v>3rd:]Lesser Spellsong (Su)[While wielding longsword, can "take 10"</v>
          </cell>
          <cell r="M461" t="str">
            <v>][on Concentration checks to cast defensively.</v>
          </cell>
          <cell r="N461" t="str">
            <v>6th:]Song of Celerity (Su)[While wielding longsword &amp; using full attack,</v>
          </cell>
          <cell r="O461" t="str">
            <v>][can cast one Bladesinger spell each round as a free action.</v>
          </cell>
          <cell r="P461" t="str">
            <v>7th:]Greater Spellsong (Su)[Ignores arcane spell failure (light armor only)</v>
          </cell>
          <cell r="Q461" t="str">
            <v>10th:]Song of Fury (Su)[While wielding longsword &amp; using full attack, can make</v>
          </cell>
          <cell r="R461" t="str">
            <v>][1 extra attack at highest BAB.  All attacks -2 to hit until next turn.</v>
          </cell>
          <cell r="AK461" t="str">
            <v/>
          </cell>
          <cell r="AL461" t="str">
            <v/>
          </cell>
          <cell r="AM461" t="str">
            <v/>
          </cell>
          <cell r="AN461" t="str">
            <v/>
          </cell>
          <cell r="AO461" t="str">
            <v/>
          </cell>
          <cell r="AP461" t="str">
            <v/>
          </cell>
          <cell r="AQ461" t="str">
            <v/>
          </cell>
          <cell r="AR461" t="str">
            <v/>
          </cell>
          <cell r="AS461" t="str">
            <v/>
          </cell>
          <cell r="AT461" t="str">
            <v/>
          </cell>
          <cell r="AU461" t="str">
            <v/>
          </cell>
          <cell r="AV461" t="str">
            <v/>
          </cell>
          <cell r="AW461" t="str">
            <v/>
          </cell>
          <cell r="AX461" t="str">
            <v/>
          </cell>
          <cell r="AY461" t="str">
            <v/>
          </cell>
          <cell r="AZ461" t="str">
            <v/>
          </cell>
          <cell r="BA461" t="str">
            <v/>
          </cell>
          <cell r="BB461" t="str">
            <v/>
          </cell>
          <cell r="BC461" t="str">
            <v/>
          </cell>
          <cell r="BD461" t="str">
            <v/>
          </cell>
          <cell r="BE461" t="str">
            <v/>
          </cell>
          <cell r="BF461" t="str">
            <v/>
          </cell>
          <cell r="BG461" t="str">
            <v/>
          </cell>
          <cell r="BH461" t="str">
            <v/>
          </cell>
          <cell r="BI461" t="str">
            <v/>
          </cell>
          <cell r="BJ461" t="str">
            <v/>
          </cell>
          <cell r="BK461" t="str">
            <v/>
          </cell>
          <cell r="BL461" t="str">
            <v/>
          </cell>
          <cell r="BM461" t="str">
            <v/>
          </cell>
          <cell r="BN461" t="str">
            <v/>
          </cell>
          <cell r="BO461" t="str">
            <v/>
          </cell>
          <cell r="BP461">
            <v>0</v>
          </cell>
        </row>
        <row r="462">
          <cell r="A462" t="str">
            <v>Blessed of Gruumsh</v>
          </cell>
          <cell r="C462">
            <v>0</v>
          </cell>
          <cell r="AK462" t="str">
            <v/>
          </cell>
          <cell r="AL462" t="str">
            <v/>
          </cell>
          <cell r="AM462" t="str">
            <v/>
          </cell>
          <cell r="AN462" t="str">
            <v/>
          </cell>
          <cell r="AO462" t="str">
            <v/>
          </cell>
          <cell r="AP462" t="str">
            <v/>
          </cell>
          <cell r="AQ462" t="str">
            <v/>
          </cell>
          <cell r="AR462" t="str">
            <v/>
          </cell>
          <cell r="AS462" t="str">
            <v/>
          </cell>
          <cell r="AT462" t="str">
            <v/>
          </cell>
          <cell r="AU462" t="str">
            <v/>
          </cell>
          <cell r="AV462" t="str">
            <v/>
          </cell>
          <cell r="AW462" t="str">
            <v/>
          </cell>
          <cell r="AX462" t="str">
            <v/>
          </cell>
          <cell r="AY462" t="str">
            <v/>
          </cell>
          <cell r="AZ462" t="str">
            <v/>
          </cell>
          <cell r="BA462" t="str">
            <v/>
          </cell>
          <cell r="BB462" t="str">
            <v/>
          </cell>
          <cell r="BC462" t="str">
            <v/>
          </cell>
          <cell r="BD462" t="str">
            <v/>
          </cell>
          <cell r="BE462" t="str">
            <v/>
          </cell>
          <cell r="BF462" t="str">
            <v/>
          </cell>
          <cell r="BG462" t="str">
            <v/>
          </cell>
          <cell r="BH462" t="str">
            <v/>
          </cell>
          <cell r="BI462" t="str">
            <v/>
          </cell>
          <cell r="BJ462" t="str">
            <v/>
          </cell>
          <cell r="BK462" t="str">
            <v/>
          </cell>
          <cell r="BL462" t="str">
            <v/>
          </cell>
          <cell r="BM462" t="str">
            <v/>
          </cell>
          <cell r="BN462" t="str">
            <v/>
          </cell>
          <cell r="BO462" t="str">
            <v/>
          </cell>
          <cell r="BP462">
            <v>0</v>
          </cell>
        </row>
        <row r="463">
          <cell r="A463" t="str">
            <v>Blessed of Xarcon</v>
          </cell>
          <cell r="B463" t="str">
            <v>Blx</v>
          </cell>
          <cell r="C463">
            <v>0</v>
          </cell>
          <cell r="AK463" t="str">
            <v/>
          </cell>
          <cell r="AL463" t="str">
            <v/>
          </cell>
          <cell r="AM463" t="str">
            <v/>
          </cell>
          <cell r="AN463" t="str">
            <v/>
          </cell>
          <cell r="AO463" t="str">
            <v/>
          </cell>
          <cell r="AP463" t="str">
            <v/>
          </cell>
          <cell r="AQ463" t="str">
            <v/>
          </cell>
          <cell r="AR463" t="str">
            <v/>
          </cell>
          <cell r="AS463" t="str">
            <v/>
          </cell>
          <cell r="AT463" t="str">
            <v/>
          </cell>
          <cell r="AU463" t="str">
            <v/>
          </cell>
          <cell r="AV463" t="str">
            <v/>
          </cell>
          <cell r="AW463" t="str">
            <v/>
          </cell>
          <cell r="AX463" t="str">
            <v/>
          </cell>
          <cell r="AY463" t="str">
            <v/>
          </cell>
          <cell r="AZ463" t="str">
            <v/>
          </cell>
          <cell r="BA463" t="str">
            <v/>
          </cell>
          <cell r="BB463" t="str">
            <v/>
          </cell>
          <cell r="BC463" t="str">
            <v/>
          </cell>
          <cell r="BD463" t="str">
            <v/>
          </cell>
          <cell r="BE463" t="str">
            <v/>
          </cell>
          <cell r="BF463" t="str">
            <v/>
          </cell>
          <cell r="BG463" t="str">
            <v/>
          </cell>
          <cell r="BH463" t="str">
            <v/>
          </cell>
          <cell r="BI463" t="str">
            <v/>
          </cell>
          <cell r="BJ463" t="str">
            <v/>
          </cell>
          <cell r="BK463" t="str">
            <v/>
          </cell>
          <cell r="BL463" t="str">
            <v/>
          </cell>
          <cell r="BM463" t="str">
            <v/>
          </cell>
          <cell r="BN463" t="str">
            <v/>
          </cell>
          <cell r="BO463" t="str">
            <v/>
          </cell>
          <cell r="BP463">
            <v>0</v>
          </cell>
        </row>
        <row r="464">
          <cell r="A464" t="str">
            <v>Blood Archer</v>
          </cell>
          <cell r="C464">
            <v>0</v>
          </cell>
          <cell r="AK464" t="str">
            <v/>
          </cell>
          <cell r="AL464" t="str">
            <v/>
          </cell>
          <cell r="AM464" t="str">
            <v/>
          </cell>
          <cell r="AN464" t="str">
            <v/>
          </cell>
          <cell r="AO464" t="str">
            <v/>
          </cell>
          <cell r="AP464" t="str">
            <v/>
          </cell>
          <cell r="AQ464" t="str">
            <v/>
          </cell>
          <cell r="AR464" t="str">
            <v/>
          </cell>
          <cell r="AS464" t="str">
            <v/>
          </cell>
          <cell r="AT464" t="str">
            <v/>
          </cell>
          <cell r="AU464" t="str">
            <v/>
          </cell>
          <cell r="AV464" t="str">
            <v/>
          </cell>
          <cell r="AW464" t="str">
            <v/>
          </cell>
          <cell r="AX464" t="str">
            <v/>
          </cell>
          <cell r="AY464" t="str">
            <v/>
          </cell>
          <cell r="AZ464" t="str">
            <v/>
          </cell>
          <cell r="BA464" t="str">
            <v/>
          </cell>
          <cell r="BB464" t="str">
            <v/>
          </cell>
          <cell r="BC464" t="str">
            <v/>
          </cell>
          <cell r="BD464" t="str">
            <v/>
          </cell>
          <cell r="BE464" t="str">
            <v/>
          </cell>
          <cell r="BF464" t="str">
            <v/>
          </cell>
          <cell r="BG464" t="str">
            <v/>
          </cell>
          <cell r="BH464" t="str">
            <v/>
          </cell>
          <cell r="BI464" t="str">
            <v/>
          </cell>
          <cell r="BJ464" t="str">
            <v/>
          </cell>
          <cell r="BK464" t="str">
            <v/>
          </cell>
          <cell r="BL464" t="str">
            <v/>
          </cell>
          <cell r="BM464" t="str">
            <v/>
          </cell>
          <cell r="BN464" t="str">
            <v/>
          </cell>
          <cell r="BO464" t="str">
            <v/>
          </cell>
          <cell r="BP464">
            <v>0</v>
          </cell>
        </row>
        <row r="465">
          <cell r="A465" t="str">
            <v>Blood Magus</v>
          </cell>
          <cell r="B465" t="str">
            <v>Bld</v>
          </cell>
          <cell r="C465">
            <v>0</v>
          </cell>
          <cell r="G465" t="str">
            <v>1st:]Blood Component (Su)[Does damage to Magus, DC +1.</v>
          </cell>
          <cell r="H465" t="str">
            <v>1st:]Staunch (Ex)[Automatically stablizes if drops below 0 HP.</v>
          </cell>
          <cell r="I465" t="str">
            <v>2nd:]Scarification (Ex)[Scribe up to 6 (cantrips-3rd lvl) spells on skin</v>
          </cell>
          <cell r="J465" t="str">
            <v>2nd:]Spells per day[+1 level per even Blood Magus level.</v>
          </cell>
          <cell r="K465" t="str">
            <v>3rd:]Death Knell (Sp)[As spell, once per day</v>
          </cell>
          <cell r="L465" t="str">
            <v>4th:]Blood Draught (Ex)[Brew potion with Blood Magus's blood.</v>
          </cell>
          <cell r="M465" t="str">
            <v>][Can store up to Constitution score + Blood Magus level</v>
          </cell>
          <cell r="N465" t="str">
            <v>5th:]Infusion (Ex)[One time distillation; +2 Constitution.</v>
          </cell>
          <cell r="O465" t="str">
            <v>6th:]Gore (Su)[1 point dmg to Blood Magus, +1d6 dmg to target</v>
          </cell>
          <cell r="P465" t="str">
            <v>7th:]Thicker Than Water (Su)[Takes 1 point less damage per injury.</v>
          </cell>
          <cell r="Q465" t="str">
            <v>8th:]Awaken Blood (Su)[Touch attack; deals 10d10 damage.</v>
          </cell>
          <cell r="R465" t="str">
            <v>9th:]Homonculus (Sp)[Homunculus companion.  See T&amp;B p. 52.</v>
          </cell>
          <cell r="S465" t="str">
            <v>10th:]Bloodwalk (Su)[Transport between creatures, any distance</v>
          </cell>
          <cell r="T465" t="str">
            <v>][Can be harmless, or harmful.  See T&amp;B p. 52.</v>
          </cell>
          <cell r="AK465" t="str">
            <v/>
          </cell>
          <cell r="AL465" t="str">
            <v/>
          </cell>
          <cell r="AM465" t="str">
            <v/>
          </cell>
          <cell r="AN465" t="str">
            <v/>
          </cell>
          <cell r="AO465" t="str">
            <v/>
          </cell>
          <cell r="AP465" t="str">
            <v/>
          </cell>
          <cell r="AQ465" t="str">
            <v/>
          </cell>
          <cell r="AR465" t="str">
            <v/>
          </cell>
          <cell r="AS465" t="str">
            <v/>
          </cell>
          <cell r="AT465" t="str">
            <v/>
          </cell>
          <cell r="AU465" t="str">
            <v/>
          </cell>
          <cell r="AV465" t="str">
            <v/>
          </cell>
          <cell r="AW465" t="str">
            <v/>
          </cell>
          <cell r="AX465" t="str">
            <v/>
          </cell>
          <cell r="AY465" t="str">
            <v/>
          </cell>
          <cell r="AZ465" t="str">
            <v/>
          </cell>
          <cell r="BA465" t="str">
            <v/>
          </cell>
          <cell r="BB465" t="str">
            <v/>
          </cell>
          <cell r="BC465" t="str">
            <v/>
          </cell>
          <cell r="BD465" t="str">
            <v/>
          </cell>
          <cell r="BE465" t="str">
            <v/>
          </cell>
          <cell r="BF465" t="str">
            <v/>
          </cell>
          <cell r="BG465" t="str">
            <v/>
          </cell>
          <cell r="BH465" t="str">
            <v/>
          </cell>
          <cell r="BI465" t="str">
            <v/>
          </cell>
          <cell r="BJ465" t="str">
            <v/>
          </cell>
          <cell r="BK465" t="str">
            <v/>
          </cell>
          <cell r="BL465" t="str">
            <v/>
          </cell>
          <cell r="BM465" t="str">
            <v/>
          </cell>
          <cell r="BN465" t="str">
            <v/>
          </cell>
          <cell r="BO465" t="str">
            <v/>
          </cell>
          <cell r="BP465">
            <v>0</v>
          </cell>
        </row>
        <row r="466">
          <cell r="A466" t="str">
            <v>Bloodreaver</v>
          </cell>
          <cell r="C466">
            <v>0</v>
          </cell>
          <cell r="AK466" t="str">
            <v/>
          </cell>
          <cell r="AL466" t="str">
            <v/>
          </cell>
          <cell r="AM466" t="str">
            <v/>
          </cell>
          <cell r="AN466" t="str">
            <v/>
          </cell>
          <cell r="AO466" t="str">
            <v/>
          </cell>
          <cell r="AP466" t="str">
            <v/>
          </cell>
          <cell r="AQ466" t="str">
            <v/>
          </cell>
          <cell r="AR466" t="str">
            <v/>
          </cell>
          <cell r="AS466" t="str">
            <v/>
          </cell>
          <cell r="AT466" t="str">
            <v/>
          </cell>
          <cell r="AU466" t="str">
            <v/>
          </cell>
          <cell r="AV466" t="str">
            <v/>
          </cell>
          <cell r="AW466" t="str">
            <v/>
          </cell>
          <cell r="AX466" t="str">
            <v/>
          </cell>
          <cell r="AY466" t="str">
            <v/>
          </cell>
          <cell r="AZ466" t="str">
            <v/>
          </cell>
          <cell r="BA466" t="str">
            <v/>
          </cell>
          <cell r="BB466" t="str">
            <v/>
          </cell>
          <cell r="BC466" t="str">
            <v/>
          </cell>
          <cell r="BD466" t="str">
            <v/>
          </cell>
          <cell r="BE466" t="str">
            <v/>
          </cell>
          <cell r="BF466" t="str">
            <v/>
          </cell>
          <cell r="BG466" t="str">
            <v/>
          </cell>
          <cell r="BH466" t="str">
            <v/>
          </cell>
          <cell r="BI466" t="str">
            <v/>
          </cell>
          <cell r="BJ466" t="str">
            <v/>
          </cell>
          <cell r="BK466" t="str">
            <v/>
          </cell>
          <cell r="BL466" t="str">
            <v/>
          </cell>
          <cell r="BM466" t="str">
            <v/>
          </cell>
          <cell r="BN466" t="str">
            <v/>
          </cell>
          <cell r="BO466" t="str">
            <v/>
          </cell>
          <cell r="BP466">
            <v>0</v>
          </cell>
        </row>
        <row r="467">
          <cell r="A467" t="str">
            <v>Brute</v>
          </cell>
          <cell r="B467" t="str">
            <v>.</v>
          </cell>
          <cell r="C467">
            <v>0</v>
          </cell>
          <cell r="D467" t="str">
            <v>]Light, Medium, Heavy Armor[</v>
          </cell>
          <cell r="E467" t="str">
            <v>]Shield Use[</v>
          </cell>
          <cell r="F467" t="str">
            <v>]Simple, Martial Weapons[</v>
          </cell>
          <cell r="G467" t="str">
            <v>1st:]Improved Power Attack (Ex)[Double damage bonus from Power Attack.</v>
          </cell>
          <cell r="H467" t="str">
            <v>][Can use power attack on any AoO's the receive..</v>
          </cell>
          <cell r="I467" t="str">
            <v>1st:]Toughness (Ex)[Per the feat taken 1 time.</v>
          </cell>
          <cell r="J467" t="str">
            <v>2nd:]Battle Cry (Ex)[1/day can intimidate (skill check)a  target of a charge as a free action.</v>
          </cell>
          <cell r="K467" t="str">
            <v>][The victim loosee their Dex bonus to AC until their next action.</v>
          </cell>
          <cell r="L467" t="str">
            <v>3rd:]Shield Breaker (Ex)[When using power attack &amp; missing, check target's shieldless AC or AC when not using Expertise.</v>
          </cell>
          <cell r="M467" t="str">
            <v>][If the attack hits, deals damage to the shield or weapon.</v>
          </cell>
          <cell r="N467" t="str">
            <v>5th:]Relentless Assault (Ex)[When using power attack &amp; hitting, force target back 5' or they take 1d6 extra dmg.</v>
          </cell>
          <cell r="O467" t="str">
            <v>][Can move 5' to follow as a free action.  Must declare use before attacking.</v>
          </cell>
          <cell r="P467" t="str">
            <v>6th:]Onslaught (Ex)[May subtract up to 2x BAB for Power Attack.</v>
          </cell>
          <cell r="Q467" t="str">
            <v>8th:}Batter Foe (Ex)[When using power attack, can choose to do 2x subdual damage.</v>
          </cell>
          <cell r="R467" t="str">
            <v>9th:]Batter Steel (Ex)[Deals double damage to any inanimate object with hardness.</v>
          </cell>
          <cell r="S467" t="str">
            <v>10th:]Brutal Assault (Ex)[Tripple damage bonus from Power Attack.</v>
          </cell>
          <cell r="T467" t="str">
            <v>][On any miss, check target's touch AC.  If the attack hits, deals damage to the opponent's suit of armor.</v>
          </cell>
          <cell r="AK467" t="str">
            <v/>
          </cell>
          <cell r="AL467" t="str">
            <v/>
          </cell>
          <cell r="AM467" t="str">
            <v/>
          </cell>
          <cell r="AN467" t="str">
            <v/>
          </cell>
          <cell r="AO467" t="str">
            <v/>
          </cell>
          <cell r="AP467" t="str">
            <v/>
          </cell>
          <cell r="AQ467" t="str">
            <v/>
          </cell>
          <cell r="AR467" t="str">
            <v/>
          </cell>
          <cell r="AS467" t="str">
            <v/>
          </cell>
          <cell r="AT467" t="str">
            <v/>
          </cell>
          <cell r="AU467" t="str">
            <v/>
          </cell>
          <cell r="AV467" t="str">
            <v/>
          </cell>
          <cell r="AW467" t="str">
            <v/>
          </cell>
          <cell r="AX467" t="str">
            <v/>
          </cell>
          <cell r="AY467" t="str">
            <v/>
          </cell>
          <cell r="AZ467" t="str">
            <v/>
          </cell>
          <cell r="BA467" t="str">
            <v/>
          </cell>
          <cell r="BB467" t="str">
            <v/>
          </cell>
          <cell r="BC467" t="str">
            <v/>
          </cell>
          <cell r="BD467" t="str">
            <v/>
          </cell>
          <cell r="BE467" t="str">
            <v/>
          </cell>
          <cell r="BF467" t="str">
            <v/>
          </cell>
          <cell r="BG467" t="str">
            <v/>
          </cell>
          <cell r="BH467" t="str">
            <v/>
          </cell>
          <cell r="BI467" t="str">
            <v/>
          </cell>
          <cell r="BJ467" t="str">
            <v/>
          </cell>
          <cell r="BK467" t="str">
            <v/>
          </cell>
          <cell r="BL467" t="str">
            <v/>
          </cell>
          <cell r="BM467" t="str">
            <v/>
          </cell>
          <cell r="BN467" t="str">
            <v/>
          </cell>
          <cell r="BO467" t="str">
            <v/>
          </cell>
          <cell r="BP467">
            <v>0</v>
          </cell>
        </row>
        <row r="468">
          <cell r="A468" t="str">
            <v>Butei</v>
          </cell>
          <cell r="C468">
            <v>0</v>
          </cell>
          <cell r="AK468" t="str">
            <v/>
          </cell>
          <cell r="AL468" t="str">
            <v/>
          </cell>
          <cell r="AM468" t="str">
            <v/>
          </cell>
          <cell r="AN468" t="str">
            <v/>
          </cell>
          <cell r="AO468" t="str">
            <v/>
          </cell>
          <cell r="AP468" t="str">
            <v/>
          </cell>
          <cell r="AQ468" t="str">
            <v/>
          </cell>
          <cell r="AR468" t="str">
            <v/>
          </cell>
          <cell r="AS468" t="str">
            <v/>
          </cell>
          <cell r="AT468" t="str">
            <v/>
          </cell>
          <cell r="AU468" t="str">
            <v/>
          </cell>
          <cell r="AV468" t="str">
            <v/>
          </cell>
          <cell r="AW468" t="str">
            <v/>
          </cell>
          <cell r="AX468" t="str">
            <v/>
          </cell>
          <cell r="AY468" t="str">
            <v/>
          </cell>
          <cell r="AZ468" t="str">
            <v/>
          </cell>
          <cell r="BA468" t="str">
            <v/>
          </cell>
          <cell r="BB468" t="str">
            <v/>
          </cell>
          <cell r="BC468" t="str">
            <v/>
          </cell>
          <cell r="BD468" t="str">
            <v/>
          </cell>
          <cell r="BE468" t="str">
            <v/>
          </cell>
          <cell r="BF468" t="str">
            <v/>
          </cell>
          <cell r="BG468" t="str">
            <v/>
          </cell>
          <cell r="BH468" t="str">
            <v/>
          </cell>
          <cell r="BI468" t="str">
            <v/>
          </cell>
          <cell r="BJ468" t="str">
            <v/>
          </cell>
          <cell r="BK468" t="str">
            <v/>
          </cell>
          <cell r="BL468" t="str">
            <v/>
          </cell>
          <cell r="BM468" t="str">
            <v/>
          </cell>
          <cell r="BN468" t="str">
            <v/>
          </cell>
          <cell r="BO468" t="str">
            <v/>
          </cell>
          <cell r="BP468">
            <v>0</v>
          </cell>
        </row>
        <row r="469">
          <cell r="A469" t="str">
            <v>Caller in Gray</v>
          </cell>
          <cell r="B469" t="str">
            <v>.</v>
          </cell>
          <cell r="C469">
            <v>0</v>
          </cell>
          <cell r="G469" t="str">
            <v>1st:]Conjuration Specialization (Ex)[Gains the benefits &amp; hindrances of being a conjurer for future spell levels.</v>
          </cell>
          <cell r="H469" t="str">
            <v>][Must choose prohibited school(s).  Can prepare 1 addition summing spell per day.</v>
          </cell>
          <cell r="I469" t="str">
            <v>]['+2 bonus on Spellcraft checks to learn a spell.</v>
          </cell>
          <cell r="J469" t="str">
            <v>1st:]Spell Knowledge (Ex)[Gain knowledge of one extra summoning spell of 1st, 2nd, &amp; 3rd level.</v>
          </cell>
          <cell r="K469" t="str">
            <v>][+0 bonus to scribe conjuration spells.</v>
          </cell>
          <cell r="L469" t="str">
            <v>2nd:]Conjure Mastery (Ex)[As per the feat.</v>
          </cell>
          <cell r="M469" t="str">
            <v>3rd:]Bonus Metamagic Feat (Ex)[1 feat(s) earned.</v>
          </cell>
          <cell r="N469" t="str">
            <v>3rd:]Sanctuary I (Sp)[Sanctuary from creatures they summon as a scorcorer of equal caster level.  Will DC 9</v>
          </cell>
          <cell r="O469" t="str">
            <v>][Applies to caller only.</v>
          </cell>
          <cell r="P469" t="str">
            <v>4th:]Planar Preference (Ex)[Creatures from chosen plane are treated as if summoned by higher level spell.</v>
          </cell>
          <cell r="Q469" t="str">
            <v>][SM III is now treated as SM IV.  More creatures can be summoned, not tougher ones.</v>
          </cell>
          <cell r="R469" t="str">
            <v>][Diametrically opposed creatures can no longer be summoned.</v>
          </cell>
          <cell r="S469" t="str">
            <v>5th:]Earth Bound (Su)[Summoned creatures recieve a +0 bonus to resist attemps to banish them.</v>
          </cell>
          <cell r="T469" t="str">
            <v>6th:]Pierce Protection (Sp)[Summoned creatures can make a 2nd save (or a 1st if it's not normally allowed)</v>
          </cell>
          <cell r="U469" t="str">
            <v>][to enter an area warded against them.</v>
          </cell>
          <cell r="V469" t="str">
            <v>7th:]Extend Summoning (Sp)[May choose to apply the Extend Spell feat to a summoning spell.</v>
          </cell>
          <cell r="W469" t="str">
            <v>][This doesn't change the spell's level.  May be used -1/day.</v>
          </cell>
          <cell r="X469" t="str">
            <v>9th:]Dispell Protection (Ex)[+2  bonus on attempts to dispell wards keeping summoned creatures at bay.</v>
          </cell>
          <cell r="Y469" t="str">
            <v>10th:]Native Outsider (Su)[Type changes to native outsider of their preferred plane.</v>
          </cell>
          <cell r="Z469" t="str">
            <v>10th:]Quicken Summoning (Sp)[May choose to apply the Quicken Spell feat to a summoning spell.</v>
          </cell>
          <cell r="AA469" t="str">
            <v>][This doesn't change the spell's level.  May be used 1/day.</v>
          </cell>
          <cell r="AK469" t="str">
            <v/>
          </cell>
          <cell r="AL469" t="str">
            <v/>
          </cell>
          <cell r="AM469" t="str">
            <v/>
          </cell>
          <cell r="AN469" t="str">
            <v/>
          </cell>
          <cell r="AO469" t="str">
            <v/>
          </cell>
          <cell r="AP469" t="str">
            <v/>
          </cell>
          <cell r="AQ469" t="str">
            <v/>
          </cell>
          <cell r="AR469" t="str">
            <v/>
          </cell>
          <cell r="AS469" t="str">
            <v/>
          </cell>
          <cell r="AT469" t="str">
            <v/>
          </cell>
          <cell r="AU469" t="str">
            <v/>
          </cell>
          <cell r="AV469" t="str">
            <v/>
          </cell>
          <cell r="AW469" t="str">
            <v/>
          </cell>
          <cell r="AX469" t="str">
            <v/>
          </cell>
          <cell r="AY469" t="str">
            <v/>
          </cell>
          <cell r="AZ469" t="str">
            <v/>
          </cell>
          <cell r="BA469" t="str">
            <v/>
          </cell>
          <cell r="BB469" t="str">
            <v/>
          </cell>
          <cell r="BC469" t="str">
            <v/>
          </cell>
          <cell r="BD469" t="str">
            <v/>
          </cell>
          <cell r="BE469" t="str">
            <v/>
          </cell>
          <cell r="BF469" t="str">
            <v/>
          </cell>
          <cell r="BG469" t="str">
            <v/>
          </cell>
          <cell r="BH469" t="str">
            <v/>
          </cell>
          <cell r="BI469" t="str">
            <v/>
          </cell>
          <cell r="BJ469" t="str">
            <v/>
          </cell>
          <cell r="BK469" t="str">
            <v/>
          </cell>
          <cell r="BL469" t="str">
            <v/>
          </cell>
          <cell r="BM469" t="str">
            <v/>
          </cell>
          <cell r="BN469" t="str">
            <v/>
          </cell>
          <cell r="BO469" t="str">
            <v/>
          </cell>
          <cell r="BP469">
            <v>0</v>
          </cell>
        </row>
        <row r="470">
          <cell r="A470" t="str">
            <v>Candle Caster</v>
          </cell>
          <cell r="B470" t="str">
            <v>Cndl</v>
          </cell>
          <cell r="C470">
            <v>0</v>
          </cell>
          <cell r="G470" t="str">
            <v>1st:]Scribe Candle[Scribe spell (up to 3rd lvl) on to a candle.</v>
          </cell>
          <cell r="H470" t="str">
            <v>][See description, Tome &amp; Blood pp 53-54.</v>
          </cell>
          <cell r="I470" t="str">
            <v>1st:]Spells per day[+1 level per Candle Caster level.</v>
          </cell>
          <cell r="J470" t="str">
            <v>2nd:]Extend Candle[As Extend Spell metamagic feat, candles</v>
          </cell>
          <cell r="K470" t="str">
            <v>][only.  Adds +1 to spell level of spell on candle.</v>
          </cell>
          <cell r="L470" t="str">
            <v>3rd:]Unfettered Candle[As Brew Potion, with candles.</v>
          </cell>
          <cell r="M470" t="str">
            <v>4th:]Enlarge Candle[As Enlarge Spell metamagic feat, candles</v>
          </cell>
          <cell r="N470" t="str">
            <v>][only.  Adds +1 to spell level of spell on candle.</v>
          </cell>
          <cell r="O470" t="str">
            <v>5th:]Dipped Candle[Can store two spells on one candle.</v>
          </cell>
          <cell r="P470" t="str">
            <v>][Spell 2 occurs when spell 1 ends.</v>
          </cell>
          <cell r="Q470" t="str">
            <v>6th:]Empower Candle[As Empower Spell metamagic feat, candles</v>
          </cell>
          <cell r="R470" t="str">
            <v>][only.  Adds +2 to spell level of spell on candle.</v>
          </cell>
          <cell r="S470" t="str">
            <v>7th:]Quick Light[Candle effect takes place immediately.</v>
          </cell>
          <cell r="T470" t="str">
            <v>8th:]Heighten Candle[As Heighten Spell metamagic feat, candles</v>
          </cell>
          <cell r="U470" t="str">
            <v>][only.  Adds (+x) to spell level of spell on candle.</v>
          </cell>
          <cell r="V470" t="str">
            <v xml:space="preserve">9th:]Striped Candle[As Dipped Candle, but both spells </v>
          </cell>
          <cell r="W470" t="str">
            <v>][occur at time of lighting.</v>
          </cell>
          <cell r="X470" t="str">
            <v>10th:]Maximize Candle[As Maximize Spell metamagic feat,</v>
          </cell>
          <cell r="Y470" t="str">
            <v>][candles only.  Adds +3 to spell level of spell on candle.</v>
          </cell>
          <cell r="AK470" t="str">
            <v/>
          </cell>
          <cell r="AL470" t="str">
            <v/>
          </cell>
          <cell r="AM470" t="str">
            <v/>
          </cell>
          <cell r="AN470" t="str">
            <v/>
          </cell>
          <cell r="AO470" t="str">
            <v/>
          </cell>
          <cell r="AP470" t="str">
            <v/>
          </cell>
          <cell r="AQ470" t="str">
            <v/>
          </cell>
          <cell r="AR470" t="str">
            <v/>
          </cell>
          <cell r="AS470" t="str">
            <v/>
          </cell>
          <cell r="AT470" t="str">
            <v/>
          </cell>
          <cell r="AU470" t="str">
            <v/>
          </cell>
          <cell r="AV470" t="str">
            <v/>
          </cell>
          <cell r="AW470" t="str">
            <v/>
          </cell>
          <cell r="AX470" t="str">
            <v/>
          </cell>
          <cell r="AY470" t="str">
            <v/>
          </cell>
          <cell r="AZ470" t="str">
            <v/>
          </cell>
          <cell r="BA470" t="str">
            <v/>
          </cell>
          <cell r="BB470" t="str">
            <v/>
          </cell>
          <cell r="BC470" t="str">
            <v/>
          </cell>
          <cell r="BD470" t="str">
            <v/>
          </cell>
          <cell r="BE470" t="str">
            <v/>
          </cell>
          <cell r="BF470" t="str">
            <v/>
          </cell>
          <cell r="BG470" t="str">
            <v/>
          </cell>
          <cell r="BH470" t="str">
            <v/>
          </cell>
          <cell r="BI470" t="str">
            <v/>
          </cell>
          <cell r="BJ470" t="str">
            <v/>
          </cell>
          <cell r="BK470" t="str">
            <v/>
          </cell>
          <cell r="BL470" t="str">
            <v/>
          </cell>
          <cell r="BM470" t="str">
            <v/>
          </cell>
          <cell r="BN470" t="str">
            <v/>
          </cell>
          <cell r="BO470" t="str">
            <v/>
          </cell>
          <cell r="BP470">
            <v>0</v>
          </cell>
        </row>
        <row r="471">
          <cell r="A471" t="str">
            <v>Cavalier</v>
          </cell>
          <cell r="B471" t="str">
            <v>Cav</v>
          </cell>
          <cell r="C471">
            <v>0</v>
          </cell>
          <cell r="D471" t="str">
            <v>]Light, Medium, Heavy Armor[</v>
          </cell>
          <cell r="E471" t="str">
            <v>]Shield Use[</v>
          </cell>
          <cell r="F471" t="str">
            <v>]Simple, Martial Weapons[</v>
          </cell>
          <cell r="G471" t="str">
            <v>1st:]Mounted Weapon Lance Bonus[+0 to hit from saddle.</v>
          </cell>
          <cell r="H471" t="str">
            <v>1st:]Skill Bonus: Ride[+2 Competence Bonus</v>
          </cell>
          <cell r="I471" t="str">
            <v>1st:]Skill Bonus: Knowledge (Nobility &amp; Royalty)[+2 Bonus</v>
          </cell>
          <cell r="J471" t="str">
            <v>1st:]Tall in the Saddle (Ex)[+0 to Ride checks to negate a hit.</v>
          </cell>
          <cell r="K471" t="str">
            <v>2nd:]Deadly Charge (Ex)[0/day, x4 damage w/ lance,</v>
          </cell>
          <cell r="L471" t="str">
            <v>][x3 damage with melee weapon (supercedes Spirited Charge feat)</v>
          </cell>
          <cell r="M471" t="str">
            <v>2nd:]Mounted Weapon Sword Bonus[+0 to hit from saddle.</v>
          </cell>
          <cell r="N471" t="str">
            <v>3rd:]Burst of Speed (Ex)[Doubles mount's charge distance.</v>
          </cell>
          <cell r="O471" t="str">
            <v>6th:]Full Mounted Attack[</v>
          </cell>
          <cell r="AK471" t="str">
            <v/>
          </cell>
          <cell r="AL471" t="str">
            <v/>
          </cell>
          <cell r="AM471" t="str">
            <v/>
          </cell>
          <cell r="AN471" t="str">
            <v/>
          </cell>
          <cell r="AO471" t="str">
            <v/>
          </cell>
          <cell r="AP471" t="str">
            <v/>
          </cell>
          <cell r="AQ471" t="str">
            <v/>
          </cell>
          <cell r="AR471" t="str">
            <v/>
          </cell>
          <cell r="AS471" t="str">
            <v/>
          </cell>
          <cell r="AT471" t="str">
            <v/>
          </cell>
          <cell r="AU471" t="str">
            <v/>
          </cell>
          <cell r="AV471" t="str">
            <v/>
          </cell>
          <cell r="AW471" t="str">
            <v/>
          </cell>
          <cell r="AX471" t="str">
            <v/>
          </cell>
          <cell r="AY471" t="str">
            <v/>
          </cell>
          <cell r="AZ471" t="str">
            <v/>
          </cell>
          <cell r="BA471" t="str">
            <v/>
          </cell>
          <cell r="BB471" t="str">
            <v/>
          </cell>
          <cell r="BC471" t="str">
            <v/>
          </cell>
          <cell r="BD471" t="str">
            <v/>
          </cell>
          <cell r="BE471" t="str">
            <v/>
          </cell>
          <cell r="BF471" t="str">
            <v/>
          </cell>
          <cell r="BG471" t="str">
            <v/>
          </cell>
          <cell r="BH471" t="str">
            <v/>
          </cell>
          <cell r="BI471" t="str">
            <v/>
          </cell>
          <cell r="BJ471" t="str">
            <v/>
          </cell>
          <cell r="BK471" t="str">
            <v/>
          </cell>
          <cell r="BL471" t="str">
            <v/>
          </cell>
          <cell r="BM471" t="str">
            <v/>
          </cell>
          <cell r="BN471" t="str">
            <v/>
          </cell>
          <cell r="BO471" t="str">
            <v/>
          </cell>
          <cell r="BP471">
            <v>0</v>
          </cell>
        </row>
        <row r="472">
          <cell r="A472" t="str">
            <v>Cave Stalker</v>
          </cell>
          <cell r="C472">
            <v>0</v>
          </cell>
          <cell r="AK472" t="str">
            <v/>
          </cell>
          <cell r="AL472" t="str">
            <v/>
          </cell>
          <cell r="AM472" t="str">
            <v/>
          </cell>
          <cell r="AN472" t="str">
            <v/>
          </cell>
          <cell r="AO472" t="str">
            <v/>
          </cell>
          <cell r="AP472" t="str">
            <v/>
          </cell>
          <cell r="AQ472" t="str">
            <v/>
          </cell>
          <cell r="AR472" t="str">
            <v/>
          </cell>
          <cell r="AS472" t="str">
            <v/>
          </cell>
          <cell r="AT472" t="str">
            <v/>
          </cell>
          <cell r="AU472" t="str">
            <v/>
          </cell>
          <cell r="AV472" t="str">
            <v/>
          </cell>
          <cell r="AW472" t="str">
            <v/>
          </cell>
          <cell r="AX472" t="str">
            <v/>
          </cell>
          <cell r="AY472" t="str">
            <v/>
          </cell>
          <cell r="AZ472" t="str">
            <v/>
          </cell>
          <cell r="BA472" t="str">
            <v/>
          </cell>
          <cell r="BB472" t="str">
            <v/>
          </cell>
          <cell r="BC472" t="str">
            <v/>
          </cell>
          <cell r="BD472" t="str">
            <v/>
          </cell>
          <cell r="BE472" t="str">
            <v/>
          </cell>
          <cell r="BF472" t="str">
            <v/>
          </cell>
          <cell r="BG472" t="str">
            <v/>
          </cell>
          <cell r="BH472" t="str">
            <v/>
          </cell>
          <cell r="BI472" t="str">
            <v/>
          </cell>
          <cell r="BJ472" t="str">
            <v/>
          </cell>
          <cell r="BK472" t="str">
            <v/>
          </cell>
          <cell r="BL472" t="str">
            <v/>
          </cell>
          <cell r="BM472" t="str">
            <v/>
          </cell>
          <cell r="BN472" t="str">
            <v/>
          </cell>
          <cell r="BO472" t="str">
            <v/>
          </cell>
          <cell r="BP472">
            <v>0</v>
          </cell>
        </row>
        <row r="473">
          <cell r="A473" t="str">
            <v>Cavern Strider</v>
          </cell>
          <cell r="B473" t="str">
            <v>Cst</v>
          </cell>
          <cell r="C473">
            <v>0</v>
          </cell>
          <cell r="G473" t="str">
            <v>1st:]Climb (Ex)[Climb speed 10'.</v>
          </cell>
          <cell r="H473" t="str">
            <v>2nd:]Anchor Stance (Ex)[Cannot fall while climbing if moved under 5'.</v>
          </cell>
          <cell r="I473" t="str">
            <v>][Can fight w/o penalty while not moving when on a wall.</v>
          </cell>
          <cell r="J473" t="str">
            <v>3rd:]Wall Walk (Su)[Can move 15' on walls &amp; overhangs w/o using hands.</v>
          </cell>
          <cell r="K473" t="str">
            <v>][Cannot be dislodged from the surface while it remains intact.</v>
          </cell>
          <cell r="L473" t="str">
            <v>4th:]Downwall Charge (Ex)[Charges down a wall/steep slope grant 2x Str damage to an attack.</v>
          </cell>
          <cell r="AK473" t="str">
            <v/>
          </cell>
          <cell r="AL473" t="str">
            <v/>
          </cell>
          <cell r="AM473" t="str">
            <v/>
          </cell>
          <cell r="AN473" t="str">
            <v/>
          </cell>
          <cell r="AO473" t="str">
            <v/>
          </cell>
          <cell r="AP473" t="str">
            <v/>
          </cell>
          <cell r="AQ473" t="str">
            <v/>
          </cell>
          <cell r="AR473" t="str">
            <v/>
          </cell>
          <cell r="AS473" t="str">
            <v/>
          </cell>
          <cell r="AT473" t="str">
            <v/>
          </cell>
          <cell r="AU473" t="str">
            <v/>
          </cell>
          <cell r="AV473" t="str">
            <v/>
          </cell>
          <cell r="AW473" t="str">
            <v/>
          </cell>
          <cell r="AX473" t="str">
            <v/>
          </cell>
          <cell r="AY473" t="str">
            <v/>
          </cell>
          <cell r="AZ473" t="str">
            <v/>
          </cell>
          <cell r="BA473" t="str">
            <v/>
          </cell>
          <cell r="BB473" t="str">
            <v/>
          </cell>
          <cell r="BC473" t="str">
            <v/>
          </cell>
          <cell r="BD473" t="str">
            <v/>
          </cell>
          <cell r="BE473" t="str">
            <v/>
          </cell>
          <cell r="BF473" t="str">
            <v/>
          </cell>
          <cell r="BG473" t="str">
            <v/>
          </cell>
          <cell r="BH473" t="str">
            <v/>
          </cell>
          <cell r="BI473" t="str">
            <v/>
          </cell>
          <cell r="BJ473" t="str">
            <v/>
          </cell>
          <cell r="BK473" t="str">
            <v/>
          </cell>
          <cell r="BL473" t="str">
            <v/>
          </cell>
          <cell r="BM473" t="str">
            <v/>
          </cell>
          <cell r="BN473" t="str">
            <v/>
          </cell>
          <cell r="BO473" t="str">
            <v/>
          </cell>
          <cell r="BP473">
            <v>0</v>
          </cell>
        </row>
        <row r="474">
          <cell r="A474" t="str">
            <v>Cavernsgaarder</v>
          </cell>
          <cell r="B474" t="str">
            <v>Cga</v>
          </cell>
          <cell r="C474">
            <v>0</v>
          </cell>
          <cell r="D474" t="str">
            <v>]Light, Medium, Heavy Armor[</v>
          </cell>
          <cell r="E474" t="str">
            <v>]Shield Use[</v>
          </cell>
          <cell r="F474" t="str">
            <v>]Simple, Martial Weapons[</v>
          </cell>
          <cell r="G474" t="str">
            <v>1st:]Close Fighting (Ex)[+0 1/rnd to hit &amp; damage when adjacent to ally(s) with the same ability.</v>
          </cell>
          <cell r="H474" t="str">
            <v>2nd:]Command Radius (Ex)[Other cavernsgaarders gain +3 morale bonus on Fort &amp; Will saves when within 0'.</v>
          </cell>
          <cell r="AK474" t="str">
            <v/>
          </cell>
          <cell r="AL474" t="str">
            <v/>
          </cell>
          <cell r="AM474" t="str">
            <v/>
          </cell>
          <cell r="AN474" t="str">
            <v/>
          </cell>
          <cell r="AO474" t="str">
            <v/>
          </cell>
          <cell r="AP474" t="str">
            <v/>
          </cell>
          <cell r="AQ474" t="str">
            <v/>
          </cell>
          <cell r="AR474" t="str">
            <v/>
          </cell>
          <cell r="AS474" t="str">
            <v/>
          </cell>
          <cell r="AT474" t="str">
            <v/>
          </cell>
          <cell r="AU474" t="str">
            <v/>
          </cell>
          <cell r="AV474" t="str">
            <v/>
          </cell>
          <cell r="AW474" t="str">
            <v/>
          </cell>
          <cell r="AX474" t="str">
            <v/>
          </cell>
          <cell r="AY474" t="str">
            <v/>
          </cell>
          <cell r="AZ474" t="str">
            <v/>
          </cell>
          <cell r="BA474" t="str">
            <v/>
          </cell>
          <cell r="BB474" t="str">
            <v/>
          </cell>
          <cell r="BC474" t="str">
            <v/>
          </cell>
          <cell r="BD474" t="str">
            <v/>
          </cell>
          <cell r="BE474" t="str">
            <v/>
          </cell>
          <cell r="BF474" t="str">
            <v/>
          </cell>
          <cell r="BG474" t="str">
            <v/>
          </cell>
          <cell r="BH474" t="str">
            <v/>
          </cell>
          <cell r="BI474" t="str">
            <v/>
          </cell>
          <cell r="BJ474" t="str">
            <v/>
          </cell>
          <cell r="BK474" t="str">
            <v/>
          </cell>
          <cell r="BL474" t="str">
            <v/>
          </cell>
          <cell r="BM474" t="str">
            <v/>
          </cell>
          <cell r="BN474" t="str">
            <v/>
          </cell>
          <cell r="BO474" t="str">
            <v/>
          </cell>
          <cell r="BP474">
            <v>0</v>
          </cell>
        </row>
        <row r="475">
          <cell r="A475" t="str">
            <v>Champion of the Dead</v>
          </cell>
          <cell r="C475">
            <v>0</v>
          </cell>
          <cell r="AK475" t="str">
            <v/>
          </cell>
          <cell r="AL475" t="str">
            <v/>
          </cell>
          <cell r="AM475" t="str">
            <v/>
          </cell>
          <cell r="AN475" t="str">
            <v/>
          </cell>
          <cell r="AO475" t="str">
            <v/>
          </cell>
          <cell r="AP475" t="str">
            <v/>
          </cell>
          <cell r="AQ475" t="str">
            <v/>
          </cell>
          <cell r="AR475" t="str">
            <v/>
          </cell>
          <cell r="AS475" t="str">
            <v/>
          </cell>
          <cell r="AT475" t="str">
            <v/>
          </cell>
          <cell r="AU475" t="str">
            <v/>
          </cell>
          <cell r="AV475" t="str">
            <v/>
          </cell>
          <cell r="AW475" t="str">
            <v/>
          </cell>
          <cell r="AX475" t="str">
            <v/>
          </cell>
          <cell r="AY475" t="str">
            <v/>
          </cell>
          <cell r="AZ475" t="str">
            <v/>
          </cell>
          <cell r="BA475" t="str">
            <v/>
          </cell>
          <cell r="BB475" t="str">
            <v/>
          </cell>
          <cell r="BC475" t="str">
            <v/>
          </cell>
          <cell r="BD475" t="str">
            <v/>
          </cell>
          <cell r="BE475" t="str">
            <v/>
          </cell>
          <cell r="BF475" t="str">
            <v/>
          </cell>
          <cell r="BG475" t="str">
            <v/>
          </cell>
          <cell r="BH475" t="str">
            <v/>
          </cell>
          <cell r="BI475" t="str">
            <v/>
          </cell>
          <cell r="BJ475" t="str">
            <v/>
          </cell>
          <cell r="BK475" t="str">
            <v/>
          </cell>
          <cell r="BL475" t="str">
            <v/>
          </cell>
          <cell r="BM475" t="str">
            <v/>
          </cell>
          <cell r="BN475" t="str">
            <v/>
          </cell>
          <cell r="BO475" t="str">
            <v/>
          </cell>
          <cell r="BP475">
            <v>0</v>
          </cell>
        </row>
        <row r="476">
          <cell r="A476" t="str">
            <v>Chirurgeon</v>
          </cell>
          <cell r="C476">
            <v>0</v>
          </cell>
          <cell r="AK476" t="str">
            <v/>
          </cell>
          <cell r="AL476" t="str">
            <v/>
          </cell>
          <cell r="AM476" t="str">
            <v/>
          </cell>
          <cell r="AN476" t="str">
            <v/>
          </cell>
          <cell r="AO476" t="str">
            <v/>
          </cell>
          <cell r="AP476" t="str">
            <v/>
          </cell>
          <cell r="AQ476" t="str">
            <v/>
          </cell>
          <cell r="AR476" t="str">
            <v/>
          </cell>
          <cell r="AS476" t="str">
            <v/>
          </cell>
          <cell r="AT476" t="str">
            <v/>
          </cell>
          <cell r="AU476" t="str">
            <v/>
          </cell>
          <cell r="AV476" t="str">
            <v/>
          </cell>
          <cell r="AW476" t="str">
            <v/>
          </cell>
          <cell r="AX476" t="str">
            <v/>
          </cell>
          <cell r="AY476" t="str">
            <v/>
          </cell>
          <cell r="AZ476" t="str">
            <v/>
          </cell>
          <cell r="BA476" t="str">
            <v/>
          </cell>
          <cell r="BB476" t="str">
            <v/>
          </cell>
          <cell r="BC476" t="str">
            <v/>
          </cell>
          <cell r="BD476" t="str">
            <v/>
          </cell>
          <cell r="BE476" t="str">
            <v/>
          </cell>
          <cell r="BF476" t="str">
            <v/>
          </cell>
          <cell r="BG476" t="str">
            <v/>
          </cell>
          <cell r="BH476" t="str">
            <v/>
          </cell>
          <cell r="BI476" t="str">
            <v/>
          </cell>
          <cell r="BJ476" t="str">
            <v/>
          </cell>
          <cell r="BK476" t="str">
            <v/>
          </cell>
          <cell r="BL476" t="str">
            <v/>
          </cell>
          <cell r="BM476" t="str">
            <v/>
          </cell>
          <cell r="BN476" t="str">
            <v/>
          </cell>
          <cell r="BO476" t="str">
            <v/>
          </cell>
          <cell r="BP476">
            <v>0</v>
          </cell>
        </row>
        <row r="477">
          <cell r="A477" t="str">
            <v>Church Inquisitor</v>
          </cell>
          <cell r="B477" t="str">
            <v>Chi</v>
          </cell>
          <cell r="C477">
            <v>0</v>
          </cell>
          <cell r="D477" t="str">
            <v>]Light, Medium, Heavy Armor[</v>
          </cell>
          <cell r="E477" t="str">
            <v>]Shield Use[</v>
          </cell>
          <cell r="F477" t="str">
            <v>]Simple Weapons[</v>
          </cell>
          <cell r="G477" t="str">
            <v>1st:]Detect Evil (Sp)[At will, as spell.</v>
          </cell>
          <cell r="H477" t="str">
            <v>1st:]Prestige Domain: Inquisition[</v>
          </cell>
          <cell r="I477" t="str">
            <v>1st:]Spells per day[+1 level per level of Church Inquisitor.</v>
          </cell>
          <cell r="J477" t="str">
            <v>2nd:]Immune to Charms (Ex)[Immune to all Charm spells &amp; effects.</v>
          </cell>
          <cell r="K477" t="str">
            <v>3rd:]Pierce Illusion (Su)[Touch is automatic Dispel Magic vs. illusion effects.</v>
          </cell>
          <cell r="L477" t="str">
            <v>][+4 Competence bonus on Spot checks vs. the Disguise skill.</v>
          </cell>
          <cell r="M477" t="str">
            <v>5th:]Immune to Compulsions (Ex)[Immune to all Compulsion spells and effects.</v>
          </cell>
          <cell r="N477" t="str">
            <v>6th:]Force Shapechange (Su)[At will; on successful melee touch,</v>
          </cell>
          <cell r="O477" t="str">
            <v>][as Dispel Magic vs. the shapechanging effect.  Undoes the Alter Self,</v>
          </cell>
          <cell r="P477" t="str">
            <v>][Polymorph Self, Shapechange, and the like, regardless of whether</v>
          </cell>
          <cell r="Q477" t="str">
            <v>][it's Exceptional, Spell-Like, or Supernatural.  They cannot change</v>
          </cell>
          <cell r="R477" t="str">
            <v>][form for 1d6 rounds thereafter.</v>
          </cell>
          <cell r="S477" t="str">
            <v>8th:]Immune to Possession (Ex)[Immune to all effects which</v>
          </cell>
          <cell r="T477" t="str">
            <v>][displace or replace a life force.</v>
          </cell>
          <cell r="U477" t="str">
            <v>9th:]Discern Lies (Sp)[As spell, 3 times per day.</v>
          </cell>
          <cell r="V477" t="str">
            <v xml:space="preserve">10th:]Learn the Truth (Su)[By touch, a creature who has told a lie </v>
          </cell>
          <cell r="W477" t="str">
            <v>][will tell the truth (Will DC 10 + Lvl + CHA mod).  At will, but only</v>
          </cell>
          <cell r="X477" t="str">
            <v>][after using the Discern Lies class feat..</v>
          </cell>
          <cell r="AK477" t="str">
            <v/>
          </cell>
          <cell r="AL477" t="str">
            <v/>
          </cell>
          <cell r="AM477" t="str">
            <v/>
          </cell>
          <cell r="AN477" t="str">
            <v/>
          </cell>
          <cell r="AO477" t="str">
            <v/>
          </cell>
          <cell r="AP477" t="str">
            <v/>
          </cell>
          <cell r="AQ477" t="str">
            <v/>
          </cell>
          <cell r="AR477" t="str">
            <v/>
          </cell>
          <cell r="AS477" t="str">
            <v/>
          </cell>
          <cell r="AT477" t="str">
            <v/>
          </cell>
          <cell r="AU477" t="str">
            <v/>
          </cell>
          <cell r="AV477" t="str">
            <v/>
          </cell>
          <cell r="AW477" t="str">
            <v/>
          </cell>
          <cell r="AX477" t="str">
            <v/>
          </cell>
          <cell r="AY477" t="str">
            <v/>
          </cell>
          <cell r="AZ477" t="str">
            <v/>
          </cell>
          <cell r="BA477" t="str">
            <v/>
          </cell>
          <cell r="BB477" t="str">
            <v/>
          </cell>
          <cell r="BC477" t="str">
            <v/>
          </cell>
          <cell r="BD477" t="str">
            <v/>
          </cell>
          <cell r="BE477" t="str">
            <v/>
          </cell>
          <cell r="BF477" t="str">
            <v/>
          </cell>
          <cell r="BG477" t="str">
            <v/>
          </cell>
          <cell r="BH477" t="str">
            <v/>
          </cell>
          <cell r="BI477" t="str">
            <v/>
          </cell>
          <cell r="BJ477" t="str">
            <v/>
          </cell>
          <cell r="BK477" t="str">
            <v/>
          </cell>
          <cell r="BL477" t="str">
            <v/>
          </cell>
          <cell r="BM477" t="str">
            <v/>
          </cell>
          <cell r="BN477" t="str">
            <v/>
          </cell>
          <cell r="BO477" t="str">
            <v/>
          </cell>
          <cell r="BP477">
            <v>0</v>
          </cell>
        </row>
        <row r="478">
          <cell r="A478" t="str">
            <v>Cipher</v>
          </cell>
          <cell r="B478" t="str">
            <v>.</v>
          </cell>
          <cell r="C478">
            <v>0</v>
          </cell>
          <cell r="G478" t="str">
            <v>1st:]Improved Unarmed Strike Feat[Does not provoke AOO</v>
          </cell>
          <cell r="H478" t="str">
            <v>1st:]Locate Weakness (Ex)[Make full attack with a concentration check (DC 10 + hardness) &amp;</v>
          </cell>
          <cell r="I478" t="str">
            <v>][can ignore an object's hardness when calculating damage that round.</v>
          </cell>
          <cell r="J478" t="str">
            <v>][Attacks must be unarmed.</v>
          </cell>
          <cell r="K478" t="str">
            <v>2nd:]Heightened Instinct (Ex)[+1 bonus to initiative rolls. +2 at 5thlevel. +3 at 8th level.</v>
          </cell>
          <cell r="L478" t="str">
            <v>2nd:]Evasion (Ex)[No dmg if makes Reflex save.</v>
          </cell>
          <cell r="M478" t="str">
            <v>3rd:]Self Mastery (Ex)[+1 insight bonus vs. enchantment spells &amp; effects. +2 at 6th level. +3 at 9th level.</v>
          </cell>
          <cell r="N478" t="str">
            <v>4th:]Battlemind (Ex)[+1 insight bonus to AC. +2 at 7th level. +3 at 10th level.</v>
          </cell>
          <cell r="O478" t="str">
            <v>4th:]Improved Evasion[Half dmg if fails Reflex save.</v>
          </cell>
          <cell r="P478" t="str">
            <v>6th:]Move Without Barriers (Sp)[Ethereal Jaunt 1/day as a 10th level caster.</v>
          </cell>
          <cell r="Q478" t="str">
            <v>8th:]Clarity of Vision (Su)[Can see all astral, ethereal, &amp; invisible creatures within 20'.</v>
          </cell>
          <cell r="R478" t="str">
            <v>10th:]Thought is Action (Su)[As free action, can haste self for 10 rounds/day.</v>
          </cell>
          <cell r="AK478" t="str">
            <v/>
          </cell>
          <cell r="AL478" t="str">
            <v/>
          </cell>
          <cell r="AM478" t="str">
            <v/>
          </cell>
          <cell r="AN478" t="str">
            <v/>
          </cell>
          <cell r="AO478" t="str">
            <v/>
          </cell>
          <cell r="AP478" t="str">
            <v/>
          </cell>
          <cell r="AQ478" t="str">
            <v/>
          </cell>
          <cell r="AR478" t="str">
            <v/>
          </cell>
          <cell r="AS478" t="str">
            <v/>
          </cell>
          <cell r="AT478" t="str">
            <v/>
          </cell>
          <cell r="AU478" t="str">
            <v/>
          </cell>
          <cell r="AV478" t="str">
            <v/>
          </cell>
          <cell r="AW478" t="str">
            <v/>
          </cell>
          <cell r="AX478" t="str">
            <v/>
          </cell>
          <cell r="AY478" t="str">
            <v/>
          </cell>
          <cell r="AZ478" t="str">
            <v/>
          </cell>
          <cell r="BA478" t="str">
            <v/>
          </cell>
          <cell r="BB478" t="str">
            <v/>
          </cell>
          <cell r="BC478" t="str">
            <v/>
          </cell>
          <cell r="BD478" t="str">
            <v/>
          </cell>
          <cell r="BE478" t="str">
            <v/>
          </cell>
          <cell r="BF478" t="str">
            <v/>
          </cell>
          <cell r="BG478" t="str">
            <v/>
          </cell>
          <cell r="BH478" t="str">
            <v/>
          </cell>
          <cell r="BI478" t="str">
            <v/>
          </cell>
          <cell r="BJ478" t="str">
            <v/>
          </cell>
          <cell r="BK478" t="str">
            <v/>
          </cell>
          <cell r="BL478" t="str">
            <v/>
          </cell>
          <cell r="BM478" t="str">
            <v/>
          </cell>
          <cell r="BN478" t="str">
            <v/>
          </cell>
          <cell r="BO478" t="str">
            <v/>
          </cell>
          <cell r="BP478">
            <v>0</v>
          </cell>
        </row>
        <row r="479">
          <cell r="A479" t="str">
            <v>Clanheart Disciple</v>
          </cell>
          <cell r="B479" t="str">
            <v>Chd</v>
          </cell>
          <cell r="C479">
            <v>0</v>
          </cell>
          <cell r="G479" t="str">
            <v>1st:]Gifted Familiar (Su)[Familiar gains ability based on your prime bloodgift.</v>
          </cell>
          <cell r="H479" t="str">
            <v>][Levels stack with previous wiz or sor levels to determine familiar's powers.</v>
          </cell>
          <cell r="I479" t="str">
            <v>1st:]Spellcasting (Sp)[+1 level of previous spellcasting class.</v>
          </cell>
          <cell r="J479" t="str">
            <v>2nd:]Blood Power (Su)[0 powers based on your prime bloodgift.  See pp. 28-29.</v>
          </cell>
          <cell r="K479" t="str">
            <v>5th:]Ability Score Increase (Ex)[+2 inherent bonus to an ability determined by your prime blood gift.</v>
          </cell>
          <cell r="AK479" t="str">
            <v/>
          </cell>
          <cell r="AL479" t="str">
            <v/>
          </cell>
          <cell r="AM479" t="str">
            <v/>
          </cell>
          <cell r="AN479" t="str">
            <v/>
          </cell>
          <cell r="AO479" t="str">
            <v/>
          </cell>
          <cell r="AP479" t="str">
            <v/>
          </cell>
          <cell r="AQ479" t="str">
            <v/>
          </cell>
          <cell r="AR479" t="str">
            <v/>
          </cell>
          <cell r="AS479" t="str">
            <v/>
          </cell>
          <cell r="AT479" t="str">
            <v/>
          </cell>
          <cell r="AU479" t="str">
            <v/>
          </cell>
          <cell r="AV479" t="str">
            <v/>
          </cell>
          <cell r="AW479" t="str">
            <v/>
          </cell>
          <cell r="AX479" t="str">
            <v/>
          </cell>
          <cell r="AY479" t="str">
            <v/>
          </cell>
          <cell r="AZ479" t="str">
            <v/>
          </cell>
          <cell r="BA479" t="str">
            <v/>
          </cell>
          <cell r="BB479" t="str">
            <v/>
          </cell>
          <cell r="BC479" t="str">
            <v/>
          </cell>
          <cell r="BD479" t="str">
            <v/>
          </cell>
          <cell r="BE479" t="str">
            <v/>
          </cell>
          <cell r="BF479" t="str">
            <v/>
          </cell>
          <cell r="BG479" t="str">
            <v/>
          </cell>
          <cell r="BH479" t="str">
            <v/>
          </cell>
          <cell r="BI479" t="str">
            <v/>
          </cell>
          <cell r="BJ479" t="str">
            <v/>
          </cell>
          <cell r="BK479" t="str">
            <v/>
          </cell>
          <cell r="BL479" t="str">
            <v/>
          </cell>
          <cell r="BM479" t="str">
            <v/>
          </cell>
          <cell r="BN479" t="str">
            <v/>
          </cell>
          <cell r="BO479" t="str">
            <v/>
          </cell>
          <cell r="BP479">
            <v>0</v>
          </cell>
        </row>
        <row r="480">
          <cell r="A480" t="str">
            <v>Cleric</v>
          </cell>
          <cell r="B480" t="str">
            <v>Clr</v>
          </cell>
          <cell r="C480">
            <v>2</v>
          </cell>
          <cell r="D480" t="str">
            <v>]Light, Medium, Heavy Armor[</v>
          </cell>
          <cell r="E480" t="str">
            <v>]Shield Use[</v>
          </cell>
          <cell r="F480" t="str">
            <v>]Simple Weapons[</v>
          </cell>
          <cell r="G480" t="str">
            <v>1st:]Turn or Rebuke Undead (Su)[</v>
          </cell>
          <cell r="H480" t="str">
            <v>1st:]Divine Spells (Sp)[Wisdom determines DC &amp; bonus spells.</v>
          </cell>
          <cell r="I480" t="str">
            <v>1st:]Spontaneous Casting[Cure Spells</v>
          </cell>
          <cell r="J480" t="str">
            <v>1st:]Two Divine Domains[</v>
          </cell>
          <cell r="AK480" t="b">
            <v>1</v>
          </cell>
          <cell r="AL480">
            <v>1</v>
          </cell>
          <cell r="AM480">
            <v>1</v>
          </cell>
          <cell r="AN480">
            <v>1</v>
          </cell>
          <cell r="AO480">
            <v>1</v>
          </cell>
          <cell r="AP480" t="str">
            <v/>
          </cell>
          <cell r="AQ480" t="str">
            <v/>
          </cell>
          <cell r="AR480" t="str">
            <v/>
          </cell>
          <cell r="AS480" t="str">
            <v/>
          </cell>
          <cell r="AT480" t="str">
            <v/>
          </cell>
          <cell r="AU480" t="str">
            <v/>
          </cell>
          <cell r="AV480" t="str">
            <v/>
          </cell>
          <cell r="AW480" t="str">
            <v/>
          </cell>
          <cell r="AX480" t="str">
            <v/>
          </cell>
          <cell r="AY480" t="str">
            <v/>
          </cell>
          <cell r="AZ480" t="str">
            <v/>
          </cell>
          <cell r="BA480" t="str">
            <v/>
          </cell>
          <cell r="BB480" t="str">
            <v/>
          </cell>
          <cell r="BC480" t="str">
            <v/>
          </cell>
          <cell r="BD480" t="str">
            <v/>
          </cell>
          <cell r="BE480" t="str">
            <v/>
          </cell>
          <cell r="BF480" t="str">
            <v/>
          </cell>
          <cell r="BG480" t="str">
            <v/>
          </cell>
          <cell r="BH480" t="str">
            <v/>
          </cell>
          <cell r="BI480" t="str">
            <v/>
          </cell>
          <cell r="BJ480" t="str">
            <v/>
          </cell>
          <cell r="BK480" t="str">
            <v/>
          </cell>
          <cell r="BL480" t="str">
            <v/>
          </cell>
          <cell r="BM480" t="str">
            <v/>
          </cell>
          <cell r="BN480" t="str">
            <v/>
          </cell>
          <cell r="BO480" t="str">
            <v/>
          </cell>
          <cell r="BP480">
            <v>4</v>
          </cell>
        </row>
        <row r="481">
          <cell r="A481" t="str">
            <v>Commoner</v>
          </cell>
          <cell r="B481" t="str">
            <v>.</v>
          </cell>
          <cell r="C481">
            <v>0</v>
          </cell>
          <cell r="D481" t="str">
            <v>]One Simple Weapon[</v>
          </cell>
          <cell r="AK481" t="str">
            <v/>
          </cell>
          <cell r="AL481" t="str">
            <v/>
          </cell>
          <cell r="AM481" t="str">
            <v/>
          </cell>
          <cell r="AN481" t="str">
            <v/>
          </cell>
          <cell r="AO481" t="str">
            <v/>
          </cell>
          <cell r="AP481" t="str">
            <v/>
          </cell>
          <cell r="AQ481" t="str">
            <v/>
          </cell>
          <cell r="AR481" t="str">
            <v/>
          </cell>
          <cell r="AS481" t="str">
            <v/>
          </cell>
          <cell r="AT481" t="str">
            <v/>
          </cell>
          <cell r="AU481" t="str">
            <v/>
          </cell>
          <cell r="AV481" t="str">
            <v/>
          </cell>
          <cell r="AW481" t="str">
            <v/>
          </cell>
          <cell r="AX481" t="str">
            <v/>
          </cell>
          <cell r="AY481" t="str">
            <v/>
          </cell>
          <cell r="AZ481" t="str">
            <v/>
          </cell>
          <cell r="BA481" t="str">
            <v/>
          </cell>
          <cell r="BB481" t="str">
            <v/>
          </cell>
          <cell r="BC481" t="str">
            <v/>
          </cell>
          <cell r="BD481" t="str">
            <v/>
          </cell>
          <cell r="BE481" t="str">
            <v/>
          </cell>
          <cell r="BF481" t="str">
            <v/>
          </cell>
          <cell r="BG481" t="str">
            <v/>
          </cell>
          <cell r="BH481" t="str">
            <v/>
          </cell>
          <cell r="BI481" t="str">
            <v/>
          </cell>
          <cell r="BJ481" t="str">
            <v/>
          </cell>
          <cell r="BK481" t="str">
            <v/>
          </cell>
          <cell r="BL481" t="str">
            <v/>
          </cell>
          <cell r="BM481" t="str">
            <v/>
          </cell>
          <cell r="BN481" t="str">
            <v/>
          </cell>
          <cell r="BO481" t="str">
            <v/>
          </cell>
          <cell r="BP481">
            <v>0</v>
          </cell>
        </row>
        <row r="482">
          <cell r="A482" t="str">
            <v>Conjurer</v>
          </cell>
          <cell r="B482" t="str">
            <v>.</v>
          </cell>
          <cell r="C482">
            <v>0</v>
          </cell>
          <cell r="F482" t="str">
            <v>]Wizardly Weapons[Club, dagger, heavy &amp; light crossbow, quarterstaff</v>
          </cell>
          <cell r="G482" t="str">
            <v>]Bonus Language[May take Draconic as a bonus language.</v>
          </cell>
          <cell r="H482" t="str">
            <v>1st:]Arcane Spells (Sp)[Intelligence determines DC, Bonus Spells.</v>
          </cell>
          <cell r="I482" t="str">
            <v>1st:]Familiar (Ex)[</v>
          </cell>
          <cell r="J482" t="str">
            <v>1st:]Scribe Scroll (Ex)[Per the feat.</v>
          </cell>
          <cell r="K482" t="str">
            <v xml:space="preserve">1st:]Spellbook (Ex)[Starts with all 0 level spells and any three 1st level spells, </v>
          </cell>
          <cell r="L482" t="str">
            <v>][plus one spell per point of Intelligence bonus.  Add 2 spells per class level.</v>
          </cell>
          <cell r="M482" t="str">
            <v>1st:]Spell Mastery (Sp)[Read Magic</v>
          </cell>
          <cell r="N482" t="str">
            <v>1st:]Bonus Metamagic Feat (Ex)[1 feat(s) earned.</v>
          </cell>
          <cell r="O482" t="str">
            <v>1st:]School Specialization (Ex)[</v>
          </cell>
          <cell r="AK482" t="str">
            <v/>
          </cell>
          <cell r="AL482" t="str">
            <v/>
          </cell>
          <cell r="AM482" t="str">
            <v/>
          </cell>
          <cell r="AN482" t="str">
            <v/>
          </cell>
          <cell r="AO482" t="str">
            <v/>
          </cell>
          <cell r="AP482" t="str">
            <v/>
          </cell>
          <cell r="AQ482" t="str">
            <v/>
          </cell>
          <cell r="AR482" t="str">
            <v/>
          </cell>
          <cell r="AS482" t="str">
            <v/>
          </cell>
          <cell r="AT482" t="str">
            <v/>
          </cell>
          <cell r="AU482" t="str">
            <v/>
          </cell>
          <cell r="AV482" t="str">
            <v/>
          </cell>
          <cell r="AW482" t="str">
            <v/>
          </cell>
          <cell r="AX482" t="str">
            <v/>
          </cell>
          <cell r="AY482" t="str">
            <v/>
          </cell>
          <cell r="AZ482" t="str">
            <v/>
          </cell>
          <cell r="BA482" t="str">
            <v/>
          </cell>
          <cell r="BB482" t="str">
            <v/>
          </cell>
          <cell r="BC482" t="str">
            <v/>
          </cell>
          <cell r="BD482" t="str">
            <v/>
          </cell>
          <cell r="BE482" t="str">
            <v/>
          </cell>
          <cell r="BF482" t="str">
            <v/>
          </cell>
          <cell r="BG482" t="str">
            <v/>
          </cell>
          <cell r="BH482" t="str">
            <v/>
          </cell>
          <cell r="BI482" t="str">
            <v/>
          </cell>
          <cell r="BJ482" t="str">
            <v/>
          </cell>
          <cell r="BK482" t="str">
            <v/>
          </cell>
          <cell r="BL482" t="str">
            <v/>
          </cell>
          <cell r="BM482" t="str">
            <v/>
          </cell>
          <cell r="BN482" t="str">
            <v/>
          </cell>
          <cell r="BO482" t="str">
            <v/>
          </cell>
          <cell r="BP482">
            <v>0</v>
          </cell>
        </row>
        <row r="483">
          <cell r="A483" t="str">
            <v>Consecrated Harrier</v>
          </cell>
          <cell r="B483" t="str">
            <v>Chr</v>
          </cell>
          <cell r="C483">
            <v>0</v>
          </cell>
          <cell r="D483" t="str">
            <v>]Light, Medium, Heavy Armor[</v>
          </cell>
          <cell r="E483" t="str">
            <v>]Shield Use[</v>
          </cell>
          <cell r="F483" t="str">
            <v>]Simple, Martial Weapons[</v>
          </cell>
          <cell r="G483" t="str">
            <v>1st:]Divine Spells (Sp)[Wisdom determines DC, Bonus Spells</v>
          </cell>
          <cell r="H483" t="str">
            <v xml:space="preserve">1st:]Blessing of Scripture (Su)[+0Sacred Bonus on Bluff, Listen, </v>
          </cell>
          <cell r="I483" t="str">
            <v xml:space="preserve">][Sense Motive, Spot, Wilderness Lore checks when tracking </v>
          </cell>
          <cell r="J483" t="str">
            <v>][their church-assigned target.</v>
          </cell>
          <cell r="K483" t="str">
            <v>1st:]Detect Chaos (Sp)[At will, as cleric of equal level.</v>
          </cell>
          <cell r="L483" t="str">
            <v>2nd:]Sanctified Sight (Su)[+4 bonus on all saves vs. illusions.</v>
          </cell>
          <cell r="M483" t="str">
            <v>3rd:]Dispel Magic (Sp)[As cleric of equal level (3 + Wis Mod times per day)</v>
          </cell>
          <cell r="N483" t="str">
            <v>4th:]Emotion (Sp)[As wizard one level lower; (Wis Mod times per day; min 1.)</v>
          </cell>
          <cell r="O483" t="str">
            <v>6th:]False Vision (Su)[As wizard one level lower; (Wis Mod times per day; min 1.)</v>
          </cell>
          <cell r="P483" t="str">
            <v>8th:]Implacable Hunt (Su)[If wounds the target, knows direction and distance</v>
          </cell>
          <cell r="Q483" t="str">
            <v>10th:]Faultless Hunt (Su)[Implacable Hunt across planar boundries.</v>
          </cell>
          <cell r="R483" t="str">
            <v>][Only one Faultless Hunt at a time.</v>
          </cell>
          <cell r="AK483" t="str">
            <v/>
          </cell>
          <cell r="AL483" t="str">
            <v/>
          </cell>
          <cell r="AM483" t="str">
            <v/>
          </cell>
          <cell r="AN483" t="str">
            <v/>
          </cell>
          <cell r="AO483" t="str">
            <v/>
          </cell>
          <cell r="AP483" t="str">
            <v/>
          </cell>
          <cell r="AQ483" t="str">
            <v/>
          </cell>
          <cell r="AR483" t="str">
            <v/>
          </cell>
          <cell r="AS483" t="str">
            <v/>
          </cell>
          <cell r="AT483" t="str">
            <v/>
          </cell>
          <cell r="AU483" t="str">
            <v/>
          </cell>
          <cell r="AV483" t="str">
            <v/>
          </cell>
          <cell r="AW483" t="str">
            <v/>
          </cell>
          <cell r="AX483" t="str">
            <v/>
          </cell>
          <cell r="AY483" t="str">
            <v/>
          </cell>
          <cell r="AZ483" t="str">
            <v/>
          </cell>
          <cell r="BA483" t="str">
            <v/>
          </cell>
          <cell r="BB483" t="str">
            <v/>
          </cell>
          <cell r="BC483" t="str">
            <v/>
          </cell>
          <cell r="BD483" t="str">
            <v/>
          </cell>
          <cell r="BE483" t="str">
            <v/>
          </cell>
          <cell r="BF483" t="str">
            <v/>
          </cell>
          <cell r="BG483" t="str">
            <v/>
          </cell>
          <cell r="BH483" t="str">
            <v/>
          </cell>
          <cell r="BI483" t="str">
            <v/>
          </cell>
          <cell r="BJ483" t="str">
            <v/>
          </cell>
          <cell r="BK483" t="str">
            <v/>
          </cell>
          <cell r="BL483" t="str">
            <v/>
          </cell>
          <cell r="BM483" t="str">
            <v/>
          </cell>
          <cell r="BN483" t="str">
            <v/>
          </cell>
          <cell r="BO483" t="str">
            <v/>
          </cell>
          <cell r="BP483">
            <v>0</v>
          </cell>
        </row>
        <row r="484">
          <cell r="A484" t="str">
            <v>Constructor</v>
          </cell>
          <cell r="B484" t="str">
            <v>Csr</v>
          </cell>
          <cell r="C484">
            <v>0</v>
          </cell>
          <cell r="G484" t="str">
            <v>1st:]Psionic Combat Modes (Sp)[ as a psychic warrior</v>
          </cell>
          <cell r="H484" t="str">
            <v>1st:]Psicrystal Level (Ex)[ at each level</v>
          </cell>
          <cell r="I484" t="str">
            <v>1st:]Advanced Construction (Ex)[</v>
          </cell>
          <cell r="J484" t="str">
            <v>2nd:]+1 Psion Caster Level (Sp)[    at level 2-9</v>
          </cell>
          <cell r="K484" t="str">
            <v>2nd:]Extended Construction (Ex)[</v>
          </cell>
          <cell r="L484" t="str">
            <v>3rd:]Infused Construction (Ex)[ at level 3,6,9</v>
          </cell>
          <cell r="M484" t="str">
            <v>3rd:]Efficient Construction 1 (Ex)[ at level 3,6,9</v>
          </cell>
          <cell r="N484" t="str">
            <v>4th:]Ecto Manipulation (Ex)[</v>
          </cell>
          <cell r="O484" t="str">
            <v>4th:]Enhanced Construction (Ex)[</v>
          </cell>
          <cell r="P484" t="str">
            <v>5th:]Empower Construction (Ex)[ at level 5,8</v>
          </cell>
          <cell r="Q484" t="str">
            <v>7th:]Combat Construction (Ex)[ combat casting feat for creating astral constructs</v>
          </cell>
          <cell r="R484" t="str">
            <v>10th:]Quickened Construction (Ex)[</v>
          </cell>
          <cell r="AK484" t="str">
            <v/>
          </cell>
          <cell r="AL484" t="str">
            <v/>
          </cell>
          <cell r="AM484" t="str">
            <v/>
          </cell>
          <cell r="AN484" t="str">
            <v/>
          </cell>
          <cell r="AO484" t="str">
            <v/>
          </cell>
          <cell r="AP484" t="str">
            <v/>
          </cell>
          <cell r="AQ484" t="str">
            <v/>
          </cell>
          <cell r="AR484" t="str">
            <v/>
          </cell>
          <cell r="AS484" t="str">
            <v/>
          </cell>
          <cell r="AT484" t="str">
            <v/>
          </cell>
          <cell r="AU484" t="str">
            <v/>
          </cell>
          <cell r="AV484" t="str">
            <v/>
          </cell>
          <cell r="AW484" t="str">
            <v/>
          </cell>
          <cell r="AX484" t="str">
            <v/>
          </cell>
          <cell r="AY484" t="str">
            <v/>
          </cell>
          <cell r="AZ484" t="str">
            <v/>
          </cell>
          <cell r="BA484" t="str">
            <v/>
          </cell>
          <cell r="BB484" t="str">
            <v/>
          </cell>
          <cell r="BC484" t="str">
            <v/>
          </cell>
          <cell r="BD484" t="str">
            <v/>
          </cell>
          <cell r="BE484" t="str">
            <v/>
          </cell>
          <cell r="BF484" t="str">
            <v/>
          </cell>
          <cell r="BG484" t="str">
            <v/>
          </cell>
          <cell r="BH484" t="str">
            <v/>
          </cell>
          <cell r="BI484" t="str">
            <v/>
          </cell>
          <cell r="BJ484" t="str">
            <v/>
          </cell>
          <cell r="BK484" t="str">
            <v/>
          </cell>
          <cell r="BL484" t="str">
            <v/>
          </cell>
          <cell r="BM484" t="str">
            <v/>
          </cell>
          <cell r="BN484" t="str">
            <v/>
          </cell>
          <cell r="BO484" t="str">
            <v/>
          </cell>
          <cell r="BP484">
            <v>0</v>
          </cell>
        </row>
        <row r="485">
          <cell r="A485" t="str">
            <v>Contemplative</v>
          </cell>
          <cell r="B485" t="str">
            <v>Con</v>
          </cell>
          <cell r="C485">
            <v>0</v>
          </cell>
          <cell r="F485" t="str">
            <v>]Simple Weapons[</v>
          </cell>
          <cell r="G485" t="str">
            <v>1st:]Prestige Domain (Ex)[Select a Prestige Domain, or another</v>
          </cell>
          <cell r="H485" t="str">
            <v>][domain granted by your diety.</v>
          </cell>
          <cell r="I485" t="str">
            <v>1st:]Divine Health (Ex)[Immune to all normal and magical diseases.</v>
          </cell>
          <cell r="J485" t="str">
            <v>1st:]Spells per day[+1 level per level of Contemplative.</v>
          </cell>
          <cell r="K485" t="str">
            <v xml:space="preserve">2nd:]Slippery Mind (Ex)[Vs. enchantment, another save next </v>
          </cell>
          <cell r="L485" t="str">
            <v>][round the first saving throw failed.</v>
          </cell>
          <cell r="AK485" t="str">
            <v/>
          </cell>
          <cell r="AL485" t="str">
            <v/>
          </cell>
          <cell r="AM485" t="str">
            <v/>
          </cell>
          <cell r="AN485" t="str">
            <v/>
          </cell>
          <cell r="AO485" t="str">
            <v/>
          </cell>
          <cell r="AP485" t="str">
            <v/>
          </cell>
          <cell r="AQ485" t="str">
            <v/>
          </cell>
          <cell r="AR485" t="str">
            <v/>
          </cell>
          <cell r="AS485" t="str">
            <v/>
          </cell>
          <cell r="AT485" t="str">
            <v/>
          </cell>
          <cell r="AU485" t="str">
            <v/>
          </cell>
          <cell r="AV485" t="str">
            <v/>
          </cell>
          <cell r="AW485" t="str">
            <v/>
          </cell>
          <cell r="AX485" t="str">
            <v/>
          </cell>
          <cell r="AY485" t="str">
            <v/>
          </cell>
          <cell r="AZ485" t="str">
            <v/>
          </cell>
          <cell r="BA485" t="str">
            <v/>
          </cell>
          <cell r="BB485" t="str">
            <v/>
          </cell>
          <cell r="BC485" t="str">
            <v/>
          </cell>
          <cell r="BD485" t="str">
            <v/>
          </cell>
          <cell r="BE485" t="str">
            <v/>
          </cell>
          <cell r="BF485" t="str">
            <v/>
          </cell>
          <cell r="BG485" t="str">
            <v/>
          </cell>
          <cell r="BH485" t="str">
            <v/>
          </cell>
          <cell r="BI485" t="str">
            <v/>
          </cell>
          <cell r="BJ485" t="str">
            <v/>
          </cell>
          <cell r="BK485" t="str">
            <v/>
          </cell>
          <cell r="BL485" t="str">
            <v/>
          </cell>
          <cell r="BM485" t="str">
            <v/>
          </cell>
          <cell r="BN485" t="str">
            <v/>
          </cell>
          <cell r="BO485" t="str">
            <v/>
          </cell>
          <cell r="BP485">
            <v>0</v>
          </cell>
        </row>
        <row r="486">
          <cell r="A486" t="str">
            <v>Courtier</v>
          </cell>
          <cell r="C486">
            <v>0</v>
          </cell>
          <cell r="AK486" t="str">
            <v/>
          </cell>
          <cell r="AL486" t="str">
            <v/>
          </cell>
          <cell r="AM486" t="str">
            <v/>
          </cell>
          <cell r="AN486" t="str">
            <v/>
          </cell>
          <cell r="AO486" t="str">
            <v/>
          </cell>
          <cell r="AP486" t="str">
            <v/>
          </cell>
          <cell r="AQ486" t="str">
            <v/>
          </cell>
          <cell r="AR486" t="str">
            <v/>
          </cell>
          <cell r="AS486" t="str">
            <v/>
          </cell>
          <cell r="AT486" t="str">
            <v/>
          </cell>
          <cell r="AU486" t="str">
            <v/>
          </cell>
          <cell r="AV486" t="str">
            <v/>
          </cell>
          <cell r="AW486" t="str">
            <v/>
          </cell>
          <cell r="AX486" t="str">
            <v/>
          </cell>
          <cell r="AY486" t="str">
            <v/>
          </cell>
          <cell r="AZ486" t="str">
            <v/>
          </cell>
          <cell r="BA486" t="str">
            <v/>
          </cell>
          <cell r="BB486" t="str">
            <v/>
          </cell>
          <cell r="BC486" t="str">
            <v/>
          </cell>
          <cell r="BD486" t="str">
            <v/>
          </cell>
          <cell r="BE486" t="str">
            <v/>
          </cell>
          <cell r="BF486" t="str">
            <v/>
          </cell>
          <cell r="BG486" t="str">
            <v/>
          </cell>
          <cell r="BH486" t="str">
            <v/>
          </cell>
          <cell r="BI486" t="str">
            <v/>
          </cell>
          <cell r="BJ486" t="str">
            <v/>
          </cell>
          <cell r="BK486" t="str">
            <v/>
          </cell>
          <cell r="BL486" t="str">
            <v/>
          </cell>
          <cell r="BM486" t="str">
            <v/>
          </cell>
          <cell r="BN486" t="str">
            <v/>
          </cell>
          <cell r="BO486" t="str">
            <v/>
          </cell>
          <cell r="BP486">
            <v>0</v>
          </cell>
        </row>
        <row r="487">
          <cell r="A487" t="str">
            <v>Creature Cultist</v>
          </cell>
          <cell r="C487">
            <v>0</v>
          </cell>
          <cell r="AK487" t="str">
            <v/>
          </cell>
          <cell r="AL487" t="str">
            <v/>
          </cell>
          <cell r="AM487" t="str">
            <v/>
          </cell>
          <cell r="AN487" t="str">
            <v/>
          </cell>
          <cell r="AO487" t="str">
            <v/>
          </cell>
          <cell r="AP487" t="str">
            <v/>
          </cell>
          <cell r="AQ487" t="str">
            <v/>
          </cell>
          <cell r="AR487" t="str">
            <v/>
          </cell>
          <cell r="AS487" t="str">
            <v/>
          </cell>
          <cell r="AT487" t="str">
            <v/>
          </cell>
          <cell r="AU487" t="str">
            <v/>
          </cell>
          <cell r="AV487" t="str">
            <v/>
          </cell>
          <cell r="AW487" t="str">
            <v/>
          </cell>
          <cell r="AX487" t="str">
            <v/>
          </cell>
          <cell r="AY487" t="str">
            <v/>
          </cell>
          <cell r="AZ487" t="str">
            <v/>
          </cell>
          <cell r="BA487" t="str">
            <v/>
          </cell>
          <cell r="BB487" t="str">
            <v/>
          </cell>
          <cell r="BC487" t="str">
            <v/>
          </cell>
          <cell r="BD487" t="str">
            <v/>
          </cell>
          <cell r="BE487" t="str">
            <v/>
          </cell>
          <cell r="BF487" t="str">
            <v/>
          </cell>
          <cell r="BG487" t="str">
            <v/>
          </cell>
          <cell r="BH487" t="str">
            <v/>
          </cell>
          <cell r="BI487" t="str">
            <v/>
          </cell>
          <cell r="BJ487" t="str">
            <v/>
          </cell>
          <cell r="BK487" t="str">
            <v/>
          </cell>
          <cell r="BL487" t="str">
            <v/>
          </cell>
          <cell r="BM487" t="str">
            <v/>
          </cell>
          <cell r="BN487" t="str">
            <v/>
          </cell>
          <cell r="BO487" t="str">
            <v/>
          </cell>
          <cell r="BP487">
            <v>0</v>
          </cell>
        </row>
        <row r="488">
          <cell r="A488" t="str">
            <v>Crusader</v>
          </cell>
          <cell r="C488">
            <v>0</v>
          </cell>
          <cell r="AK488" t="str">
            <v/>
          </cell>
          <cell r="AL488" t="str">
            <v/>
          </cell>
          <cell r="AM488" t="str">
            <v/>
          </cell>
          <cell r="AN488" t="str">
            <v/>
          </cell>
          <cell r="AO488" t="str">
            <v/>
          </cell>
          <cell r="AP488" t="str">
            <v/>
          </cell>
          <cell r="AQ488" t="str">
            <v/>
          </cell>
          <cell r="AR488" t="str">
            <v/>
          </cell>
          <cell r="AS488" t="str">
            <v/>
          </cell>
          <cell r="AT488" t="str">
            <v/>
          </cell>
          <cell r="AU488" t="str">
            <v/>
          </cell>
          <cell r="AV488" t="str">
            <v/>
          </cell>
          <cell r="AW488" t="str">
            <v/>
          </cell>
          <cell r="AX488" t="str">
            <v/>
          </cell>
          <cell r="AY488" t="str">
            <v/>
          </cell>
          <cell r="AZ488" t="str">
            <v/>
          </cell>
          <cell r="BA488" t="str">
            <v/>
          </cell>
          <cell r="BB488" t="str">
            <v/>
          </cell>
          <cell r="BC488" t="str">
            <v/>
          </cell>
          <cell r="BD488" t="str">
            <v/>
          </cell>
          <cell r="BE488" t="str">
            <v/>
          </cell>
          <cell r="BF488" t="str">
            <v/>
          </cell>
          <cell r="BG488" t="str">
            <v/>
          </cell>
          <cell r="BH488" t="str">
            <v/>
          </cell>
          <cell r="BI488" t="str">
            <v/>
          </cell>
          <cell r="BJ488" t="str">
            <v/>
          </cell>
          <cell r="BK488" t="str">
            <v/>
          </cell>
          <cell r="BL488" t="str">
            <v/>
          </cell>
          <cell r="BM488" t="str">
            <v/>
          </cell>
          <cell r="BN488" t="str">
            <v/>
          </cell>
          <cell r="BO488" t="str">
            <v/>
          </cell>
          <cell r="BP488">
            <v>0</v>
          </cell>
        </row>
        <row r="489">
          <cell r="A489" t="str">
            <v>Crystal Master</v>
          </cell>
          <cell r="B489" t="str">
            <v>Cym</v>
          </cell>
          <cell r="C489">
            <v>0</v>
          </cell>
          <cell r="G489" t="str">
            <v>1st:]Psionic Combat Modes (Sp)[ as a psychic warrior</v>
          </cell>
          <cell r="H489" t="str">
            <v>1st:]Psicrystal Level (Ex)[ at each level</v>
          </cell>
          <cell r="I489" t="str">
            <v>1st:]Craft Master's Third Eye[</v>
          </cell>
          <cell r="J489" t="str">
            <v>2nd:]Embed Gem (Su)[ at level 2,4,6,8,10</v>
          </cell>
          <cell r="K489" t="str">
            <v>2nd:]+1 Psion Casting Level (Sp)[ at level 2-9</v>
          </cell>
          <cell r="AK489" t="str">
            <v/>
          </cell>
          <cell r="AL489" t="str">
            <v/>
          </cell>
          <cell r="AM489" t="str">
            <v/>
          </cell>
          <cell r="AN489" t="str">
            <v/>
          </cell>
          <cell r="AO489" t="str">
            <v/>
          </cell>
          <cell r="AP489" t="str">
            <v/>
          </cell>
          <cell r="AQ489" t="str">
            <v/>
          </cell>
          <cell r="AR489" t="str">
            <v/>
          </cell>
          <cell r="AS489" t="str">
            <v/>
          </cell>
          <cell r="AT489" t="str">
            <v/>
          </cell>
          <cell r="AU489" t="str">
            <v/>
          </cell>
          <cell r="AV489" t="str">
            <v/>
          </cell>
          <cell r="AW489" t="str">
            <v/>
          </cell>
          <cell r="AX489" t="str">
            <v/>
          </cell>
          <cell r="AY489" t="str">
            <v/>
          </cell>
          <cell r="AZ489" t="str">
            <v/>
          </cell>
          <cell r="BA489" t="str">
            <v/>
          </cell>
          <cell r="BB489" t="str">
            <v/>
          </cell>
          <cell r="BC489" t="str">
            <v/>
          </cell>
          <cell r="BD489" t="str">
            <v/>
          </cell>
          <cell r="BE489" t="str">
            <v/>
          </cell>
          <cell r="BF489" t="str">
            <v/>
          </cell>
          <cell r="BG489" t="str">
            <v/>
          </cell>
          <cell r="BH489" t="str">
            <v/>
          </cell>
          <cell r="BI489" t="str">
            <v/>
          </cell>
          <cell r="BJ489" t="str">
            <v/>
          </cell>
          <cell r="BK489" t="str">
            <v/>
          </cell>
          <cell r="BL489" t="str">
            <v/>
          </cell>
          <cell r="BM489" t="str">
            <v/>
          </cell>
          <cell r="BN489" t="str">
            <v/>
          </cell>
          <cell r="BO489" t="str">
            <v/>
          </cell>
          <cell r="BP489">
            <v>0</v>
          </cell>
        </row>
        <row r="490">
          <cell r="A490" t="str">
            <v>Crystalsinger</v>
          </cell>
          <cell r="B490" t="str">
            <v>Cys</v>
          </cell>
          <cell r="C490">
            <v>0</v>
          </cell>
          <cell r="G490" t="str">
            <v>1st:]Psionic Combat Modes (Sp)[ as a psychic warrior</v>
          </cell>
          <cell r="H490" t="str">
            <v>1st:]Psicrystal Level (Ex)[ at each level</v>
          </cell>
          <cell r="I490" t="str">
            <v>1st:]+1 Psion Caster Level (Sp)[    at each level</v>
          </cell>
          <cell r="J490" t="str">
            <v>1st:]Channeling 5th (Su)[ 6th at lvl 3, 7th at lvl5, 8th at lvl7, 9th at lvl9</v>
          </cell>
          <cell r="K490" t="str">
            <v>1st:]Metacreative Creation 1 (Ex)[ 2 at lvl 3, 3 at lvl5, 4 at lvl7, 5 at lvl9</v>
          </cell>
          <cell r="L490" t="str">
            <v xml:space="preserve">2nd:]Enhanced Craft (Ex)[ +2 to all craft skills and +1 at level 4,6,8 </v>
          </cell>
          <cell r="M490" t="str">
            <v>2nd:]Item Creation feat (Ex)[ at lvl 2,4,6,8,10</v>
          </cell>
          <cell r="N490" t="str">
            <v>10th:]Song of the Crystal (Su)[body becomes crystalline, and her type changes to "elemental" with a subtype of earth. gains an elemental creature’s immunity</v>
          </cell>
          <cell r="AK490" t="str">
            <v/>
          </cell>
          <cell r="AL490" t="str">
            <v/>
          </cell>
          <cell r="AM490" t="str">
            <v/>
          </cell>
          <cell r="AN490" t="str">
            <v/>
          </cell>
          <cell r="AO490" t="str">
            <v/>
          </cell>
          <cell r="AP490" t="str">
            <v/>
          </cell>
          <cell r="AQ490" t="str">
            <v/>
          </cell>
          <cell r="AR490" t="str">
            <v/>
          </cell>
          <cell r="AS490" t="str">
            <v/>
          </cell>
          <cell r="AT490" t="str">
            <v/>
          </cell>
          <cell r="AU490" t="str">
            <v/>
          </cell>
          <cell r="AV490" t="str">
            <v/>
          </cell>
          <cell r="AW490" t="str">
            <v/>
          </cell>
          <cell r="AX490" t="str">
            <v/>
          </cell>
          <cell r="AY490" t="str">
            <v/>
          </cell>
          <cell r="AZ490" t="str">
            <v/>
          </cell>
          <cell r="BA490" t="str">
            <v/>
          </cell>
          <cell r="BB490" t="str">
            <v/>
          </cell>
          <cell r="BC490" t="str">
            <v/>
          </cell>
          <cell r="BD490" t="str">
            <v/>
          </cell>
          <cell r="BE490" t="str">
            <v/>
          </cell>
          <cell r="BF490" t="str">
            <v/>
          </cell>
          <cell r="BG490" t="str">
            <v/>
          </cell>
          <cell r="BH490" t="str">
            <v/>
          </cell>
          <cell r="BI490" t="str">
            <v/>
          </cell>
          <cell r="BJ490" t="str">
            <v/>
          </cell>
          <cell r="BK490" t="str">
            <v/>
          </cell>
          <cell r="BL490" t="str">
            <v/>
          </cell>
          <cell r="BM490" t="str">
            <v/>
          </cell>
          <cell r="BN490" t="str">
            <v/>
          </cell>
          <cell r="BO490" t="str">
            <v/>
          </cell>
          <cell r="BP490">
            <v>0</v>
          </cell>
        </row>
        <row r="491">
          <cell r="A491" t="str">
            <v>Daigotsu's Elite Guard</v>
          </cell>
          <cell r="C491">
            <v>0</v>
          </cell>
          <cell r="AK491" t="str">
            <v/>
          </cell>
          <cell r="AL491" t="str">
            <v/>
          </cell>
          <cell r="AM491" t="str">
            <v/>
          </cell>
          <cell r="AN491" t="str">
            <v/>
          </cell>
          <cell r="AO491" t="str">
            <v/>
          </cell>
          <cell r="AP491" t="str">
            <v/>
          </cell>
          <cell r="AQ491" t="str">
            <v/>
          </cell>
          <cell r="AR491" t="str">
            <v/>
          </cell>
          <cell r="AS491" t="str">
            <v/>
          </cell>
          <cell r="AT491" t="str">
            <v/>
          </cell>
          <cell r="AU491" t="str">
            <v/>
          </cell>
          <cell r="AV491" t="str">
            <v/>
          </cell>
          <cell r="AW491" t="str">
            <v/>
          </cell>
          <cell r="AX491" t="str">
            <v/>
          </cell>
          <cell r="AY491" t="str">
            <v/>
          </cell>
          <cell r="AZ491" t="str">
            <v/>
          </cell>
          <cell r="BA491" t="str">
            <v/>
          </cell>
          <cell r="BB491" t="str">
            <v/>
          </cell>
          <cell r="BC491" t="str">
            <v/>
          </cell>
          <cell r="BD491" t="str">
            <v/>
          </cell>
          <cell r="BE491" t="str">
            <v/>
          </cell>
          <cell r="BF491" t="str">
            <v/>
          </cell>
          <cell r="BG491" t="str">
            <v/>
          </cell>
          <cell r="BH491" t="str">
            <v/>
          </cell>
          <cell r="BI491" t="str">
            <v/>
          </cell>
          <cell r="BJ491" t="str">
            <v/>
          </cell>
          <cell r="BK491" t="str">
            <v/>
          </cell>
          <cell r="BL491" t="str">
            <v/>
          </cell>
          <cell r="BM491" t="str">
            <v/>
          </cell>
          <cell r="BN491" t="str">
            <v/>
          </cell>
          <cell r="BO491" t="str">
            <v/>
          </cell>
          <cell r="BP491">
            <v>0</v>
          </cell>
        </row>
        <row r="492">
          <cell r="A492" t="str">
            <v>Dark Dancer</v>
          </cell>
          <cell r="C492">
            <v>0</v>
          </cell>
          <cell r="AK492" t="str">
            <v/>
          </cell>
          <cell r="AL492" t="str">
            <v/>
          </cell>
          <cell r="AM492" t="str">
            <v/>
          </cell>
          <cell r="AN492" t="str">
            <v/>
          </cell>
          <cell r="AO492" t="str">
            <v/>
          </cell>
          <cell r="AP492" t="str">
            <v/>
          </cell>
          <cell r="AQ492" t="str">
            <v/>
          </cell>
          <cell r="AR492" t="str">
            <v/>
          </cell>
          <cell r="AS492" t="str">
            <v/>
          </cell>
          <cell r="AT492" t="str">
            <v/>
          </cell>
          <cell r="AU492" t="str">
            <v/>
          </cell>
          <cell r="AV492" t="str">
            <v/>
          </cell>
          <cell r="AW492" t="str">
            <v/>
          </cell>
          <cell r="AX492" t="str">
            <v/>
          </cell>
          <cell r="AY492" t="str">
            <v/>
          </cell>
          <cell r="AZ492" t="str">
            <v/>
          </cell>
          <cell r="BA492" t="str">
            <v/>
          </cell>
          <cell r="BB492" t="str">
            <v/>
          </cell>
          <cell r="BC492" t="str">
            <v/>
          </cell>
          <cell r="BD492" t="str">
            <v/>
          </cell>
          <cell r="BE492" t="str">
            <v/>
          </cell>
          <cell r="BF492" t="str">
            <v/>
          </cell>
          <cell r="BG492" t="str">
            <v/>
          </cell>
          <cell r="BH492" t="str">
            <v/>
          </cell>
          <cell r="BI492" t="str">
            <v/>
          </cell>
          <cell r="BJ492" t="str">
            <v/>
          </cell>
          <cell r="BK492" t="str">
            <v/>
          </cell>
          <cell r="BL492" t="str">
            <v/>
          </cell>
          <cell r="BM492" t="str">
            <v/>
          </cell>
          <cell r="BN492" t="str">
            <v/>
          </cell>
          <cell r="BO492" t="str">
            <v/>
          </cell>
          <cell r="BP492">
            <v>0</v>
          </cell>
        </row>
        <row r="493">
          <cell r="A493" t="str">
            <v>Darkmask</v>
          </cell>
          <cell r="B493" t="str">
            <v>.</v>
          </cell>
          <cell r="C493">
            <v>0</v>
          </cell>
          <cell r="G493" t="str">
            <v>1st:]Darkfire (Sp)[Cast darkfire 1/day.</v>
          </cell>
          <cell r="H493" t="str">
            <v>1st:]Pass Without Trace (Sp)[Cast pass without trace 1/day.</v>
          </cell>
          <cell r="I493" t="str">
            <v>2nd:]Change Self (Sp)[Cast change self 1/day.</v>
          </cell>
          <cell r="J493" t="str">
            <v>2nd:]Skill Focus (Ex)[Apply the skill focus feat to any darkmask class skill.</v>
          </cell>
          <cell r="K493" t="str">
            <v>3rd:]Dark Embrace (Su)[Create a mask of darkness 1/day that will store a spell for up to 10 minutes.</v>
          </cell>
          <cell r="L493" t="str">
            <v>3rd:]Sneak Attack (Ex)[+1d6 sneak attack</v>
          </cell>
          <cell r="M493" t="str">
            <v>4th:]Resist Illusions (Ex)[+4 bonus on saves vs. illusions.</v>
          </cell>
          <cell r="N493" t="str">
            <v>4th:]Cloak of Shadows (Su)[Create a cloak of darkness 1/day +0 bonus to all saves</v>
          </cell>
          <cell r="O493" t="str">
            <v>][&amp; hide checks for 0 rounds.</v>
          </cell>
          <cell r="P493" t="str">
            <v>5th:]Bladebend (Su)[1/day, target's slashing &amp; piercing attacks are made against itself for 5 rounds.</v>
          </cell>
          <cell r="Q493" t="str">
            <v>][Natural weapons are not affected by this ability.</v>
          </cell>
          <cell r="AK493" t="str">
            <v/>
          </cell>
          <cell r="AL493" t="str">
            <v/>
          </cell>
          <cell r="AM493" t="str">
            <v/>
          </cell>
          <cell r="AN493" t="str">
            <v/>
          </cell>
          <cell r="AO493" t="str">
            <v/>
          </cell>
          <cell r="AP493" t="str">
            <v/>
          </cell>
          <cell r="AQ493" t="str">
            <v/>
          </cell>
          <cell r="AR493" t="str">
            <v/>
          </cell>
          <cell r="AS493" t="str">
            <v/>
          </cell>
          <cell r="AT493" t="str">
            <v/>
          </cell>
          <cell r="AU493" t="str">
            <v/>
          </cell>
          <cell r="AV493" t="str">
            <v/>
          </cell>
          <cell r="AW493" t="str">
            <v/>
          </cell>
          <cell r="AX493" t="str">
            <v/>
          </cell>
          <cell r="AY493" t="str">
            <v/>
          </cell>
          <cell r="AZ493" t="str">
            <v/>
          </cell>
          <cell r="BA493" t="str">
            <v/>
          </cell>
          <cell r="BB493" t="str">
            <v/>
          </cell>
          <cell r="BC493" t="str">
            <v/>
          </cell>
          <cell r="BD493" t="str">
            <v/>
          </cell>
          <cell r="BE493" t="str">
            <v/>
          </cell>
          <cell r="BF493" t="str">
            <v/>
          </cell>
          <cell r="BG493" t="str">
            <v/>
          </cell>
          <cell r="BH493" t="str">
            <v/>
          </cell>
          <cell r="BI493" t="str">
            <v/>
          </cell>
          <cell r="BJ493" t="str">
            <v/>
          </cell>
          <cell r="BK493" t="str">
            <v/>
          </cell>
          <cell r="BL493" t="str">
            <v/>
          </cell>
          <cell r="BM493" t="str">
            <v/>
          </cell>
          <cell r="BN493" t="str">
            <v/>
          </cell>
          <cell r="BO493" t="str">
            <v/>
          </cell>
          <cell r="BP493">
            <v>0</v>
          </cell>
        </row>
        <row r="494">
          <cell r="A494" t="str">
            <v>Darksight Slayer</v>
          </cell>
          <cell r="B494" t="str">
            <v>Dks</v>
          </cell>
          <cell r="C494">
            <v>0</v>
          </cell>
          <cell r="G494" t="str">
            <v>1st:]Uncanny Dodge (Ex)[Retain Dex bonus even while flat footed.</v>
          </cell>
          <cell r="H494" t="str">
            <v>1st:]Improved Blind-fight (Ex)[40% miss chance from total concealment.</v>
          </cell>
          <cell r="I494" t="str">
            <v>][Can move at full speed even while blind.</v>
          </cell>
          <cell r="J494" t="str">
            <v>2nd:]Sneack Attack (Ex)[+0d6</v>
          </cell>
          <cell r="K494" t="str">
            <v>3rd:]Hide From Darkvision (Su)[Can hide in plain sight from darkvision.</v>
          </cell>
          <cell r="L494" t="str">
            <v>5th:]Evasion (Ex)[No damage on successful reflex save.</v>
          </cell>
          <cell r="M494" t="str">
            <v>6th:]Improved Darksight (Su)[Can see inside of darkness spells &amp; Su darkness.</v>
          </cell>
          <cell r="N494" t="str">
            <v>7th:]Infiltration (Ex)[+3 bonus on climb, hide, move silently, open lock, &amp; tumble.</v>
          </cell>
          <cell r="O494" t="str">
            <v>8th:]Hide in Darkness (Su)[While in magical or supernatural darkness, can hide from</v>
          </cell>
          <cell r="P494" t="str">
            <v>][scent, tremorsence, blindsight, &amp; true seeing.</v>
          </cell>
          <cell r="Q494" t="str">
            <v>9th:]Infiltration (Ex)[Can always take 10 on climb, hide, move silently, open lock, &amp; tumble.</v>
          </cell>
          <cell r="R494" t="str">
            <v>10th:]Quick Kill (Su)[Full attack from hiding allows sneak attack damage on each attack.</v>
          </cell>
          <cell r="AK494" t="str">
            <v/>
          </cell>
          <cell r="AL494" t="str">
            <v/>
          </cell>
          <cell r="AM494" t="str">
            <v/>
          </cell>
          <cell r="AN494" t="str">
            <v/>
          </cell>
          <cell r="AO494" t="str">
            <v/>
          </cell>
          <cell r="AP494" t="str">
            <v/>
          </cell>
          <cell r="AQ494" t="str">
            <v/>
          </cell>
          <cell r="AR494" t="str">
            <v/>
          </cell>
          <cell r="AS494" t="str">
            <v/>
          </cell>
          <cell r="AT494" t="str">
            <v/>
          </cell>
          <cell r="AU494" t="str">
            <v/>
          </cell>
          <cell r="AV494" t="str">
            <v/>
          </cell>
          <cell r="AW494" t="str">
            <v/>
          </cell>
          <cell r="AX494" t="str">
            <v/>
          </cell>
          <cell r="AY494" t="str">
            <v/>
          </cell>
          <cell r="AZ494" t="str">
            <v/>
          </cell>
          <cell r="BA494" t="str">
            <v/>
          </cell>
          <cell r="BB494" t="str">
            <v/>
          </cell>
          <cell r="BC494" t="str">
            <v/>
          </cell>
          <cell r="BD494" t="str">
            <v/>
          </cell>
          <cell r="BE494" t="str">
            <v/>
          </cell>
          <cell r="BF494" t="str">
            <v/>
          </cell>
          <cell r="BG494" t="str">
            <v/>
          </cell>
          <cell r="BH494" t="str">
            <v/>
          </cell>
          <cell r="BI494" t="str">
            <v/>
          </cell>
          <cell r="BJ494" t="str">
            <v/>
          </cell>
          <cell r="BK494" t="str">
            <v/>
          </cell>
          <cell r="BL494" t="str">
            <v/>
          </cell>
          <cell r="BM494" t="str">
            <v/>
          </cell>
          <cell r="BN494" t="str">
            <v/>
          </cell>
          <cell r="BO494" t="str">
            <v/>
          </cell>
          <cell r="BP494">
            <v>0</v>
          </cell>
        </row>
        <row r="495">
          <cell r="A495" t="str">
            <v>Darkwood Stalker</v>
          </cell>
          <cell r="C495">
            <v>0</v>
          </cell>
          <cell r="AK495" t="str">
            <v/>
          </cell>
          <cell r="AL495" t="str">
            <v/>
          </cell>
          <cell r="AM495" t="str">
            <v/>
          </cell>
          <cell r="AN495" t="str">
            <v/>
          </cell>
          <cell r="AO495" t="str">
            <v/>
          </cell>
          <cell r="AP495" t="str">
            <v/>
          </cell>
          <cell r="AQ495" t="str">
            <v/>
          </cell>
          <cell r="AR495" t="str">
            <v/>
          </cell>
          <cell r="AS495" t="str">
            <v/>
          </cell>
          <cell r="AT495" t="str">
            <v/>
          </cell>
          <cell r="AU495" t="str">
            <v/>
          </cell>
          <cell r="AV495" t="str">
            <v/>
          </cell>
          <cell r="AW495" t="str">
            <v/>
          </cell>
          <cell r="AX495" t="str">
            <v/>
          </cell>
          <cell r="AY495" t="str">
            <v/>
          </cell>
          <cell r="AZ495" t="str">
            <v/>
          </cell>
          <cell r="BA495" t="str">
            <v/>
          </cell>
          <cell r="BB495" t="str">
            <v/>
          </cell>
          <cell r="BC495" t="str">
            <v/>
          </cell>
          <cell r="BD495" t="str">
            <v/>
          </cell>
          <cell r="BE495" t="str">
            <v/>
          </cell>
          <cell r="BF495" t="str">
            <v/>
          </cell>
          <cell r="BG495" t="str">
            <v/>
          </cell>
          <cell r="BH495" t="str">
            <v/>
          </cell>
          <cell r="BI495" t="str">
            <v/>
          </cell>
          <cell r="BJ495" t="str">
            <v/>
          </cell>
          <cell r="BK495" t="str">
            <v/>
          </cell>
          <cell r="BL495" t="str">
            <v/>
          </cell>
          <cell r="BM495" t="str">
            <v/>
          </cell>
          <cell r="BN495" t="str">
            <v/>
          </cell>
          <cell r="BO495" t="str">
            <v/>
          </cell>
          <cell r="BP495">
            <v>0</v>
          </cell>
        </row>
        <row r="496">
          <cell r="A496" t="str">
            <v>Dead-Eyes Berserker</v>
          </cell>
          <cell r="C496">
            <v>0</v>
          </cell>
          <cell r="AK496" t="str">
            <v/>
          </cell>
          <cell r="AL496" t="str">
            <v/>
          </cell>
          <cell r="AM496" t="str">
            <v/>
          </cell>
          <cell r="AN496" t="str">
            <v/>
          </cell>
          <cell r="AO496" t="str">
            <v/>
          </cell>
          <cell r="AP496" t="str">
            <v/>
          </cell>
          <cell r="AQ496" t="str">
            <v/>
          </cell>
          <cell r="AR496" t="str">
            <v/>
          </cell>
          <cell r="AS496" t="str">
            <v/>
          </cell>
          <cell r="AT496" t="str">
            <v/>
          </cell>
          <cell r="AU496" t="str">
            <v/>
          </cell>
          <cell r="AV496" t="str">
            <v/>
          </cell>
          <cell r="AW496" t="str">
            <v/>
          </cell>
          <cell r="AX496" t="str">
            <v/>
          </cell>
          <cell r="AY496" t="str">
            <v/>
          </cell>
          <cell r="AZ496" t="str">
            <v/>
          </cell>
          <cell r="BA496" t="str">
            <v/>
          </cell>
          <cell r="BB496" t="str">
            <v/>
          </cell>
          <cell r="BC496" t="str">
            <v/>
          </cell>
          <cell r="BD496" t="str">
            <v/>
          </cell>
          <cell r="BE496" t="str">
            <v/>
          </cell>
          <cell r="BF496" t="str">
            <v/>
          </cell>
          <cell r="BG496" t="str">
            <v/>
          </cell>
          <cell r="BH496" t="str">
            <v/>
          </cell>
          <cell r="BI496" t="str">
            <v/>
          </cell>
          <cell r="BJ496" t="str">
            <v/>
          </cell>
          <cell r="BK496" t="str">
            <v/>
          </cell>
          <cell r="BL496" t="str">
            <v/>
          </cell>
          <cell r="BM496" t="str">
            <v/>
          </cell>
          <cell r="BN496" t="str">
            <v/>
          </cell>
          <cell r="BO496" t="str">
            <v/>
          </cell>
          <cell r="BP496">
            <v>0</v>
          </cell>
        </row>
        <row r="497">
          <cell r="A497" t="str">
            <v>Death Knight</v>
          </cell>
          <cell r="B497" t="str">
            <v>.</v>
          </cell>
          <cell r="C497">
            <v>0</v>
          </cell>
          <cell r="D497" t="str">
            <v>]Light, Medium, Heavy Armor[</v>
          </cell>
          <cell r="E497" t="str">
            <v>]Shield Use[</v>
          </cell>
          <cell r="F497" t="str">
            <v>]Simple, Martial Weapons[</v>
          </cell>
          <cell r="G497" t="str">
            <v>1st:]Resist Poison (Ex)[+4 profane bonus to any saves vs. poison.</v>
          </cell>
          <cell r="H497" t="str">
            <v>2nd:]Unholy Aura (Sp)[1/day can spook creatures with 1 HD or less.</v>
          </cell>
          <cell r="I497" t="str">
            <v>3rd:]Immune to Disease (Su)[Immune to all diseases, both mundane &amp; magical.</v>
          </cell>
          <cell r="J497" t="str">
            <v>4th:]Bonus Feat (Ex)[0 feat(s) earned.  See p.12 for listing.</v>
          </cell>
          <cell r="K497" t="str">
            <v>4th:]Divine Spells (Sp)[Charisma determines DC, Bonus Spells</v>
          </cell>
          <cell r="L497" t="str">
            <v>5th:]Unholy Steed (Ex)[May summon a ghost horse as a steed.</v>
          </cell>
          <cell r="M497" t="str">
            <v>6th:]Cold Resistance 0 (Su)[</v>
          </cell>
          <cell r="N497" t="str">
            <v>8th:]Dark Ritual (Sp)[Dark baptism that allows a humanoid infant to become a death knight.  Move alignment toward evil.</v>
          </cell>
          <cell r="O497" t="str">
            <v>9th:]Lightning Resistance 0 (Su)[</v>
          </cell>
          <cell r="P497" t="str">
            <v>11th:]Fire Resistance 0 (Su)[</v>
          </cell>
          <cell r="Q497" t="str">
            <v>12th:]Touch of Death (Su)[Burn a spell slot for 1d8 dmg per spell level in a melee touch attack.</v>
          </cell>
          <cell r="R497" t="str">
            <v>][Can channel this energy through a metal weapon as part of a melee attack.</v>
          </cell>
          <cell r="S497" t="str">
            <v>14th:]Control Undead (Su)[Rebuke or command undead as a Cleric of 5 levels lower.</v>
          </cell>
          <cell r="T497" t="str">
            <v>15th:]Unnatural Vigor (Su)[Death does not occur until reaching -10 hps.</v>
          </cell>
          <cell r="U497" t="str">
            <v>17th:]Unhallow (Sp)[Aura that mimics the unhallow spell, centered on the death knight.</v>
          </cell>
          <cell r="V497" t="str">
            <v>18th:]Face of Death (Sp)[Projects a permanent face of death spell.</v>
          </cell>
          <cell r="W497" t="str">
            <v>20th:]Death Knight (Ex)[Gains all standard undead benefits &amp; can cast a 20 die fireball 1/day.</v>
          </cell>
          <cell r="AK497" t="str">
            <v/>
          </cell>
          <cell r="AL497" t="str">
            <v/>
          </cell>
          <cell r="AM497" t="str">
            <v/>
          </cell>
          <cell r="AN497" t="str">
            <v/>
          </cell>
          <cell r="AO497" t="str">
            <v/>
          </cell>
          <cell r="AP497" t="str">
            <v/>
          </cell>
          <cell r="AQ497" t="str">
            <v/>
          </cell>
          <cell r="AR497" t="str">
            <v/>
          </cell>
          <cell r="AS497" t="str">
            <v/>
          </cell>
          <cell r="AT497" t="str">
            <v/>
          </cell>
          <cell r="AU497" t="str">
            <v/>
          </cell>
          <cell r="AV497" t="str">
            <v/>
          </cell>
          <cell r="AW497" t="str">
            <v/>
          </cell>
          <cell r="AX497" t="str">
            <v/>
          </cell>
          <cell r="AY497" t="str">
            <v/>
          </cell>
          <cell r="AZ497" t="str">
            <v/>
          </cell>
          <cell r="BA497" t="str">
            <v/>
          </cell>
          <cell r="BB497" t="str">
            <v/>
          </cell>
          <cell r="BC497" t="str">
            <v/>
          </cell>
          <cell r="BD497" t="str">
            <v/>
          </cell>
          <cell r="BE497" t="str">
            <v/>
          </cell>
          <cell r="BF497" t="str">
            <v/>
          </cell>
          <cell r="BG497" t="str">
            <v/>
          </cell>
          <cell r="BH497" t="str">
            <v/>
          </cell>
          <cell r="BI497" t="str">
            <v/>
          </cell>
          <cell r="BJ497" t="str">
            <v/>
          </cell>
          <cell r="BK497" t="str">
            <v/>
          </cell>
          <cell r="BL497" t="str">
            <v/>
          </cell>
          <cell r="BM497" t="str">
            <v/>
          </cell>
          <cell r="BN497" t="str">
            <v/>
          </cell>
          <cell r="BO497" t="str">
            <v/>
          </cell>
          <cell r="BP497">
            <v>0</v>
          </cell>
        </row>
        <row r="498">
          <cell r="A498" t="str">
            <v>Deepsinger</v>
          </cell>
          <cell r="C498">
            <v>0</v>
          </cell>
          <cell r="AK498" t="str">
            <v/>
          </cell>
          <cell r="AL498" t="str">
            <v/>
          </cell>
          <cell r="AM498" t="str">
            <v/>
          </cell>
          <cell r="AN498" t="str">
            <v/>
          </cell>
          <cell r="AO498" t="str">
            <v/>
          </cell>
          <cell r="AP498" t="str">
            <v/>
          </cell>
          <cell r="AQ498" t="str">
            <v/>
          </cell>
          <cell r="AR498" t="str">
            <v/>
          </cell>
          <cell r="AS498" t="str">
            <v/>
          </cell>
          <cell r="AT498" t="str">
            <v/>
          </cell>
          <cell r="AU498" t="str">
            <v/>
          </cell>
          <cell r="AV498" t="str">
            <v/>
          </cell>
          <cell r="AW498" t="str">
            <v/>
          </cell>
          <cell r="AX498" t="str">
            <v/>
          </cell>
          <cell r="AY498" t="str">
            <v/>
          </cell>
          <cell r="AZ498" t="str">
            <v/>
          </cell>
          <cell r="BA498" t="str">
            <v/>
          </cell>
          <cell r="BB498" t="str">
            <v/>
          </cell>
          <cell r="BC498" t="str">
            <v/>
          </cell>
          <cell r="BD498" t="str">
            <v/>
          </cell>
          <cell r="BE498" t="str">
            <v/>
          </cell>
          <cell r="BF498" t="str">
            <v/>
          </cell>
          <cell r="BG498" t="str">
            <v/>
          </cell>
          <cell r="BH498" t="str">
            <v/>
          </cell>
          <cell r="BI498" t="str">
            <v/>
          </cell>
          <cell r="BJ498" t="str">
            <v/>
          </cell>
          <cell r="BK498" t="str">
            <v/>
          </cell>
          <cell r="BL498" t="str">
            <v/>
          </cell>
          <cell r="BM498" t="str">
            <v/>
          </cell>
          <cell r="BN498" t="str">
            <v/>
          </cell>
          <cell r="BO498" t="str">
            <v/>
          </cell>
          <cell r="BP498">
            <v>0</v>
          </cell>
        </row>
        <row r="499">
          <cell r="A499" t="str">
            <v>Deepwoods Sniper</v>
          </cell>
          <cell r="C499">
            <v>0</v>
          </cell>
          <cell r="AK499" t="str">
            <v/>
          </cell>
          <cell r="AL499" t="str">
            <v/>
          </cell>
          <cell r="AM499" t="str">
            <v/>
          </cell>
          <cell r="AN499" t="str">
            <v/>
          </cell>
          <cell r="AO499" t="str">
            <v/>
          </cell>
          <cell r="AP499" t="str">
            <v/>
          </cell>
          <cell r="AQ499" t="str">
            <v/>
          </cell>
          <cell r="AR499" t="str">
            <v/>
          </cell>
          <cell r="AS499" t="str">
            <v/>
          </cell>
          <cell r="AT499" t="str">
            <v/>
          </cell>
          <cell r="AU499" t="str">
            <v/>
          </cell>
          <cell r="AV499" t="str">
            <v/>
          </cell>
          <cell r="AW499" t="str">
            <v/>
          </cell>
          <cell r="AX499" t="str">
            <v/>
          </cell>
          <cell r="AY499" t="str">
            <v/>
          </cell>
          <cell r="AZ499" t="str">
            <v/>
          </cell>
          <cell r="BA499" t="str">
            <v/>
          </cell>
          <cell r="BB499" t="str">
            <v/>
          </cell>
          <cell r="BC499" t="str">
            <v/>
          </cell>
          <cell r="BD499" t="str">
            <v/>
          </cell>
          <cell r="BE499" t="str">
            <v/>
          </cell>
          <cell r="BF499" t="str">
            <v/>
          </cell>
          <cell r="BG499" t="str">
            <v/>
          </cell>
          <cell r="BH499" t="str">
            <v/>
          </cell>
          <cell r="BI499" t="str">
            <v/>
          </cell>
          <cell r="BJ499" t="str">
            <v/>
          </cell>
          <cell r="BK499" t="str">
            <v/>
          </cell>
          <cell r="BL499" t="str">
            <v/>
          </cell>
          <cell r="BM499" t="str">
            <v/>
          </cell>
          <cell r="BN499" t="str">
            <v/>
          </cell>
          <cell r="BO499" t="str">
            <v/>
          </cell>
          <cell r="BP499">
            <v>0</v>
          </cell>
        </row>
        <row r="500">
          <cell r="A500" t="str">
            <v>Demarch</v>
          </cell>
          <cell r="C500">
            <v>0</v>
          </cell>
          <cell r="AK500" t="str">
            <v/>
          </cell>
          <cell r="AL500" t="str">
            <v/>
          </cell>
          <cell r="AM500" t="str">
            <v/>
          </cell>
          <cell r="AN500" t="str">
            <v/>
          </cell>
          <cell r="AO500" t="str">
            <v/>
          </cell>
          <cell r="AP500" t="str">
            <v/>
          </cell>
          <cell r="AQ500" t="str">
            <v/>
          </cell>
          <cell r="AR500" t="str">
            <v/>
          </cell>
          <cell r="AS500" t="str">
            <v/>
          </cell>
          <cell r="AT500" t="str">
            <v/>
          </cell>
          <cell r="AU500" t="str">
            <v/>
          </cell>
          <cell r="AV500" t="str">
            <v/>
          </cell>
          <cell r="AW500" t="str">
            <v/>
          </cell>
          <cell r="AX500" t="str">
            <v/>
          </cell>
          <cell r="AY500" t="str">
            <v/>
          </cell>
          <cell r="AZ500" t="str">
            <v/>
          </cell>
          <cell r="BA500" t="str">
            <v/>
          </cell>
          <cell r="BB500" t="str">
            <v/>
          </cell>
          <cell r="BC500" t="str">
            <v/>
          </cell>
          <cell r="BD500" t="str">
            <v/>
          </cell>
          <cell r="BE500" t="str">
            <v/>
          </cell>
          <cell r="BF500" t="str">
            <v/>
          </cell>
          <cell r="BG500" t="str">
            <v/>
          </cell>
          <cell r="BH500" t="str">
            <v/>
          </cell>
          <cell r="BI500" t="str">
            <v/>
          </cell>
          <cell r="BJ500" t="str">
            <v/>
          </cell>
          <cell r="BK500" t="str">
            <v/>
          </cell>
          <cell r="BL500" t="str">
            <v/>
          </cell>
          <cell r="BM500" t="str">
            <v/>
          </cell>
          <cell r="BN500" t="str">
            <v/>
          </cell>
          <cell r="BO500" t="str">
            <v/>
          </cell>
          <cell r="BP500">
            <v>0</v>
          </cell>
        </row>
        <row r="501">
          <cell r="A501" t="str">
            <v>Demolitionist</v>
          </cell>
          <cell r="C501">
            <v>0</v>
          </cell>
          <cell r="AK501" t="str">
            <v/>
          </cell>
          <cell r="AL501" t="str">
            <v/>
          </cell>
          <cell r="AM501" t="str">
            <v/>
          </cell>
          <cell r="AN501" t="str">
            <v/>
          </cell>
          <cell r="AO501" t="str">
            <v/>
          </cell>
          <cell r="AP501" t="str">
            <v/>
          </cell>
          <cell r="AQ501" t="str">
            <v/>
          </cell>
          <cell r="AR501" t="str">
            <v/>
          </cell>
          <cell r="AS501" t="str">
            <v/>
          </cell>
          <cell r="AT501" t="str">
            <v/>
          </cell>
          <cell r="AU501" t="str">
            <v/>
          </cell>
          <cell r="AV501" t="str">
            <v/>
          </cell>
          <cell r="AW501" t="str">
            <v/>
          </cell>
          <cell r="AX501" t="str">
            <v/>
          </cell>
          <cell r="AY501" t="str">
            <v/>
          </cell>
          <cell r="AZ501" t="str">
            <v/>
          </cell>
          <cell r="BA501" t="str">
            <v/>
          </cell>
          <cell r="BB501" t="str">
            <v/>
          </cell>
          <cell r="BC501" t="str">
            <v/>
          </cell>
          <cell r="BD501" t="str">
            <v/>
          </cell>
          <cell r="BE501" t="str">
            <v/>
          </cell>
          <cell r="BF501" t="str">
            <v/>
          </cell>
          <cell r="BG501" t="str">
            <v/>
          </cell>
          <cell r="BH501" t="str">
            <v/>
          </cell>
          <cell r="BI501" t="str">
            <v/>
          </cell>
          <cell r="BJ501" t="str">
            <v/>
          </cell>
          <cell r="BK501" t="str">
            <v/>
          </cell>
          <cell r="BL501" t="str">
            <v/>
          </cell>
          <cell r="BM501" t="str">
            <v/>
          </cell>
          <cell r="BN501" t="str">
            <v/>
          </cell>
          <cell r="BO501" t="str">
            <v/>
          </cell>
          <cell r="BP501">
            <v>0</v>
          </cell>
        </row>
        <row r="502">
          <cell r="A502" t="str">
            <v>Devoted Defender</v>
          </cell>
          <cell r="B502" t="str">
            <v>Dvd</v>
          </cell>
          <cell r="C502">
            <v>0</v>
          </cell>
          <cell r="D502" t="str">
            <v>]Light, Medium, Heavy Armor[</v>
          </cell>
          <cell r="E502" t="str">
            <v>]Shield Use[</v>
          </cell>
          <cell r="F502" t="str">
            <v>]Simple, Martial Weapons[</v>
          </cell>
          <cell r="G502" t="str">
            <v>1st:]Harm's Way (Ex)[Within 5', switch places with charge,</v>
          </cell>
          <cell r="H502" t="str">
            <v>][taking attack in his place.</v>
          </cell>
          <cell r="I502" t="str">
            <v>1st:]AC Bonus[+1 to AC when actively protecting client.</v>
          </cell>
          <cell r="J502" t="str">
            <v>2nd:]Defensive Strike (Ex)[AoO vs. adj. opponent who attacks charge</v>
          </cell>
          <cell r="K502" t="str">
            <v>3rd:]Deflect Attack (Ex)[+1 Competence Bonus</v>
          </cell>
          <cell r="L502" t="str">
            <v xml:space="preserve">][Deflect attack vs. charge (within 5') as free action.  Opposed attack roll; </v>
          </cell>
          <cell r="M502" t="str">
            <v>][must be holding shield or melee weapon, not flat-footed)</v>
          </cell>
          <cell r="N502" t="str">
            <v>3rd:]AC Bonus[+2 to AC when actively  protecting client.</v>
          </cell>
          <cell r="O502" t="str">
            <v>4th:]Defensive Strike (Ex)[+1 bonus to hit (as 2nd lvl)</v>
          </cell>
          <cell r="P502" t="str">
            <v>5th:]Deflect Attack (Ex)[+2 Competence Bonus (as 3rd)</v>
          </cell>
          <cell r="Q502" t="str">
            <v>5th:]AC Bonus[+3 to AC when actively  protecting client.</v>
          </cell>
          <cell r="R502" t="str">
            <v>6th:]Defensive Strike (Ex)[+2 bonus to hit (as 2nd lvl)</v>
          </cell>
          <cell r="S502" t="str">
            <v>7th:]Deflect Attack (Ex)[+3 Competence Bonus (as 3rd)</v>
          </cell>
          <cell r="T502" t="str">
            <v>7th:]AC Bonus[+4 to AC when actively  protecting client.</v>
          </cell>
          <cell r="U502" t="str">
            <v>8th:]Defensive Strike (Ex)[+3 bonus to hit (as 2nd lvl)</v>
          </cell>
          <cell r="V502" t="str">
            <v>9th:]Deflect Attack (Ex)[+4 Competence Bonus (as 3rd)</v>
          </cell>
          <cell r="W502" t="str">
            <v>9th:]AC Bonus[+5 to AC when actively  protecting client.</v>
          </cell>
          <cell r="X502" t="str">
            <v>10th:]Defensive Strike (Ex)[+4 bonus to hit (as 2nd lvl)</v>
          </cell>
          <cell r="AK502" t="str">
            <v/>
          </cell>
          <cell r="AL502" t="str">
            <v/>
          </cell>
          <cell r="AM502" t="str">
            <v/>
          </cell>
          <cell r="AN502" t="str">
            <v/>
          </cell>
          <cell r="AO502" t="str">
            <v/>
          </cell>
          <cell r="AP502" t="str">
            <v/>
          </cell>
          <cell r="AQ502" t="str">
            <v/>
          </cell>
          <cell r="AR502" t="str">
            <v/>
          </cell>
          <cell r="AS502" t="str">
            <v/>
          </cell>
          <cell r="AT502" t="str">
            <v/>
          </cell>
          <cell r="AU502" t="str">
            <v/>
          </cell>
          <cell r="AV502" t="str">
            <v/>
          </cell>
          <cell r="AW502" t="str">
            <v/>
          </cell>
          <cell r="AX502" t="str">
            <v/>
          </cell>
          <cell r="AY502" t="str">
            <v/>
          </cell>
          <cell r="AZ502" t="str">
            <v/>
          </cell>
          <cell r="BA502" t="str">
            <v/>
          </cell>
          <cell r="BB502" t="str">
            <v/>
          </cell>
          <cell r="BC502" t="str">
            <v/>
          </cell>
          <cell r="BD502" t="str">
            <v/>
          </cell>
          <cell r="BE502" t="str">
            <v/>
          </cell>
          <cell r="BF502" t="str">
            <v/>
          </cell>
          <cell r="BG502" t="str">
            <v/>
          </cell>
          <cell r="BH502" t="str">
            <v/>
          </cell>
          <cell r="BI502" t="str">
            <v/>
          </cell>
          <cell r="BJ502" t="str">
            <v/>
          </cell>
          <cell r="BK502" t="str">
            <v/>
          </cell>
          <cell r="BL502" t="str">
            <v/>
          </cell>
          <cell r="BM502" t="str">
            <v/>
          </cell>
          <cell r="BN502" t="str">
            <v/>
          </cell>
          <cell r="BO502" t="str">
            <v/>
          </cell>
          <cell r="BP502">
            <v>0</v>
          </cell>
        </row>
        <row r="503">
          <cell r="A503" t="str">
            <v>Dhaeraowathila</v>
          </cell>
          <cell r="C503">
            <v>0</v>
          </cell>
          <cell r="AK503" t="str">
            <v/>
          </cell>
          <cell r="AL503" t="str">
            <v/>
          </cell>
          <cell r="AM503" t="str">
            <v/>
          </cell>
          <cell r="AN503" t="str">
            <v/>
          </cell>
          <cell r="AO503" t="str">
            <v/>
          </cell>
          <cell r="AP503" t="str">
            <v/>
          </cell>
          <cell r="AQ503" t="str">
            <v/>
          </cell>
          <cell r="AR503" t="str">
            <v/>
          </cell>
          <cell r="AS503" t="str">
            <v/>
          </cell>
          <cell r="AT503" t="str">
            <v/>
          </cell>
          <cell r="AU503" t="str">
            <v/>
          </cell>
          <cell r="AV503" t="str">
            <v/>
          </cell>
          <cell r="AW503" t="str">
            <v/>
          </cell>
          <cell r="AX503" t="str">
            <v/>
          </cell>
          <cell r="AY503" t="str">
            <v/>
          </cell>
          <cell r="AZ503" t="str">
            <v/>
          </cell>
          <cell r="BA503" t="str">
            <v/>
          </cell>
          <cell r="BB503" t="str">
            <v/>
          </cell>
          <cell r="BC503" t="str">
            <v/>
          </cell>
          <cell r="BD503" t="str">
            <v/>
          </cell>
          <cell r="BE503" t="str">
            <v/>
          </cell>
          <cell r="BF503" t="str">
            <v/>
          </cell>
          <cell r="BG503" t="str">
            <v/>
          </cell>
          <cell r="BH503" t="str">
            <v/>
          </cell>
          <cell r="BI503" t="str">
            <v/>
          </cell>
          <cell r="BJ503" t="str">
            <v/>
          </cell>
          <cell r="BK503" t="str">
            <v/>
          </cell>
          <cell r="BL503" t="str">
            <v/>
          </cell>
          <cell r="BM503" t="str">
            <v/>
          </cell>
          <cell r="BN503" t="str">
            <v/>
          </cell>
          <cell r="BO503" t="str">
            <v/>
          </cell>
          <cell r="BP503">
            <v>0</v>
          </cell>
        </row>
        <row r="504">
          <cell r="A504" t="str">
            <v>Diamond Warrior</v>
          </cell>
          <cell r="B504" t="str">
            <v>Diaw</v>
          </cell>
          <cell r="C504">
            <v>0</v>
          </cell>
          <cell r="G504" t="str">
            <v>1st:]Improved inertial armor (Ex)[ at level 1,3,6</v>
          </cell>
          <cell r="H504" t="str">
            <v>1st:]Crystal Mask (Ex)[ at level 1,5,9</v>
          </cell>
          <cell r="I504" t="str">
            <v>1st:]Unarmed BAB Bonus (Ex)[+1 at lvl 1-4, +2 at lvl 5-8, +3 at lvl 9-10</v>
          </cell>
          <cell r="J504" t="str">
            <v>1st:]Unarmed Damage (Ex)[Medium/Small 1d6/1d4 at lvl 1, 1d8/1d6 at lvl 2-3, 1d10/1d8 at lvl 4-6, 1d12/1d10 at lvl 7-10</v>
          </cell>
          <cell r="K504" t="str">
            <v>2nd:]Speed of thought feat (Ex)[at lvl 2,4,9</v>
          </cell>
          <cell r="L504" t="str">
            <v>2nd:]Uncanny Dodge (Dex bonus to AC)(Ex)[</v>
          </cell>
          <cell r="M504" t="str">
            <v>2nd:]+1 Psychic Warrior Caster Level (Sp)[    at level 2-4,6-8,10</v>
          </cell>
          <cell r="N504" t="str">
            <v>4th:]Evasion (Ex)[</v>
          </cell>
          <cell r="O504" t="str">
            <v>6th:]Diamond Body (Su)[immune to all forms of poison</v>
          </cell>
          <cell r="P504" t="str">
            <v>10th:]Diamond Soul (Su)[gains power resistance equal to 10 + his character level.</v>
          </cell>
          <cell r="Q504" t="str">
            <v>10th:]Teleport (Sp)[can manifest the teleport power for free once per day.</v>
          </cell>
          <cell r="AK504" t="str">
            <v/>
          </cell>
          <cell r="AL504" t="str">
            <v/>
          </cell>
          <cell r="AM504" t="str">
            <v/>
          </cell>
          <cell r="AN504" t="str">
            <v/>
          </cell>
          <cell r="AO504" t="str">
            <v/>
          </cell>
          <cell r="AP504" t="str">
            <v/>
          </cell>
          <cell r="AQ504" t="str">
            <v/>
          </cell>
          <cell r="AR504" t="str">
            <v/>
          </cell>
          <cell r="AS504" t="str">
            <v/>
          </cell>
          <cell r="AT504" t="str">
            <v/>
          </cell>
          <cell r="AU504" t="str">
            <v/>
          </cell>
          <cell r="AV504" t="str">
            <v/>
          </cell>
          <cell r="AW504" t="str">
            <v/>
          </cell>
          <cell r="AX504" t="str">
            <v/>
          </cell>
          <cell r="AY504" t="str">
            <v/>
          </cell>
          <cell r="AZ504" t="str">
            <v/>
          </cell>
          <cell r="BA504" t="str">
            <v/>
          </cell>
          <cell r="BB504" t="str">
            <v/>
          </cell>
          <cell r="BC504" t="str">
            <v/>
          </cell>
          <cell r="BD504" t="str">
            <v/>
          </cell>
          <cell r="BE504" t="str">
            <v/>
          </cell>
          <cell r="BF504" t="str">
            <v/>
          </cell>
          <cell r="BG504" t="str">
            <v/>
          </cell>
          <cell r="BH504" t="str">
            <v/>
          </cell>
          <cell r="BI504" t="str">
            <v/>
          </cell>
          <cell r="BJ504" t="str">
            <v/>
          </cell>
          <cell r="BK504" t="str">
            <v/>
          </cell>
          <cell r="BL504" t="str">
            <v/>
          </cell>
          <cell r="BM504" t="str">
            <v/>
          </cell>
          <cell r="BN504" t="str">
            <v/>
          </cell>
          <cell r="BO504" t="str">
            <v/>
          </cell>
          <cell r="BP504">
            <v>0</v>
          </cell>
        </row>
        <row r="505">
          <cell r="A505" t="str">
            <v>Diplomancer</v>
          </cell>
          <cell r="C505">
            <v>0</v>
          </cell>
          <cell r="AK505" t="str">
            <v/>
          </cell>
          <cell r="AL505" t="str">
            <v/>
          </cell>
          <cell r="AM505" t="str">
            <v/>
          </cell>
          <cell r="AN505" t="str">
            <v/>
          </cell>
          <cell r="AO505" t="str">
            <v/>
          </cell>
          <cell r="AP505" t="str">
            <v/>
          </cell>
          <cell r="AQ505" t="str">
            <v/>
          </cell>
          <cell r="AR505" t="str">
            <v/>
          </cell>
          <cell r="AS505" t="str">
            <v/>
          </cell>
          <cell r="AT505" t="str">
            <v/>
          </cell>
          <cell r="AU505" t="str">
            <v/>
          </cell>
          <cell r="AV505" t="str">
            <v/>
          </cell>
          <cell r="AW505" t="str">
            <v/>
          </cell>
          <cell r="AX505" t="str">
            <v/>
          </cell>
          <cell r="AY505" t="str">
            <v/>
          </cell>
          <cell r="AZ505" t="str">
            <v/>
          </cell>
          <cell r="BA505" t="str">
            <v/>
          </cell>
          <cell r="BB505" t="str">
            <v/>
          </cell>
          <cell r="BC505" t="str">
            <v/>
          </cell>
          <cell r="BD505" t="str">
            <v/>
          </cell>
          <cell r="BE505" t="str">
            <v/>
          </cell>
          <cell r="BF505" t="str">
            <v/>
          </cell>
          <cell r="BG505" t="str">
            <v/>
          </cell>
          <cell r="BH505" t="str">
            <v/>
          </cell>
          <cell r="BI505" t="str">
            <v/>
          </cell>
          <cell r="BJ505" t="str">
            <v/>
          </cell>
          <cell r="BK505" t="str">
            <v/>
          </cell>
          <cell r="BL505" t="str">
            <v/>
          </cell>
          <cell r="BM505" t="str">
            <v/>
          </cell>
          <cell r="BN505" t="str">
            <v/>
          </cell>
          <cell r="BO505" t="str">
            <v/>
          </cell>
          <cell r="BP505">
            <v>0</v>
          </cell>
        </row>
        <row r="506">
          <cell r="A506" t="str">
            <v>Divine Agent</v>
          </cell>
          <cell r="C506">
            <v>0</v>
          </cell>
          <cell r="AK506" t="str">
            <v/>
          </cell>
          <cell r="AL506" t="str">
            <v/>
          </cell>
          <cell r="AM506" t="str">
            <v/>
          </cell>
          <cell r="AN506" t="str">
            <v/>
          </cell>
          <cell r="AO506" t="str">
            <v/>
          </cell>
          <cell r="AP506" t="str">
            <v/>
          </cell>
          <cell r="AQ506" t="str">
            <v/>
          </cell>
          <cell r="AR506" t="str">
            <v/>
          </cell>
          <cell r="AS506" t="str">
            <v/>
          </cell>
          <cell r="AT506" t="str">
            <v/>
          </cell>
          <cell r="AU506" t="str">
            <v/>
          </cell>
          <cell r="AV506" t="str">
            <v/>
          </cell>
          <cell r="AW506" t="str">
            <v/>
          </cell>
          <cell r="AX506" t="str">
            <v/>
          </cell>
          <cell r="AY506" t="str">
            <v/>
          </cell>
          <cell r="AZ506" t="str">
            <v/>
          </cell>
          <cell r="BA506" t="str">
            <v/>
          </cell>
          <cell r="BB506" t="str">
            <v/>
          </cell>
          <cell r="BC506" t="str">
            <v/>
          </cell>
          <cell r="BD506" t="str">
            <v/>
          </cell>
          <cell r="BE506" t="str">
            <v/>
          </cell>
          <cell r="BF506" t="str">
            <v/>
          </cell>
          <cell r="BG506" t="str">
            <v/>
          </cell>
          <cell r="BH506" t="str">
            <v/>
          </cell>
          <cell r="BI506" t="str">
            <v/>
          </cell>
          <cell r="BJ506" t="str">
            <v/>
          </cell>
          <cell r="BK506" t="str">
            <v/>
          </cell>
          <cell r="BL506" t="str">
            <v/>
          </cell>
          <cell r="BM506" t="str">
            <v/>
          </cell>
          <cell r="BN506" t="str">
            <v/>
          </cell>
          <cell r="BO506" t="str">
            <v/>
          </cell>
          <cell r="BP506">
            <v>0</v>
          </cell>
        </row>
        <row r="507">
          <cell r="A507" t="str">
            <v>Divine Champion</v>
          </cell>
          <cell r="B507" t="str">
            <v>Chm</v>
          </cell>
          <cell r="C507">
            <v>0</v>
          </cell>
          <cell r="D507" t="str">
            <v>]Light, Medium Armor[</v>
          </cell>
          <cell r="E507" t="str">
            <v>]Shield Use[</v>
          </cell>
          <cell r="F507" t="str">
            <v>]Simple, Martial Weapons[</v>
          </cell>
          <cell r="G507" t="str">
            <v xml:space="preserve">1st:]Lay on Hands (Sp)[Heals 1 HP per Divine Champion level + </v>
          </cell>
          <cell r="H507" t="str">
            <v>][CHA Bonus to follower of same deity.</v>
          </cell>
          <cell r="I507" t="str">
            <v>2nd:]Bonus Feat[Selected from the Fighter list.</v>
          </cell>
          <cell r="J507" t="str">
            <v>2nd:]Sacred Defense +1 (Ex)[Bonus to saves vs. Divine spells,</v>
          </cell>
          <cell r="K507" t="str">
            <v>][and the supernatural abilities of outsiders.</v>
          </cell>
          <cell r="L507" t="str">
            <v>3rd:]Smite Infidel (Su)[Smite creature with different patron diety,</v>
          </cell>
          <cell r="M507" t="str">
            <v>][adds CHA bonus to attack roll, +1 damage per lvl of Divine Champion.</v>
          </cell>
          <cell r="N507" t="str">
            <v>4th:]Bonus Feat[Selected from the Fighter list.</v>
          </cell>
          <cell r="O507" t="str">
            <v>]Sacred Defense +2 (Ex)[Bonus to saves vs. Divine spells,</v>
          </cell>
          <cell r="P507" t="str">
            <v>][and the supernatural abilities of outsiders.</v>
          </cell>
          <cell r="Q507" t="str">
            <v xml:space="preserve">5th:]Divine Wrath (Su)[Free action; 1/day.  +3 bonus to attack, </v>
          </cell>
          <cell r="R507" t="str">
            <v>][damage, saves and DR 5/-- for up to CHA bonus rounds.</v>
          </cell>
          <cell r="AK507" t="str">
            <v/>
          </cell>
          <cell r="AL507" t="str">
            <v/>
          </cell>
          <cell r="AM507" t="str">
            <v/>
          </cell>
          <cell r="AN507" t="str">
            <v/>
          </cell>
          <cell r="AO507" t="str">
            <v/>
          </cell>
          <cell r="AP507" t="str">
            <v/>
          </cell>
          <cell r="AQ507" t="str">
            <v/>
          </cell>
          <cell r="AR507" t="str">
            <v/>
          </cell>
          <cell r="AS507" t="str">
            <v/>
          </cell>
          <cell r="AT507" t="str">
            <v/>
          </cell>
          <cell r="AU507" t="str">
            <v/>
          </cell>
          <cell r="AV507" t="str">
            <v/>
          </cell>
          <cell r="AW507" t="str">
            <v/>
          </cell>
          <cell r="AX507" t="str">
            <v/>
          </cell>
          <cell r="AY507" t="str">
            <v/>
          </cell>
          <cell r="AZ507" t="str">
            <v/>
          </cell>
          <cell r="BA507" t="str">
            <v/>
          </cell>
          <cell r="BB507" t="str">
            <v/>
          </cell>
          <cell r="BC507" t="str">
            <v/>
          </cell>
          <cell r="BD507" t="str">
            <v/>
          </cell>
          <cell r="BE507" t="str">
            <v/>
          </cell>
          <cell r="BF507" t="str">
            <v/>
          </cell>
          <cell r="BG507" t="str">
            <v/>
          </cell>
          <cell r="BH507" t="str">
            <v/>
          </cell>
          <cell r="BI507" t="str">
            <v/>
          </cell>
          <cell r="BJ507" t="str">
            <v/>
          </cell>
          <cell r="BK507" t="str">
            <v/>
          </cell>
          <cell r="BL507" t="str">
            <v/>
          </cell>
          <cell r="BM507" t="str">
            <v/>
          </cell>
          <cell r="BN507" t="str">
            <v/>
          </cell>
          <cell r="BO507" t="str">
            <v/>
          </cell>
          <cell r="BP507">
            <v>0</v>
          </cell>
        </row>
        <row r="508">
          <cell r="A508" t="str">
            <v>Divine Disciple</v>
          </cell>
          <cell r="B508" t="str">
            <v>Dis</v>
          </cell>
          <cell r="C508">
            <v>0</v>
          </cell>
          <cell r="G508" t="str">
            <v>1st:]Divine Emissary[Can telepathically communicate with</v>
          </cell>
          <cell r="H508" t="str">
            <v>][any outsider within 60', as long as that outsider serves the disciple's</v>
          </cell>
          <cell r="I508" t="str">
            <v>][diety or has the same alignment as the disciple.</v>
          </cell>
          <cell r="J508" t="str">
            <v>1st:]New Domain[Choose another domain from deity's avail. domains.</v>
          </cell>
          <cell r="K508" t="str">
            <v>1st:]Spells per day[+1 divine level per level of Divine Disciple.</v>
          </cell>
          <cell r="L508" t="str">
            <v>2nd:]Sacred Defense +1 (Ex)[Bonus to saves vs. Divine spells,</v>
          </cell>
          <cell r="M508" t="str">
            <v>][and the supernatural abilities of outsiders.</v>
          </cell>
          <cell r="N508" t="str">
            <v>3rd:]Imbue with Spell Ability (Sp)[Once per day.  The disciple</v>
          </cell>
          <cell r="O508" t="str">
            <v>][doesn't "hold" a 4th-level spell.  Can only transfer 1st &amp; 2nd lvl spells.</v>
          </cell>
          <cell r="P508" t="str">
            <v>4th:]Sacred Defense +2 (Ex)[Bonus to saves vs. Divine spells,</v>
          </cell>
          <cell r="Q508" t="str">
            <v>][and the supernatural abilities of outsiders.</v>
          </cell>
          <cell r="R508" t="str">
            <v>5th:]Transcendence[Becomes outsider.  As a free action,</v>
          </cell>
          <cell r="S508" t="str">
            <v>][can ward self with Protection from Chaos/Evil/Law/Good (choosen</v>
          </cell>
          <cell r="T508" t="str">
            <v xml:space="preserve">][at time of transcendence).  Followers of the same deity recognize </v>
          </cell>
          <cell r="U508" t="str">
            <v>][this; +2 bonus to all CHA based skills and ability checks with them.</v>
          </cell>
          <cell r="AK508" t="str">
            <v/>
          </cell>
          <cell r="AL508" t="str">
            <v/>
          </cell>
          <cell r="AM508" t="str">
            <v/>
          </cell>
          <cell r="AN508" t="str">
            <v/>
          </cell>
          <cell r="AO508" t="str">
            <v/>
          </cell>
          <cell r="AP508" t="str">
            <v/>
          </cell>
          <cell r="AQ508" t="str">
            <v/>
          </cell>
          <cell r="AR508" t="str">
            <v/>
          </cell>
          <cell r="AS508" t="str">
            <v/>
          </cell>
          <cell r="AT508" t="str">
            <v/>
          </cell>
          <cell r="AU508" t="str">
            <v/>
          </cell>
          <cell r="AV508" t="str">
            <v/>
          </cell>
          <cell r="AW508" t="str">
            <v/>
          </cell>
          <cell r="AX508" t="str">
            <v/>
          </cell>
          <cell r="AY508" t="str">
            <v/>
          </cell>
          <cell r="AZ508" t="str">
            <v/>
          </cell>
          <cell r="BA508" t="str">
            <v/>
          </cell>
          <cell r="BB508" t="str">
            <v/>
          </cell>
          <cell r="BC508" t="str">
            <v/>
          </cell>
          <cell r="BD508" t="str">
            <v/>
          </cell>
          <cell r="BE508" t="str">
            <v/>
          </cell>
          <cell r="BF508" t="str">
            <v/>
          </cell>
          <cell r="BG508" t="str">
            <v/>
          </cell>
          <cell r="BH508" t="str">
            <v/>
          </cell>
          <cell r="BI508" t="str">
            <v/>
          </cell>
          <cell r="BJ508" t="str">
            <v/>
          </cell>
          <cell r="BK508" t="str">
            <v/>
          </cell>
          <cell r="BL508" t="str">
            <v/>
          </cell>
          <cell r="BM508" t="str">
            <v/>
          </cell>
          <cell r="BN508" t="str">
            <v/>
          </cell>
          <cell r="BO508" t="str">
            <v/>
          </cell>
          <cell r="BP508">
            <v>0</v>
          </cell>
        </row>
        <row r="509">
          <cell r="A509" t="str">
            <v>Divine Oracle</v>
          </cell>
          <cell r="B509" t="str">
            <v>Do</v>
          </cell>
          <cell r="C509">
            <v>0</v>
          </cell>
          <cell r="F509" t="str">
            <v>]Simple Weapons[</v>
          </cell>
          <cell r="G509" t="str">
            <v>1st:]Prestige Domain[Divination</v>
          </cell>
          <cell r="H509" t="str">
            <v>1st:]Scry Bonus (Su)[+2 Sacred bonus on all Scry checks.</v>
          </cell>
          <cell r="I509" t="str">
            <v>1st:]Spells per day[+1 level per level of Divine Oracle.</v>
          </cell>
          <cell r="J509" t="str">
            <v>2nd:]Prescient Sense (Ex)[If a Reflex save allows a save</v>
          </cell>
          <cell r="K509" t="str">
            <v xml:space="preserve">][for half damage, a Divine Oracle suffers no damage.  This is </v>
          </cell>
          <cell r="L509" t="str">
            <v>][regardless of the armor worn (unlike a Monk or Rogue's Evasion)</v>
          </cell>
          <cell r="M509" t="str">
            <v xml:space="preserve">3rd:]Divination Enhancement (Ex)[A Divine Oracle adds her Divine Oracle </v>
          </cell>
          <cell r="N509" t="str">
            <v>][level to all Divination spells, for chance of success.</v>
          </cell>
          <cell r="O509" t="str">
            <v>4th:]Uncanny Dodge (Ex)[Retains Dex bonus to AC (unless immobilized).</v>
          </cell>
          <cell r="P509" t="str">
            <v>6th:]Uncanny Dodge (Ex)[Can't be flanked (except by Rogue 4 levels higher)</v>
          </cell>
          <cell r="Q509" t="str">
            <v>8th:]Uncanny Dodge (Ex)[+1 to Reflex saves and Dodge bonus AC vs. Traps.</v>
          </cell>
          <cell r="R509" t="str">
            <v>10th:]Immune to Surprise (Ex)[Never surprised; can always take</v>
          </cell>
          <cell r="S509" t="str">
            <v>][a partial action during a surprise round, unless restrained.</v>
          </cell>
          <cell r="AK509" t="str">
            <v/>
          </cell>
          <cell r="AL509" t="str">
            <v/>
          </cell>
          <cell r="AM509" t="str">
            <v/>
          </cell>
          <cell r="AN509" t="str">
            <v/>
          </cell>
          <cell r="AO509" t="str">
            <v/>
          </cell>
          <cell r="AP509" t="str">
            <v/>
          </cell>
          <cell r="AQ509" t="str">
            <v/>
          </cell>
          <cell r="AR509" t="str">
            <v/>
          </cell>
          <cell r="AS509" t="str">
            <v/>
          </cell>
          <cell r="AT509" t="str">
            <v/>
          </cell>
          <cell r="AU509" t="str">
            <v/>
          </cell>
          <cell r="AV509" t="str">
            <v/>
          </cell>
          <cell r="AW509" t="str">
            <v/>
          </cell>
          <cell r="AX509" t="str">
            <v/>
          </cell>
          <cell r="AY509" t="str">
            <v/>
          </cell>
          <cell r="AZ509" t="str">
            <v/>
          </cell>
          <cell r="BA509" t="str">
            <v/>
          </cell>
          <cell r="BB509" t="str">
            <v/>
          </cell>
          <cell r="BC509" t="str">
            <v/>
          </cell>
          <cell r="BD509" t="str">
            <v/>
          </cell>
          <cell r="BE509" t="str">
            <v/>
          </cell>
          <cell r="BF509" t="str">
            <v/>
          </cell>
          <cell r="BG509" t="str">
            <v/>
          </cell>
          <cell r="BH509" t="str">
            <v/>
          </cell>
          <cell r="BI509" t="str">
            <v/>
          </cell>
          <cell r="BJ509" t="str">
            <v/>
          </cell>
          <cell r="BK509" t="str">
            <v/>
          </cell>
          <cell r="BL509" t="str">
            <v/>
          </cell>
          <cell r="BM509" t="str">
            <v/>
          </cell>
          <cell r="BN509" t="str">
            <v/>
          </cell>
          <cell r="BO509" t="str">
            <v/>
          </cell>
          <cell r="BP509">
            <v>0</v>
          </cell>
        </row>
        <row r="510">
          <cell r="A510" t="str">
            <v>Divine Seeker</v>
          </cell>
          <cell r="B510" t="str">
            <v>Skr</v>
          </cell>
          <cell r="C510">
            <v>0</v>
          </cell>
          <cell r="G510" t="str">
            <v>1st:]Sanctuary (Sp)[Once per day, as spell.</v>
          </cell>
          <cell r="H510" t="str">
            <v>1st:]Thwart Glyph[+4 bonus on Search, Disable Device</v>
          </cell>
          <cell r="I510" t="str">
            <v>][to locate, disable, or bypass magical glyphs, runes, and symbols.</v>
          </cell>
          <cell r="J510" t="str">
            <v>2nd:]Sacred Defense +1 (Ex)[Bonus to saves vs. Divine spells,</v>
          </cell>
          <cell r="K510" t="str">
            <v>][and the supernatural abilities of outsiders.</v>
          </cell>
          <cell r="L510" t="str">
            <v>2nd:]Sneak Attack[+1d6.  Additional +d6 every odd Divine Diciple level.</v>
          </cell>
          <cell r="M510" t="str">
            <v>3rd:]Locate Object (Sp)[Once per day, as spell.</v>
          </cell>
          <cell r="N510" t="str">
            <v>3rd:]Obscure Object (Sp)[Once per day, as spell.</v>
          </cell>
          <cell r="O510" t="str">
            <v>4th:]Sacred Defense +2 (Ex)[Bonus to saves vs. Divine spells,</v>
          </cell>
          <cell r="P510" t="str">
            <v>][and the supernatural abilities of outsiders.</v>
          </cell>
          <cell r="Q510" t="str">
            <v>5th:]Locate Creature (Sp)[Once per day, as spell.</v>
          </cell>
          <cell r="R510" t="str">
            <v>5th:]Divine Perseverance[Once per day, if the Divine Seeker</v>
          </cell>
          <cell r="S510" t="str">
            <v>][is brought to -1 or lower hit points, they automatically are cured</v>
          </cell>
          <cell r="T510" t="str">
            <v>][of 1d8+5 points of damage.</v>
          </cell>
          <cell r="AK510" t="str">
            <v/>
          </cell>
          <cell r="AL510" t="str">
            <v/>
          </cell>
          <cell r="AM510" t="str">
            <v/>
          </cell>
          <cell r="AN510" t="str">
            <v/>
          </cell>
          <cell r="AO510" t="str">
            <v/>
          </cell>
          <cell r="AP510" t="str">
            <v/>
          </cell>
          <cell r="AQ510" t="str">
            <v/>
          </cell>
          <cell r="AR510" t="str">
            <v/>
          </cell>
          <cell r="AS510" t="str">
            <v/>
          </cell>
          <cell r="AT510" t="str">
            <v/>
          </cell>
          <cell r="AU510" t="str">
            <v/>
          </cell>
          <cell r="AV510" t="str">
            <v/>
          </cell>
          <cell r="AW510" t="str">
            <v/>
          </cell>
          <cell r="AX510" t="str">
            <v/>
          </cell>
          <cell r="AY510" t="str">
            <v/>
          </cell>
          <cell r="AZ510" t="str">
            <v/>
          </cell>
          <cell r="BA510" t="str">
            <v/>
          </cell>
          <cell r="BB510" t="str">
            <v/>
          </cell>
          <cell r="BC510" t="str">
            <v/>
          </cell>
          <cell r="BD510" t="str">
            <v/>
          </cell>
          <cell r="BE510" t="str">
            <v/>
          </cell>
          <cell r="BF510" t="str">
            <v/>
          </cell>
          <cell r="BG510" t="str">
            <v/>
          </cell>
          <cell r="BH510" t="str">
            <v/>
          </cell>
          <cell r="BI510" t="str">
            <v/>
          </cell>
          <cell r="BJ510" t="str">
            <v/>
          </cell>
          <cell r="BK510" t="str">
            <v/>
          </cell>
          <cell r="BL510" t="str">
            <v/>
          </cell>
          <cell r="BM510" t="str">
            <v/>
          </cell>
          <cell r="BN510" t="str">
            <v/>
          </cell>
          <cell r="BO510" t="str">
            <v/>
          </cell>
          <cell r="BP510">
            <v>0</v>
          </cell>
        </row>
        <row r="511">
          <cell r="A511" t="str">
            <v>Diviner</v>
          </cell>
          <cell r="B511" t="str">
            <v>.</v>
          </cell>
          <cell r="C511">
            <v>0</v>
          </cell>
          <cell r="F511" t="str">
            <v>]Wizardly Weapons[Club, dagger, heavy &amp; light crossbow, quarterstaff</v>
          </cell>
          <cell r="G511" t="str">
            <v>]Bonus Language[May take Draconic as a bonus language.</v>
          </cell>
          <cell r="H511" t="str">
            <v>1st:]Arcane Spells (Sp)[Intelligence determines DC, Bonus Spells.</v>
          </cell>
          <cell r="I511" t="str">
            <v>1st:]Familiar (Ex)[</v>
          </cell>
          <cell r="J511" t="str">
            <v>1st:]Scribe Scroll (Ex)[Per the feat.</v>
          </cell>
          <cell r="K511" t="str">
            <v xml:space="preserve">1st:]Spellbook (Ex)[Starts with all 0 level spells and any three 1st level spells, </v>
          </cell>
          <cell r="L511" t="str">
            <v>][plus one spell per point of Intelligence bonus.  Add 2 spells per class level.</v>
          </cell>
          <cell r="M511" t="str">
            <v>1st:]Spell Mastery (Sp)[Read Magic</v>
          </cell>
          <cell r="N511" t="str">
            <v>1st:]Bonus Metamagic Feat (Ex)[1 feat(s) earned.</v>
          </cell>
          <cell r="O511" t="str">
            <v>1st:]School Specialization (Ex)[</v>
          </cell>
          <cell r="AK511" t="str">
            <v/>
          </cell>
          <cell r="AL511" t="str">
            <v/>
          </cell>
          <cell r="AM511" t="str">
            <v/>
          </cell>
          <cell r="AN511" t="str">
            <v/>
          </cell>
          <cell r="AO511" t="str">
            <v/>
          </cell>
          <cell r="AP511" t="str">
            <v/>
          </cell>
          <cell r="AQ511" t="str">
            <v/>
          </cell>
          <cell r="AR511" t="str">
            <v/>
          </cell>
          <cell r="AS511" t="str">
            <v/>
          </cell>
          <cell r="AT511" t="str">
            <v/>
          </cell>
          <cell r="AU511" t="str">
            <v/>
          </cell>
          <cell r="AV511" t="str">
            <v/>
          </cell>
          <cell r="AW511" t="str">
            <v/>
          </cell>
          <cell r="AX511" t="str">
            <v/>
          </cell>
          <cell r="AY511" t="str">
            <v/>
          </cell>
          <cell r="AZ511" t="str">
            <v/>
          </cell>
          <cell r="BA511" t="str">
            <v/>
          </cell>
          <cell r="BB511" t="str">
            <v/>
          </cell>
          <cell r="BC511" t="str">
            <v/>
          </cell>
          <cell r="BD511" t="str">
            <v/>
          </cell>
          <cell r="BE511" t="str">
            <v/>
          </cell>
          <cell r="BF511" t="str">
            <v/>
          </cell>
          <cell r="BG511" t="str">
            <v/>
          </cell>
          <cell r="BH511" t="str">
            <v/>
          </cell>
          <cell r="BI511" t="str">
            <v/>
          </cell>
          <cell r="BJ511" t="str">
            <v/>
          </cell>
          <cell r="BK511" t="str">
            <v/>
          </cell>
          <cell r="BL511" t="str">
            <v/>
          </cell>
          <cell r="BM511" t="str">
            <v/>
          </cell>
          <cell r="BN511" t="str">
            <v/>
          </cell>
          <cell r="BO511" t="str">
            <v/>
          </cell>
          <cell r="BP511">
            <v>0</v>
          </cell>
        </row>
        <row r="512">
          <cell r="A512" t="str">
            <v>Doji Elite Guard</v>
          </cell>
          <cell r="C512">
            <v>0</v>
          </cell>
          <cell r="AK512" t="str">
            <v/>
          </cell>
          <cell r="AL512" t="str">
            <v/>
          </cell>
          <cell r="AM512" t="str">
            <v/>
          </cell>
          <cell r="AN512" t="str">
            <v/>
          </cell>
          <cell r="AO512" t="str">
            <v/>
          </cell>
          <cell r="AP512" t="str">
            <v/>
          </cell>
          <cell r="AQ512" t="str">
            <v/>
          </cell>
          <cell r="AR512" t="str">
            <v/>
          </cell>
          <cell r="AS512" t="str">
            <v/>
          </cell>
          <cell r="AT512" t="str">
            <v/>
          </cell>
          <cell r="AU512" t="str">
            <v/>
          </cell>
          <cell r="AV512" t="str">
            <v/>
          </cell>
          <cell r="AW512" t="str">
            <v/>
          </cell>
          <cell r="AX512" t="str">
            <v/>
          </cell>
          <cell r="AY512" t="str">
            <v/>
          </cell>
          <cell r="AZ512" t="str">
            <v/>
          </cell>
          <cell r="BA512" t="str">
            <v/>
          </cell>
          <cell r="BB512" t="str">
            <v/>
          </cell>
          <cell r="BC512" t="str">
            <v/>
          </cell>
          <cell r="BD512" t="str">
            <v/>
          </cell>
          <cell r="BE512" t="str">
            <v/>
          </cell>
          <cell r="BF512" t="str">
            <v/>
          </cell>
          <cell r="BG512" t="str">
            <v/>
          </cell>
          <cell r="BH512" t="str">
            <v/>
          </cell>
          <cell r="BI512" t="str">
            <v/>
          </cell>
          <cell r="BJ512" t="str">
            <v/>
          </cell>
          <cell r="BK512" t="str">
            <v/>
          </cell>
          <cell r="BL512" t="str">
            <v/>
          </cell>
          <cell r="BM512" t="str">
            <v/>
          </cell>
          <cell r="BN512" t="str">
            <v/>
          </cell>
          <cell r="BO512" t="str">
            <v/>
          </cell>
          <cell r="BP512">
            <v>0</v>
          </cell>
        </row>
        <row r="513">
          <cell r="A513" t="str">
            <v>Dominant</v>
          </cell>
          <cell r="C513">
            <v>0</v>
          </cell>
          <cell r="AK513" t="str">
            <v/>
          </cell>
          <cell r="AL513" t="str">
            <v/>
          </cell>
          <cell r="AM513" t="str">
            <v/>
          </cell>
          <cell r="AN513" t="str">
            <v/>
          </cell>
          <cell r="AO513" t="str">
            <v/>
          </cell>
          <cell r="AP513" t="str">
            <v/>
          </cell>
          <cell r="AQ513" t="str">
            <v/>
          </cell>
          <cell r="AR513" t="str">
            <v/>
          </cell>
          <cell r="AS513" t="str">
            <v/>
          </cell>
          <cell r="AT513" t="str">
            <v/>
          </cell>
          <cell r="AU513" t="str">
            <v/>
          </cell>
          <cell r="AV513" t="str">
            <v/>
          </cell>
          <cell r="AW513" t="str">
            <v/>
          </cell>
          <cell r="AX513" t="str">
            <v/>
          </cell>
          <cell r="AY513" t="str">
            <v/>
          </cell>
          <cell r="AZ513" t="str">
            <v/>
          </cell>
          <cell r="BA513" t="str">
            <v/>
          </cell>
          <cell r="BB513" t="str">
            <v/>
          </cell>
          <cell r="BC513" t="str">
            <v/>
          </cell>
          <cell r="BD513" t="str">
            <v/>
          </cell>
          <cell r="BE513" t="str">
            <v/>
          </cell>
          <cell r="BF513" t="str">
            <v/>
          </cell>
          <cell r="BG513" t="str">
            <v/>
          </cell>
          <cell r="BH513" t="str">
            <v/>
          </cell>
          <cell r="BI513" t="str">
            <v/>
          </cell>
          <cell r="BJ513" t="str">
            <v/>
          </cell>
          <cell r="BK513" t="str">
            <v/>
          </cell>
          <cell r="BL513" t="str">
            <v/>
          </cell>
          <cell r="BM513" t="str">
            <v/>
          </cell>
          <cell r="BN513" t="str">
            <v/>
          </cell>
          <cell r="BO513" t="str">
            <v/>
          </cell>
          <cell r="BP513">
            <v>0</v>
          </cell>
        </row>
        <row r="514">
          <cell r="A514" t="str">
            <v>Doomguide</v>
          </cell>
          <cell r="C514">
            <v>0</v>
          </cell>
          <cell r="AK514" t="str">
            <v/>
          </cell>
          <cell r="AL514" t="str">
            <v/>
          </cell>
          <cell r="AM514" t="str">
            <v/>
          </cell>
          <cell r="AN514" t="str">
            <v/>
          </cell>
          <cell r="AO514" t="str">
            <v/>
          </cell>
          <cell r="AP514" t="str">
            <v/>
          </cell>
          <cell r="AQ514" t="str">
            <v/>
          </cell>
          <cell r="AR514" t="str">
            <v/>
          </cell>
          <cell r="AS514" t="str">
            <v/>
          </cell>
          <cell r="AT514" t="str">
            <v/>
          </cell>
          <cell r="AU514" t="str">
            <v/>
          </cell>
          <cell r="AV514" t="str">
            <v/>
          </cell>
          <cell r="AW514" t="str">
            <v/>
          </cell>
          <cell r="AX514" t="str">
            <v/>
          </cell>
          <cell r="AY514" t="str">
            <v/>
          </cell>
          <cell r="AZ514" t="str">
            <v/>
          </cell>
          <cell r="BA514" t="str">
            <v/>
          </cell>
          <cell r="BB514" t="str">
            <v/>
          </cell>
          <cell r="BC514" t="str">
            <v/>
          </cell>
          <cell r="BD514" t="str">
            <v/>
          </cell>
          <cell r="BE514" t="str">
            <v/>
          </cell>
          <cell r="BF514" t="str">
            <v/>
          </cell>
          <cell r="BG514" t="str">
            <v/>
          </cell>
          <cell r="BH514" t="str">
            <v/>
          </cell>
          <cell r="BI514" t="str">
            <v/>
          </cell>
          <cell r="BJ514" t="str">
            <v/>
          </cell>
          <cell r="BK514" t="str">
            <v/>
          </cell>
          <cell r="BL514" t="str">
            <v/>
          </cell>
          <cell r="BM514" t="str">
            <v/>
          </cell>
          <cell r="BN514" t="str">
            <v/>
          </cell>
          <cell r="BO514" t="str">
            <v/>
          </cell>
          <cell r="BP514">
            <v>0</v>
          </cell>
        </row>
        <row r="515">
          <cell r="A515" t="str">
            <v>Dragon Disciple</v>
          </cell>
          <cell r="B515" t="str">
            <v>Dgn</v>
          </cell>
          <cell r="C515">
            <v>0</v>
          </cell>
          <cell r="G515" t="str">
            <v xml:space="preserve">1st:]Bonus Spells (Sp)[One bonus spell each level, except </v>
          </cell>
          <cell r="H515" t="str">
            <v>][3rd, 7th, and 10th.</v>
          </cell>
          <cell r="I515" t="str">
            <v>1st:]Hit Die Increase[Roll a D6 for prestige class HP.</v>
          </cell>
          <cell r="J515" t="str">
            <v>1st:]Natural Armor[+1 Natural Armor</v>
          </cell>
          <cell r="K515" t="str">
            <v>2nd:]Claw and Bite[Gain the ability to claw and bite.</v>
          </cell>
          <cell r="L515" t="str">
            <v>][Bite Damage: Small d4, Medium d6, Large d8</v>
          </cell>
          <cell r="M515" t="str">
            <v>][Claw Damage: Small d3, Medium d4, Large d6</v>
          </cell>
          <cell r="N515" t="str">
            <v>2nd:]Ability Boost[Strength +2</v>
          </cell>
          <cell r="O515" t="str">
            <v>3rd:]Breath Weapon (Su)[Once per day; at 1/3rd strength</v>
          </cell>
          <cell r="P515" t="str">
            <v>4th:]Hit Die Increase[Roll a D8 for prestige class HP.</v>
          </cell>
          <cell r="Q515" t="str">
            <v>4th:]Ability Boost[Strength +2 (+4 total)</v>
          </cell>
          <cell r="R515" t="str">
            <v>5th:]Enlargement[Size increases.  Small becomes Medium,</v>
          </cell>
          <cell r="S515" t="str">
            <v>][Medium becomes Large.  (Large stays large).</v>
          </cell>
          <cell r="T515" t="str">
            <v>5th:]Natural Armor[+2 Natural Armor</v>
          </cell>
          <cell r="U515" t="str">
            <v>6th:]Hit Die Increase[Roll a D10 for prestige class HP.</v>
          </cell>
          <cell r="V515" t="str">
            <v>7th:]Breath Weapon (Su)[Once per day; at 2/3rd strength</v>
          </cell>
          <cell r="W515" t="str">
            <v>7th:]Ability Boost[Constitution +2</v>
          </cell>
          <cell r="X515" t="str">
            <v>8th:]Natural Armor[+3 Natural Armor</v>
          </cell>
          <cell r="Y515" t="str">
            <v>9th:]Wings[Large Dragon Disciples grow wings, and can fly</v>
          </cell>
          <cell r="Z515" t="str">
            <v>][at full movement (average) if carrying a light load.</v>
          </cell>
          <cell r="AA515" t="str">
            <v>9th:]Ability Boost[Intelligence +2</v>
          </cell>
          <cell r="AB515" t="str">
            <v>10th:]Dragon Apotheosis[Dragon Disciple takes on the half-dragon template.</v>
          </cell>
          <cell r="AC515" t="str">
            <v>][Add'l +4 Str, +2 Cha.  Natural Armor +4.  Low-Light / Darkvision 60'.</v>
          </cell>
          <cell r="AD515" t="str">
            <v>][Immune to Sleep / Paralysis, add'l immunity based on dragon type.</v>
          </cell>
          <cell r="AK515" t="str">
            <v/>
          </cell>
          <cell r="AL515" t="str">
            <v/>
          </cell>
          <cell r="AM515" t="str">
            <v/>
          </cell>
          <cell r="AN515" t="str">
            <v/>
          </cell>
          <cell r="AO515" t="str">
            <v/>
          </cell>
          <cell r="AP515" t="str">
            <v/>
          </cell>
          <cell r="AQ515" t="str">
            <v/>
          </cell>
          <cell r="AR515" t="str">
            <v/>
          </cell>
          <cell r="AS515" t="str">
            <v/>
          </cell>
          <cell r="AT515" t="str">
            <v/>
          </cell>
          <cell r="AU515" t="str">
            <v/>
          </cell>
          <cell r="AV515" t="str">
            <v/>
          </cell>
          <cell r="AW515" t="str">
            <v/>
          </cell>
          <cell r="AX515" t="str">
            <v/>
          </cell>
          <cell r="AY515" t="str">
            <v/>
          </cell>
          <cell r="AZ515" t="str">
            <v/>
          </cell>
          <cell r="BA515" t="str">
            <v/>
          </cell>
          <cell r="BB515" t="str">
            <v/>
          </cell>
          <cell r="BC515" t="str">
            <v/>
          </cell>
          <cell r="BD515" t="str">
            <v/>
          </cell>
          <cell r="BE515" t="str">
            <v/>
          </cell>
          <cell r="BF515" t="str">
            <v/>
          </cell>
          <cell r="BG515" t="str">
            <v/>
          </cell>
          <cell r="BH515" t="str">
            <v/>
          </cell>
          <cell r="BI515" t="str">
            <v/>
          </cell>
          <cell r="BJ515" t="str">
            <v/>
          </cell>
          <cell r="BK515" t="str">
            <v/>
          </cell>
          <cell r="BL515" t="str">
            <v/>
          </cell>
          <cell r="BM515" t="str">
            <v/>
          </cell>
          <cell r="BN515" t="str">
            <v/>
          </cell>
          <cell r="BO515" t="str">
            <v/>
          </cell>
          <cell r="BP515">
            <v>0</v>
          </cell>
        </row>
        <row r="516">
          <cell r="A516" t="str">
            <v>Dragon Slayer</v>
          </cell>
          <cell r="B516" t="str">
            <v>.</v>
          </cell>
          <cell r="C516">
            <v>0</v>
          </cell>
          <cell r="D516" t="str">
            <v>]Light, Medium, Heavy Armor[</v>
          </cell>
          <cell r="E516" t="str">
            <v>]Shield Use[</v>
          </cell>
          <cell r="F516" t="str">
            <v>]Simple, Martial Weapons[</v>
          </cell>
          <cell r="G516" t="str">
            <v>1st:]Improved Power Attack (Ex)[Double damage bonus from Power Attack.</v>
          </cell>
          <cell r="H516" t="str">
            <v>2nd:]Latch Attack (Ex)[vs. huge or larger natural attack, can ready an action to touch attack.</v>
          </cell>
          <cell r="I516" t="str">
            <v>][If successful, finds a foothold on the creature.  +4 to hit, looses Dex bonus to AC.</v>
          </cell>
          <cell r="J516" t="str">
            <v>][Creature can spend a full round action &amp; an opposed Str check to shake off.</v>
          </cell>
          <cell r="K516" t="str">
            <v>3rd:]Fearless (Su)[+4 to saves vs. fear.</v>
          </cell>
          <cell r="L516" t="str">
            <v>4th:]Penetrating Blow (Ex)[When max damage is rolled, roll that die again &amp; add it to the total.</v>
          </cell>
          <cell r="M516" t="str">
            <v>5th:]Improved Critical vs. Dragons (Ex)[As per the feat, but only against dragons.</v>
          </cell>
          <cell r="N516" t="str">
            <v>6th:]Aura of Invincibility (Su)[Free action inspiring allies to gain +1 bonus to attack &amp; save, +2 against dragons.</v>
          </cell>
          <cell r="O516" t="str">
            <v>7th:]Relentless Attack (Su)[When below 0 hps, can Fort save (DC 25) to remain fighting.</v>
          </cell>
          <cell r="P516" t="str">
            <v>][DC increases by 2 each round.</v>
          </cell>
          <cell r="Q516" t="str">
            <v>9th:]Spot Vulnerability (Ex)1/rnd can Spot (DC 20) a gap in a dragon's scales.  -4 to hit, dragon looses natural AC.</v>
          </cell>
          <cell r="R516" t="str">
            <v>10th:]Improved Penetrating Blow (Ex)[When max damage is rolled, roll that die again &amp; add it to the total.</v>
          </cell>
          <cell r="S516" t="str">
            <v>][If max is rolled again, add &amp; roll another die.</v>
          </cell>
          <cell r="AK516" t="str">
            <v/>
          </cell>
          <cell r="AL516" t="str">
            <v/>
          </cell>
          <cell r="AM516" t="str">
            <v/>
          </cell>
          <cell r="AN516" t="str">
            <v/>
          </cell>
          <cell r="AO516" t="str">
            <v/>
          </cell>
          <cell r="AP516" t="str">
            <v/>
          </cell>
          <cell r="AQ516" t="str">
            <v/>
          </cell>
          <cell r="AR516" t="str">
            <v/>
          </cell>
          <cell r="AS516" t="str">
            <v/>
          </cell>
          <cell r="AT516" t="str">
            <v/>
          </cell>
          <cell r="AU516" t="str">
            <v/>
          </cell>
          <cell r="AV516" t="str">
            <v/>
          </cell>
          <cell r="AW516" t="str">
            <v/>
          </cell>
          <cell r="AX516" t="str">
            <v/>
          </cell>
          <cell r="AY516" t="str">
            <v/>
          </cell>
          <cell r="AZ516" t="str">
            <v/>
          </cell>
          <cell r="BA516" t="str">
            <v/>
          </cell>
          <cell r="BB516" t="str">
            <v/>
          </cell>
          <cell r="BC516" t="str">
            <v/>
          </cell>
          <cell r="BD516" t="str">
            <v/>
          </cell>
          <cell r="BE516" t="str">
            <v/>
          </cell>
          <cell r="BF516" t="str">
            <v/>
          </cell>
          <cell r="BG516" t="str">
            <v/>
          </cell>
          <cell r="BH516" t="str">
            <v/>
          </cell>
          <cell r="BI516" t="str">
            <v/>
          </cell>
          <cell r="BJ516" t="str">
            <v/>
          </cell>
          <cell r="BK516" t="str">
            <v/>
          </cell>
          <cell r="BL516" t="str">
            <v/>
          </cell>
          <cell r="BM516" t="str">
            <v/>
          </cell>
          <cell r="BN516" t="str">
            <v/>
          </cell>
          <cell r="BO516" t="str">
            <v/>
          </cell>
          <cell r="BP516">
            <v>0</v>
          </cell>
        </row>
        <row r="517">
          <cell r="A517" t="str">
            <v>Dragon Swordmaster</v>
          </cell>
          <cell r="C517">
            <v>0</v>
          </cell>
          <cell r="AK517" t="str">
            <v/>
          </cell>
          <cell r="AL517" t="str">
            <v/>
          </cell>
          <cell r="AM517" t="str">
            <v/>
          </cell>
          <cell r="AN517" t="str">
            <v/>
          </cell>
          <cell r="AO517" t="str">
            <v/>
          </cell>
          <cell r="AP517" t="str">
            <v/>
          </cell>
          <cell r="AQ517" t="str">
            <v/>
          </cell>
          <cell r="AR517" t="str">
            <v/>
          </cell>
          <cell r="AS517" t="str">
            <v/>
          </cell>
          <cell r="AT517" t="str">
            <v/>
          </cell>
          <cell r="AU517" t="str">
            <v/>
          </cell>
          <cell r="AV517" t="str">
            <v/>
          </cell>
          <cell r="AW517" t="str">
            <v/>
          </cell>
          <cell r="AX517" t="str">
            <v/>
          </cell>
          <cell r="AY517" t="str">
            <v/>
          </cell>
          <cell r="AZ517" t="str">
            <v/>
          </cell>
          <cell r="BA517" t="str">
            <v/>
          </cell>
          <cell r="BB517" t="str">
            <v/>
          </cell>
          <cell r="BC517" t="str">
            <v/>
          </cell>
          <cell r="BD517" t="str">
            <v/>
          </cell>
          <cell r="BE517" t="str">
            <v/>
          </cell>
          <cell r="BF517" t="str">
            <v/>
          </cell>
          <cell r="BG517" t="str">
            <v/>
          </cell>
          <cell r="BH517" t="str">
            <v/>
          </cell>
          <cell r="BI517" t="str">
            <v/>
          </cell>
          <cell r="BJ517" t="str">
            <v/>
          </cell>
          <cell r="BK517" t="str">
            <v/>
          </cell>
          <cell r="BL517" t="str">
            <v/>
          </cell>
          <cell r="BM517" t="str">
            <v/>
          </cell>
          <cell r="BN517" t="str">
            <v/>
          </cell>
          <cell r="BO517" t="str">
            <v/>
          </cell>
          <cell r="BP517">
            <v>0</v>
          </cell>
        </row>
        <row r="518">
          <cell r="A518" t="str">
            <v>Dragonkith</v>
          </cell>
          <cell r="C518">
            <v>0</v>
          </cell>
          <cell r="AK518" t="str">
            <v/>
          </cell>
          <cell r="AL518" t="str">
            <v/>
          </cell>
          <cell r="AM518" t="str">
            <v/>
          </cell>
          <cell r="AN518" t="str">
            <v/>
          </cell>
          <cell r="AO518" t="str">
            <v/>
          </cell>
          <cell r="AP518" t="str">
            <v/>
          </cell>
          <cell r="AQ518" t="str">
            <v/>
          </cell>
          <cell r="AR518" t="str">
            <v/>
          </cell>
          <cell r="AS518" t="str">
            <v/>
          </cell>
          <cell r="AT518" t="str">
            <v/>
          </cell>
          <cell r="AU518" t="str">
            <v/>
          </cell>
          <cell r="AV518" t="str">
            <v/>
          </cell>
          <cell r="AW518" t="str">
            <v/>
          </cell>
          <cell r="AX518" t="str">
            <v/>
          </cell>
          <cell r="AY518" t="str">
            <v/>
          </cell>
          <cell r="AZ518" t="str">
            <v/>
          </cell>
          <cell r="BA518" t="str">
            <v/>
          </cell>
          <cell r="BB518" t="str">
            <v/>
          </cell>
          <cell r="BC518" t="str">
            <v/>
          </cell>
          <cell r="BD518" t="str">
            <v/>
          </cell>
          <cell r="BE518" t="str">
            <v/>
          </cell>
          <cell r="BF518" t="str">
            <v/>
          </cell>
          <cell r="BG518" t="str">
            <v/>
          </cell>
          <cell r="BH518" t="str">
            <v/>
          </cell>
          <cell r="BI518" t="str">
            <v/>
          </cell>
          <cell r="BJ518" t="str">
            <v/>
          </cell>
          <cell r="BK518" t="str">
            <v/>
          </cell>
          <cell r="BL518" t="str">
            <v/>
          </cell>
          <cell r="BM518" t="str">
            <v/>
          </cell>
          <cell r="BN518" t="str">
            <v/>
          </cell>
          <cell r="BO518" t="str">
            <v/>
          </cell>
          <cell r="BP518">
            <v>0</v>
          </cell>
        </row>
        <row r="519">
          <cell r="A519" t="str">
            <v>Dread Pirate</v>
          </cell>
          <cell r="C519">
            <v>0</v>
          </cell>
          <cell r="AK519" t="str">
            <v/>
          </cell>
          <cell r="AL519" t="str">
            <v/>
          </cell>
          <cell r="AM519" t="str">
            <v/>
          </cell>
          <cell r="AN519" t="str">
            <v/>
          </cell>
          <cell r="AO519" t="str">
            <v/>
          </cell>
          <cell r="AP519" t="str">
            <v/>
          </cell>
          <cell r="AQ519" t="str">
            <v/>
          </cell>
          <cell r="AR519" t="str">
            <v/>
          </cell>
          <cell r="AS519" t="str">
            <v/>
          </cell>
          <cell r="AT519" t="str">
            <v/>
          </cell>
          <cell r="AU519" t="str">
            <v/>
          </cell>
          <cell r="AV519" t="str">
            <v/>
          </cell>
          <cell r="AW519" t="str">
            <v/>
          </cell>
          <cell r="AX519" t="str">
            <v/>
          </cell>
          <cell r="AY519" t="str">
            <v/>
          </cell>
          <cell r="AZ519" t="str">
            <v/>
          </cell>
          <cell r="BA519" t="str">
            <v/>
          </cell>
          <cell r="BB519" t="str">
            <v/>
          </cell>
          <cell r="BC519" t="str">
            <v/>
          </cell>
          <cell r="BD519" t="str">
            <v/>
          </cell>
          <cell r="BE519" t="str">
            <v/>
          </cell>
          <cell r="BF519" t="str">
            <v/>
          </cell>
          <cell r="BG519" t="str">
            <v/>
          </cell>
          <cell r="BH519" t="str">
            <v/>
          </cell>
          <cell r="BI519" t="str">
            <v/>
          </cell>
          <cell r="BJ519" t="str">
            <v/>
          </cell>
          <cell r="BK519" t="str">
            <v/>
          </cell>
          <cell r="BL519" t="str">
            <v/>
          </cell>
          <cell r="BM519" t="str">
            <v/>
          </cell>
          <cell r="BN519" t="str">
            <v/>
          </cell>
          <cell r="BO519" t="str">
            <v/>
          </cell>
          <cell r="BP519">
            <v>0</v>
          </cell>
        </row>
        <row r="520">
          <cell r="A520" t="str">
            <v>Dreadmaster (Dragon Mag)</v>
          </cell>
          <cell r="B520" t="str">
            <v>.</v>
          </cell>
          <cell r="C520">
            <v>0</v>
          </cell>
          <cell r="D520" t="str">
            <v>]Light, Medium, Heavy Armor[</v>
          </cell>
          <cell r="E520" t="str">
            <v>]Shield Use[</v>
          </cell>
          <cell r="F520" t="str">
            <v>]Simple Weapons[</v>
          </cell>
          <cell r="G520" t="str">
            <v>1st:]Dominating Aura (Su)[Immunity to fear. Enemies in the area of affect suffer a -4 morale penalty to saves</v>
          </cell>
          <cell r="H520" t="str">
            <v>][against fear. 1st level 20'. 3rd level 30'. 5th level 40'. 7th level 50'. 9th level 60'.</v>
          </cell>
          <cell r="I520" t="str">
            <v>2nd:]Insidious Insight (Ex)[+2 circumstance bonus to Sense Motive &amp; Gather Info.</v>
          </cell>
          <cell r="J520" t="str">
            <v>4th:]Rodcraft[When crafting a rod, the DCs for its saving throws are 2 higher than normal.</v>
          </cell>
          <cell r="K520" t="str">
            <v>5th:]Favored Enemy[Bonus to damage, Bluff, Listen, Sense Motive, Spot, Wild. Lore</v>
          </cell>
          <cell r="L520" t="str">
            <v>][Can choose a type of creature or an organization.</v>
          </cell>
          <cell r="M520" t="str">
            <v>]Favored Enemy:[</v>
          </cell>
          <cell r="N520" t="str">
            <v>6th:]Enhanced Leadership (Ex)[+2 bonus to leadership score. +4 at 8th level. +6 at 10th level.</v>
          </cell>
          <cell r="O520" t="str">
            <v>][Suffers no leadership score penalty for cohort death or cruelty.</v>
          </cell>
          <cell r="P520" t="str">
            <v>8th:]Fanatical Loyalty (Su)[Followers won't balk at any orders, even fatal ones.</v>
          </cell>
          <cell r="Q520" t="str">
            <v>9th:]Special Cohort[Gain a cohort from the table on p82. The second cohort gained must have a</v>
          </cell>
          <cell r="R520" t="str">
            <v>][similar type &amp; alignment to the 1st.</v>
          </cell>
          <cell r="S520" t="str">
            <v>]1st Cohort:[</v>
          </cell>
          <cell r="T520" t="str">
            <v>]2nd Cohort:[</v>
          </cell>
          <cell r="AK520" t="str">
            <v/>
          </cell>
          <cell r="AL520" t="str">
            <v/>
          </cell>
          <cell r="AM520" t="str">
            <v/>
          </cell>
          <cell r="AN520" t="str">
            <v/>
          </cell>
          <cell r="AO520" t="str">
            <v/>
          </cell>
          <cell r="AP520" t="str">
            <v/>
          </cell>
          <cell r="AQ520" t="str">
            <v/>
          </cell>
          <cell r="AR520" t="str">
            <v/>
          </cell>
          <cell r="AS520" t="str">
            <v/>
          </cell>
          <cell r="AT520" t="str">
            <v/>
          </cell>
          <cell r="AU520" t="str">
            <v/>
          </cell>
          <cell r="AV520" t="str">
            <v/>
          </cell>
          <cell r="AW520" t="str">
            <v/>
          </cell>
          <cell r="AX520" t="str">
            <v/>
          </cell>
          <cell r="AY520" t="str">
            <v/>
          </cell>
          <cell r="AZ520" t="str">
            <v/>
          </cell>
          <cell r="BA520" t="str">
            <v/>
          </cell>
          <cell r="BB520" t="str">
            <v/>
          </cell>
          <cell r="BC520" t="str">
            <v/>
          </cell>
          <cell r="BD520" t="str">
            <v/>
          </cell>
          <cell r="BE520" t="str">
            <v/>
          </cell>
          <cell r="BF520" t="str">
            <v/>
          </cell>
          <cell r="BG520" t="str">
            <v/>
          </cell>
          <cell r="BH520" t="str">
            <v/>
          </cell>
          <cell r="BI520" t="str">
            <v/>
          </cell>
          <cell r="BJ520" t="str">
            <v/>
          </cell>
          <cell r="BK520" t="str">
            <v/>
          </cell>
          <cell r="BL520" t="str">
            <v/>
          </cell>
          <cell r="BM520" t="str">
            <v/>
          </cell>
          <cell r="BN520" t="str">
            <v/>
          </cell>
          <cell r="BO520" t="str">
            <v/>
          </cell>
          <cell r="BP520">
            <v>0</v>
          </cell>
        </row>
        <row r="521">
          <cell r="A521" t="str">
            <v>Dreadmaster (FnP)</v>
          </cell>
          <cell r="C521">
            <v>0</v>
          </cell>
          <cell r="AK521" t="str">
            <v/>
          </cell>
          <cell r="AL521" t="str">
            <v/>
          </cell>
          <cell r="AM521" t="str">
            <v/>
          </cell>
          <cell r="AN521" t="str">
            <v/>
          </cell>
          <cell r="AO521" t="str">
            <v/>
          </cell>
          <cell r="AP521" t="str">
            <v/>
          </cell>
          <cell r="AQ521" t="str">
            <v/>
          </cell>
          <cell r="AR521" t="str">
            <v/>
          </cell>
          <cell r="AS521" t="str">
            <v/>
          </cell>
          <cell r="AT521" t="str">
            <v/>
          </cell>
          <cell r="AU521" t="str">
            <v/>
          </cell>
          <cell r="AV521" t="str">
            <v/>
          </cell>
          <cell r="AW521" t="str">
            <v/>
          </cell>
          <cell r="AX521" t="str">
            <v/>
          </cell>
          <cell r="AY521" t="str">
            <v/>
          </cell>
          <cell r="AZ521" t="str">
            <v/>
          </cell>
          <cell r="BA521" t="str">
            <v/>
          </cell>
          <cell r="BB521" t="str">
            <v/>
          </cell>
          <cell r="BC521" t="str">
            <v/>
          </cell>
          <cell r="BD521" t="str">
            <v/>
          </cell>
          <cell r="BE521" t="str">
            <v/>
          </cell>
          <cell r="BF521" t="str">
            <v/>
          </cell>
          <cell r="BG521" t="str">
            <v/>
          </cell>
          <cell r="BH521" t="str">
            <v/>
          </cell>
          <cell r="BI521" t="str">
            <v/>
          </cell>
          <cell r="BJ521" t="str">
            <v/>
          </cell>
          <cell r="BK521" t="str">
            <v/>
          </cell>
          <cell r="BL521" t="str">
            <v/>
          </cell>
          <cell r="BM521" t="str">
            <v/>
          </cell>
          <cell r="BN521" t="str">
            <v/>
          </cell>
          <cell r="BO521" t="str">
            <v/>
          </cell>
          <cell r="BP521">
            <v>0</v>
          </cell>
        </row>
        <row r="522">
          <cell r="A522" t="str">
            <v>Druid</v>
          </cell>
          <cell r="B522" t="str">
            <v>Drd</v>
          </cell>
          <cell r="C522">
            <v>0</v>
          </cell>
          <cell r="D522" t="str">
            <v>]Light, Medium Armors[Natural materials only</v>
          </cell>
          <cell r="E522" t="str">
            <v>]Shield Use[Wooden only</v>
          </cell>
          <cell r="F522" t="str">
            <v>]Druidic Weapons[</v>
          </cell>
          <cell r="G522" t="str">
            <v>]Nature Sense[</v>
          </cell>
          <cell r="H522" t="str">
            <v>]Automatic Language: Druidic[</v>
          </cell>
          <cell r="I522" t="str">
            <v>]Bonus Language: Sylvan instead of racial bonus lang.[</v>
          </cell>
          <cell r="J522" t="str">
            <v>1st:]Animal Companion[</v>
          </cell>
          <cell r="K522" t="str">
            <v>1st:]Divine Spells (Sp)[Wisdom determines bonus spells &amp; DCs</v>
          </cell>
          <cell r="L522" t="str">
            <v>2nd:]Woodland Stride[</v>
          </cell>
          <cell r="M522" t="str">
            <v>3rd:]Trackless Step[</v>
          </cell>
          <cell r="N522" t="str">
            <v>4th:]Resist Nature's Lure[</v>
          </cell>
          <cell r="O522" t="str">
            <v>5th:]Wild Shape (Sp)[1/day Small or Mediumanimal form.</v>
          </cell>
          <cell r="P522" t="str">
            <v>9th:]Venom Immunity[</v>
          </cell>
          <cell r="Q522" t="str">
            <v>13th:]A Thousand Faces[</v>
          </cell>
          <cell r="R522" t="str">
            <v>15th:]Timeless Body[</v>
          </cell>
          <cell r="S522" t="str">
            <v>16th:]Wild Shape (Sp)[1/day Elemental</v>
          </cell>
          <cell r="AK522" t="str">
            <v/>
          </cell>
          <cell r="AL522" t="str">
            <v/>
          </cell>
          <cell r="AM522" t="str">
            <v/>
          </cell>
          <cell r="AN522" t="str">
            <v/>
          </cell>
          <cell r="AO522" t="str">
            <v/>
          </cell>
          <cell r="AP522" t="str">
            <v/>
          </cell>
          <cell r="AQ522" t="str">
            <v/>
          </cell>
          <cell r="AR522" t="str">
            <v/>
          </cell>
          <cell r="AS522" t="str">
            <v/>
          </cell>
          <cell r="AT522" t="str">
            <v/>
          </cell>
          <cell r="AU522" t="str">
            <v/>
          </cell>
          <cell r="AV522" t="str">
            <v/>
          </cell>
          <cell r="AW522" t="str">
            <v/>
          </cell>
          <cell r="AX522" t="str">
            <v/>
          </cell>
          <cell r="AY522" t="str">
            <v/>
          </cell>
          <cell r="AZ522" t="str">
            <v/>
          </cell>
          <cell r="BA522" t="str">
            <v/>
          </cell>
          <cell r="BB522" t="str">
            <v/>
          </cell>
          <cell r="BC522" t="str">
            <v/>
          </cell>
          <cell r="BD522" t="str">
            <v/>
          </cell>
          <cell r="BE522" t="str">
            <v/>
          </cell>
          <cell r="BF522" t="str">
            <v/>
          </cell>
          <cell r="BG522" t="str">
            <v/>
          </cell>
          <cell r="BH522" t="str">
            <v/>
          </cell>
          <cell r="BI522" t="str">
            <v/>
          </cell>
          <cell r="BJ522" t="str">
            <v/>
          </cell>
          <cell r="BK522" t="str">
            <v/>
          </cell>
          <cell r="BL522" t="str">
            <v/>
          </cell>
          <cell r="BM522" t="str">
            <v/>
          </cell>
          <cell r="BN522" t="str">
            <v/>
          </cell>
          <cell r="BO522" t="str">
            <v/>
          </cell>
          <cell r="BP522">
            <v>0</v>
          </cell>
        </row>
        <row r="523">
          <cell r="A523" t="str">
            <v>Drunken Master</v>
          </cell>
          <cell r="B523" t="str">
            <v>Drm</v>
          </cell>
          <cell r="C523">
            <v>0</v>
          </cell>
          <cell r="G523" t="str">
            <v>1st:]Base Speed[50'</v>
          </cell>
          <cell r="H523" t="str">
            <v>1st:]Bottle Proficiency[Use bottles and tankards as weapons</v>
          </cell>
          <cell r="I523" t="str">
            <v>1st:]Drink Like A Demon (Ex)[Per drink: +1 STR or CON; -1 DEX, WIS, CHR</v>
          </cell>
          <cell r="J523" t="str">
            <v>1st:]Unarmed Damage[1d8</v>
          </cell>
          <cell r="K523" t="str">
            <v>2nd:]Stagger[Charge attack (non-straight), Tumble DC 15 for no AoO</v>
          </cell>
          <cell r="L523" t="str">
            <v>3rd:]Base Speed[60'</v>
          </cell>
          <cell r="M523" t="str">
            <v>3rd:]Swaying Waist[+2 AC vs. one opponent (supercedes Dodge Feat)</v>
          </cell>
          <cell r="N523" t="str">
            <v>4th:]AC Bonus[+1</v>
          </cell>
          <cell r="O523" t="str">
            <v>4th:]Improvised Weapons[Use furniture, farm implements, etc. as weapons</v>
          </cell>
          <cell r="P523" t="str">
            <v>5th:]Drunken Rage (Ex)[+4 Str, +4 Con, +2 Will, -2 AC for up to CON mod +drinks</v>
          </cell>
          <cell r="Q523" t="str">
            <v>][(Supercedes Drink Like a Demon)</v>
          </cell>
          <cell r="R523" t="str">
            <v>5th:]Unarmed Damage[1d10</v>
          </cell>
          <cell r="S523" t="str">
            <v>6th:]Base Speed[70'</v>
          </cell>
          <cell r="T523" t="str">
            <v>6th:]Lurch[One Bluff as Move-equiv; +4 to check</v>
          </cell>
          <cell r="U523" t="str">
            <v>7th:]Drunken Embrace (Ex)[Grapple without AoO; +4 Competence bonus</v>
          </cell>
          <cell r="V523" t="str">
            <v>8th:]For Medicinal Purposes (Sp) (3/day)[Drink becomes Cure Moderate Wounds</v>
          </cell>
          <cell r="W523" t="str">
            <v>9th:]AC Bonus[+2</v>
          </cell>
          <cell r="X523" t="str">
            <v>9th:]Base Speed[80'</v>
          </cell>
          <cell r="Y523" t="str">
            <v>9th:]Corkscrew Rush[Bull-Rush without AoO;</v>
          </cell>
          <cell r="Z523" t="str">
            <v>][foe stunned (Will DC 17 + Drunken Master's Wis Mod)</v>
          </cell>
          <cell r="AA523" t="str">
            <v>9th:]Unarmed Damage[1d12</v>
          </cell>
          <cell r="AB523" t="str">
            <v>10th:]Breath of Flame (Sp)[3d12 Fire, 20' Cone, Reflex DC 18 for Half</v>
          </cell>
          <cell r="AK523" t="str">
            <v/>
          </cell>
          <cell r="AL523" t="str">
            <v/>
          </cell>
          <cell r="AM523" t="str">
            <v/>
          </cell>
          <cell r="AN523" t="str">
            <v/>
          </cell>
          <cell r="AO523" t="str">
            <v/>
          </cell>
          <cell r="AP523" t="str">
            <v/>
          </cell>
          <cell r="AQ523" t="str">
            <v/>
          </cell>
          <cell r="AR523" t="str">
            <v/>
          </cell>
          <cell r="AS523" t="str">
            <v/>
          </cell>
          <cell r="AT523" t="str">
            <v/>
          </cell>
          <cell r="AU523" t="str">
            <v/>
          </cell>
          <cell r="AV523" t="str">
            <v/>
          </cell>
          <cell r="AW523" t="str">
            <v/>
          </cell>
          <cell r="AX523" t="str">
            <v/>
          </cell>
          <cell r="AY523" t="str">
            <v/>
          </cell>
          <cell r="AZ523" t="str">
            <v/>
          </cell>
          <cell r="BA523" t="str">
            <v/>
          </cell>
          <cell r="BB523" t="str">
            <v/>
          </cell>
          <cell r="BC523" t="str">
            <v/>
          </cell>
          <cell r="BD523" t="str">
            <v/>
          </cell>
          <cell r="BE523" t="str">
            <v/>
          </cell>
          <cell r="BF523" t="str">
            <v/>
          </cell>
          <cell r="BG523" t="str">
            <v/>
          </cell>
          <cell r="BH523" t="str">
            <v/>
          </cell>
          <cell r="BI523" t="str">
            <v/>
          </cell>
          <cell r="BJ523" t="str">
            <v/>
          </cell>
          <cell r="BK523" t="str">
            <v/>
          </cell>
          <cell r="BL523" t="str">
            <v/>
          </cell>
          <cell r="BM523" t="str">
            <v/>
          </cell>
          <cell r="BN523" t="str">
            <v/>
          </cell>
          <cell r="BO523" t="str">
            <v/>
          </cell>
          <cell r="BP523">
            <v>0</v>
          </cell>
        </row>
        <row r="524">
          <cell r="A524" t="str">
            <v>Duelist (Dragon Mag)</v>
          </cell>
          <cell r="B524" t="str">
            <v>Dul</v>
          </cell>
          <cell r="C524">
            <v>0</v>
          </cell>
          <cell r="E524" t="str">
            <v>]Shield Use[Buckler only</v>
          </cell>
          <cell r="F524" t="str">
            <v>]Simple, Martial Weapons[</v>
          </cell>
          <cell r="G524" t="str">
            <v>1st:]Canny Defense[Armor: INT mod to AC (if positive) if unarmored.</v>
          </cell>
          <cell r="H524" t="str">
            <v>2nd:]Precise Strike (Ex)[bonus damage w/ 1-handed piercing weapon</v>
          </cell>
          <cell r="I524" t="str">
            <v>3rd:]Enhanced Mobility[Unarmored, +4 AC vs. AoOs caused when moving.</v>
          </cell>
          <cell r="J524" t="str">
            <v>4th:]Grace[+2 to Reflex saves if unarmored.</v>
          </cell>
          <cell r="K524" t="str">
            <v>5th:]Acrobatic Attack (Ex)[If jumps at least 5', +2 to attack and damage.</v>
          </cell>
          <cell r="L524" t="str">
            <v>7th:]Elaborate Parry (Ex)[Fighting defensively, +1 Dodge AC for every Duelist lvl</v>
          </cell>
          <cell r="M524" t="str">
            <v>8th:]Improved Reaction[+2 bonus to Initiative</v>
          </cell>
          <cell r="N524" t="str">
            <v xml:space="preserve">9th:]Deflect Arrows[Deflect arrows (Reflex DC 20) when </v>
          </cell>
          <cell r="O524" t="str">
            <v>][using one-handed piercing weapon</v>
          </cell>
          <cell r="AK524" t="str">
            <v/>
          </cell>
          <cell r="AL524" t="str">
            <v/>
          </cell>
          <cell r="AM524" t="str">
            <v/>
          </cell>
          <cell r="AN524" t="str">
            <v/>
          </cell>
          <cell r="AO524" t="str">
            <v/>
          </cell>
          <cell r="AP524" t="str">
            <v/>
          </cell>
          <cell r="AQ524" t="str">
            <v/>
          </cell>
          <cell r="AR524" t="str">
            <v/>
          </cell>
          <cell r="AS524" t="str">
            <v/>
          </cell>
          <cell r="AT524" t="str">
            <v/>
          </cell>
          <cell r="AU524" t="str">
            <v/>
          </cell>
          <cell r="AV524" t="str">
            <v/>
          </cell>
          <cell r="AW524" t="str">
            <v/>
          </cell>
          <cell r="AX524" t="str">
            <v/>
          </cell>
          <cell r="AY524" t="str">
            <v/>
          </cell>
          <cell r="AZ524" t="str">
            <v/>
          </cell>
          <cell r="BA524" t="str">
            <v/>
          </cell>
          <cell r="BB524" t="str">
            <v/>
          </cell>
          <cell r="BC524" t="str">
            <v/>
          </cell>
          <cell r="BD524" t="str">
            <v/>
          </cell>
          <cell r="BE524" t="str">
            <v/>
          </cell>
          <cell r="BF524" t="str">
            <v/>
          </cell>
          <cell r="BG524" t="str">
            <v/>
          </cell>
          <cell r="BH524" t="str">
            <v/>
          </cell>
          <cell r="BI524" t="str">
            <v/>
          </cell>
          <cell r="BJ524" t="str">
            <v/>
          </cell>
          <cell r="BK524" t="str">
            <v/>
          </cell>
          <cell r="BL524" t="str">
            <v/>
          </cell>
          <cell r="BM524" t="str">
            <v/>
          </cell>
          <cell r="BN524" t="str">
            <v/>
          </cell>
          <cell r="BO524" t="str">
            <v/>
          </cell>
          <cell r="BP524">
            <v>0</v>
          </cell>
        </row>
        <row r="525">
          <cell r="A525" t="str">
            <v>Duelist (SnF)</v>
          </cell>
          <cell r="B525" t="str">
            <v>Dul</v>
          </cell>
          <cell r="C525">
            <v>0</v>
          </cell>
          <cell r="E525" t="str">
            <v>]Shield Use[Buckler only</v>
          </cell>
          <cell r="F525" t="str">
            <v>]Simple, Martial Weapons[</v>
          </cell>
          <cell r="G525" t="str">
            <v>1st:]Canny Defense[Armor: INT mod to AC (if positive) if unarmored.</v>
          </cell>
          <cell r="H525" t="str">
            <v>2nd:]Precise Strike (Ex)[bonus damage w/ 1-handed piercing weapon</v>
          </cell>
          <cell r="I525" t="str">
            <v>3rd:]Enhanced Mobility[Unarmored, +4 AC vs. AoOs caused when moving.</v>
          </cell>
          <cell r="J525" t="str">
            <v>4th:]Grace[+2 to Reflex saves if unarmored.</v>
          </cell>
          <cell r="K525" t="str">
            <v>5th:]Acrobatic Attack (Ex)[If jumps at least 5', +2 to attack and damage.</v>
          </cell>
          <cell r="L525" t="str">
            <v>7th:]Elaborate Parry (Ex)[Fighting defensively, +1 Dodge AC for every Duelist lvl</v>
          </cell>
          <cell r="M525" t="str">
            <v>8th:]Improved Reaction[+2 bonus to Initiative</v>
          </cell>
          <cell r="N525" t="str">
            <v xml:space="preserve">9th:]Deflect Arrows[Deflect arrows (Reflex DC 20) when </v>
          </cell>
          <cell r="O525" t="str">
            <v>][using one-handed piercing weapon</v>
          </cell>
          <cell r="AK525" t="str">
            <v/>
          </cell>
          <cell r="AL525" t="str">
            <v/>
          </cell>
          <cell r="AM525" t="str">
            <v/>
          </cell>
          <cell r="AN525" t="str">
            <v/>
          </cell>
          <cell r="AO525" t="str">
            <v/>
          </cell>
          <cell r="AP525" t="str">
            <v/>
          </cell>
          <cell r="AQ525" t="str">
            <v/>
          </cell>
          <cell r="AR525" t="str">
            <v/>
          </cell>
          <cell r="AS525" t="str">
            <v/>
          </cell>
          <cell r="AT525" t="str">
            <v/>
          </cell>
          <cell r="AU525" t="str">
            <v/>
          </cell>
          <cell r="AV525" t="str">
            <v/>
          </cell>
          <cell r="AW525" t="str">
            <v/>
          </cell>
          <cell r="AX525" t="str">
            <v/>
          </cell>
          <cell r="AY525" t="str">
            <v/>
          </cell>
          <cell r="AZ525" t="str">
            <v/>
          </cell>
          <cell r="BA525" t="str">
            <v/>
          </cell>
          <cell r="BB525" t="str">
            <v/>
          </cell>
          <cell r="BC525" t="str">
            <v/>
          </cell>
          <cell r="BD525" t="str">
            <v/>
          </cell>
          <cell r="BE525" t="str">
            <v/>
          </cell>
          <cell r="BF525" t="str">
            <v/>
          </cell>
          <cell r="BG525" t="str">
            <v/>
          </cell>
          <cell r="BH525" t="str">
            <v/>
          </cell>
          <cell r="BI525" t="str">
            <v/>
          </cell>
          <cell r="BJ525" t="str">
            <v/>
          </cell>
          <cell r="BK525" t="str">
            <v/>
          </cell>
          <cell r="BL525" t="str">
            <v/>
          </cell>
          <cell r="BM525" t="str">
            <v/>
          </cell>
          <cell r="BN525" t="str">
            <v/>
          </cell>
          <cell r="BO525" t="str">
            <v/>
          </cell>
          <cell r="BP525">
            <v>0</v>
          </cell>
        </row>
        <row r="526">
          <cell r="A526" t="str">
            <v>Dungeon Delver</v>
          </cell>
          <cell r="C526">
            <v>0</v>
          </cell>
          <cell r="AK526" t="str">
            <v/>
          </cell>
          <cell r="AL526" t="str">
            <v/>
          </cell>
          <cell r="AM526" t="str">
            <v/>
          </cell>
          <cell r="AN526" t="str">
            <v/>
          </cell>
          <cell r="AO526" t="str">
            <v/>
          </cell>
          <cell r="AP526" t="str">
            <v/>
          </cell>
          <cell r="AQ526" t="str">
            <v/>
          </cell>
          <cell r="AR526" t="str">
            <v/>
          </cell>
          <cell r="AS526" t="str">
            <v/>
          </cell>
          <cell r="AT526" t="str">
            <v/>
          </cell>
          <cell r="AU526" t="str">
            <v/>
          </cell>
          <cell r="AV526" t="str">
            <v/>
          </cell>
          <cell r="AW526" t="str">
            <v/>
          </cell>
          <cell r="AX526" t="str">
            <v/>
          </cell>
          <cell r="AY526" t="str">
            <v/>
          </cell>
          <cell r="AZ526" t="str">
            <v/>
          </cell>
          <cell r="BA526" t="str">
            <v/>
          </cell>
          <cell r="BB526" t="str">
            <v/>
          </cell>
          <cell r="BC526" t="str">
            <v/>
          </cell>
          <cell r="BD526" t="str">
            <v/>
          </cell>
          <cell r="BE526" t="str">
            <v/>
          </cell>
          <cell r="BF526" t="str">
            <v/>
          </cell>
          <cell r="BG526" t="str">
            <v/>
          </cell>
          <cell r="BH526" t="str">
            <v/>
          </cell>
          <cell r="BI526" t="str">
            <v/>
          </cell>
          <cell r="BJ526" t="str">
            <v/>
          </cell>
          <cell r="BK526" t="str">
            <v/>
          </cell>
          <cell r="BL526" t="str">
            <v/>
          </cell>
          <cell r="BM526" t="str">
            <v/>
          </cell>
          <cell r="BN526" t="str">
            <v/>
          </cell>
          <cell r="BO526" t="str">
            <v/>
          </cell>
          <cell r="BP526">
            <v>0</v>
          </cell>
        </row>
        <row r="527">
          <cell r="A527" t="str">
            <v>Dwarven Defender</v>
          </cell>
          <cell r="C527">
            <v>0</v>
          </cell>
          <cell r="AK527" t="str">
            <v/>
          </cell>
          <cell r="AL527" t="str">
            <v/>
          </cell>
          <cell r="AM527" t="str">
            <v/>
          </cell>
          <cell r="AN527" t="str">
            <v/>
          </cell>
          <cell r="AO527" t="str">
            <v/>
          </cell>
          <cell r="AP527" t="str">
            <v/>
          </cell>
          <cell r="AQ527" t="str">
            <v/>
          </cell>
          <cell r="AR527" t="str">
            <v/>
          </cell>
          <cell r="AS527" t="str">
            <v/>
          </cell>
          <cell r="AT527" t="str">
            <v/>
          </cell>
          <cell r="AU527" t="str">
            <v/>
          </cell>
          <cell r="AV527" t="str">
            <v/>
          </cell>
          <cell r="AW527" t="str">
            <v/>
          </cell>
          <cell r="AX527" t="str">
            <v/>
          </cell>
          <cell r="AY527" t="str">
            <v/>
          </cell>
          <cell r="AZ527" t="str">
            <v/>
          </cell>
          <cell r="BA527" t="str">
            <v/>
          </cell>
          <cell r="BB527" t="str">
            <v/>
          </cell>
          <cell r="BC527" t="str">
            <v/>
          </cell>
          <cell r="BD527" t="str">
            <v/>
          </cell>
          <cell r="BE527" t="str">
            <v/>
          </cell>
          <cell r="BF527" t="str">
            <v/>
          </cell>
          <cell r="BG527" t="str">
            <v/>
          </cell>
          <cell r="BH527" t="str">
            <v/>
          </cell>
          <cell r="BI527" t="str">
            <v/>
          </cell>
          <cell r="BJ527" t="str">
            <v/>
          </cell>
          <cell r="BK527" t="str">
            <v/>
          </cell>
          <cell r="BL527" t="str">
            <v/>
          </cell>
          <cell r="BM527" t="str">
            <v/>
          </cell>
          <cell r="BN527" t="str">
            <v/>
          </cell>
          <cell r="BO527" t="str">
            <v/>
          </cell>
          <cell r="BP527">
            <v>0</v>
          </cell>
        </row>
        <row r="528">
          <cell r="A528" t="str">
            <v>Dweomer Defender</v>
          </cell>
          <cell r="C528">
            <v>0</v>
          </cell>
          <cell r="AK528" t="str">
            <v/>
          </cell>
          <cell r="AL528" t="str">
            <v/>
          </cell>
          <cell r="AM528" t="str">
            <v/>
          </cell>
          <cell r="AN528" t="str">
            <v/>
          </cell>
          <cell r="AO528" t="str">
            <v/>
          </cell>
          <cell r="AP528" t="str">
            <v/>
          </cell>
          <cell r="AQ528" t="str">
            <v/>
          </cell>
          <cell r="AR528" t="str">
            <v/>
          </cell>
          <cell r="AS528" t="str">
            <v/>
          </cell>
          <cell r="AT528" t="str">
            <v/>
          </cell>
          <cell r="AU528" t="str">
            <v/>
          </cell>
          <cell r="AV528" t="str">
            <v/>
          </cell>
          <cell r="AW528" t="str">
            <v/>
          </cell>
          <cell r="AX528" t="str">
            <v/>
          </cell>
          <cell r="AY528" t="str">
            <v/>
          </cell>
          <cell r="AZ528" t="str">
            <v/>
          </cell>
          <cell r="BA528" t="str">
            <v/>
          </cell>
          <cell r="BB528" t="str">
            <v/>
          </cell>
          <cell r="BC528" t="str">
            <v/>
          </cell>
          <cell r="BD528" t="str">
            <v/>
          </cell>
          <cell r="BE528" t="str">
            <v/>
          </cell>
          <cell r="BF528" t="str">
            <v/>
          </cell>
          <cell r="BG528" t="str">
            <v/>
          </cell>
          <cell r="BH528" t="str">
            <v/>
          </cell>
          <cell r="BI528" t="str">
            <v/>
          </cell>
          <cell r="BJ528" t="str">
            <v/>
          </cell>
          <cell r="BK528" t="str">
            <v/>
          </cell>
          <cell r="BL528" t="str">
            <v/>
          </cell>
          <cell r="BM528" t="str">
            <v/>
          </cell>
          <cell r="BN528" t="str">
            <v/>
          </cell>
          <cell r="BO528" t="str">
            <v/>
          </cell>
          <cell r="BP528">
            <v>0</v>
          </cell>
        </row>
        <row r="529">
          <cell r="A529" t="str">
            <v>Dweomerkeeper (FnP)</v>
          </cell>
          <cell r="C529">
            <v>0</v>
          </cell>
          <cell r="AK529" t="str">
            <v/>
          </cell>
          <cell r="AL529" t="str">
            <v/>
          </cell>
          <cell r="AM529" t="str">
            <v/>
          </cell>
          <cell r="AN529" t="str">
            <v/>
          </cell>
          <cell r="AO529" t="str">
            <v/>
          </cell>
          <cell r="AP529" t="str">
            <v/>
          </cell>
          <cell r="AQ529" t="str">
            <v/>
          </cell>
          <cell r="AR529" t="str">
            <v/>
          </cell>
          <cell r="AS529" t="str">
            <v/>
          </cell>
          <cell r="AT529" t="str">
            <v/>
          </cell>
          <cell r="AU529" t="str">
            <v/>
          </cell>
          <cell r="AV529" t="str">
            <v/>
          </cell>
          <cell r="AW529" t="str">
            <v/>
          </cell>
          <cell r="AX529" t="str">
            <v/>
          </cell>
          <cell r="AY529" t="str">
            <v/>
          </cell>
          <cell r="AZ529" t="str">
            <v/>
          </cell>
          <cell r="BA529" t="str">
            <v/>
          </cell>
          <cell r="BB529" t="str">
            <v/>
          </cell>
          <cell r="BC529" t="str">
            <v/>
          </cell>
          <cell r="BD529" t="str">
            <v/>
          </cell>
          <cell r="BE529" t="str">
            <v/>
          </cell>
          <cell r="BF529" t="str">
            <v/>
          </cell>
          <cell r="BG529" t="str">
            <v/>
          </cell>
          <cell r="BH529" t="str">
            <v/>
          </cell>
          <cell r="BI529" t="str">
            <v/>
          </cell>
          <cell r="BJ529" t="str">
            <v/>
          </cell>
          <cell r="BK529" t="str">
            <v/>
          </cell>
          <cell r="BL529" t="str">
            <v/>
          </cell>
          <cell r="BM529" t="str">
            <v/>
          </cell>
          <cell r="BN529" t="str">
            <v/>
          </cell>
          <cell r="BO529" t="str">
            <v/>
          </cell>
          <cell r="BP529">
            <v>0</v>
          </cell>
        </row>
        <row r="530">
          <cell r="A530" t="str">
            <v>Dweomerkeeper (Josh)</v>
          </cell>
          <cell r="C530">
            <v>0</v>
          </cell>
          <cell r="AK530" t="str">
            <v/>
          </cell>
          <cell r="AL530" t="str">
            <v/>
          </cell>
          <cell r="AM530" t="str">
            <v/>
          </cell>
          <cell r="AN530" t="str">
            <v/>
          </cell>
          <cell r="AO530" t="str">
            <v/>
          </cell>
          <cell r="AP530" t="str">
            <v/>
          </cell>
          <cell r="AQ530" t="str">
            <v/>
          </cell>
          <cell r="AR530" t="str">
            <v/>
          </cell>
          <cell r="AS530" t="str">
            <v/>
          </cell>
          <cell r="AT530" t="str">
            <v/>
          </cell>
          <cell r="AU530" t="str">
            <v/>
          </cell>
          <cell r="AV530" t="str">
            <v/>
          </cell>
          <cell r="AW530" t="str">
            <v/>
          </cell>
          <cell r="AX530" t="str">
            <v/>
          </cell>
          <cell r="AY530" t="str">
            <v/>
          </cell>
          <cell r="AZ530" t="str">
            <v/>
          </cell>
          <cell r="BA530" t="str">
            <v/>
          </cell>
          <cell r="BB530" t="str">
            <v/>
          </cell>
          <cell r="BC530" t="str">
            <v/>
          </cell>
          <cell r="BD530" t="str">
            <v/>
          </cell>
          <cell r="BE530" t="str">
            <v/>
          </cell>
          <cell r="BF530" t="str">
            <v/>
          </cell>
          <cell r="BG530" t="str">
            <v/>
          </cell>
          <cell r="BH530" t="str">
            <v/>
          </cell>
          <cell r="BI530" t="str">
            <v/>
          </cell>
          <cell r="BJ530" t="str">
            <v/>
          </cell>
          <cell r="BK530" t="str">
            <v/>
          </cell>
          <cell r="BL530" t="str">
            <v/>
          </cell>
          <cell r="BM530" t="str">
            <v/>
          </cell>
          <cell r="BN530" t="str">
            <v/>
          </cell>
          <cell r="BO530" t="str">
            <v/>
          </cell>
          <cell r="BP530">
            <v>0</v>
          </cell>
        </row>
        <row r="531">
          <cell r="A531" t="str">
            <v>Dying</v>
          </cell>
          <cell r="C531">
            <v>0</v>
          </cell>
          <cell r="AK531" t="str">
            <v/>
          </cell>
          <cell r="AL531" t="str">
            <v/>
          </cell>
          <cell r="AM531" t="str">
            <v/>
          </cell>
          <cell r="AN531" t="str">
            <v/>
          </cell>
          <cell r="AO531" t="str">
            <v/>
          </cell>
          <cell r="AP531" t="str">
            <v/>
          </cell>
          <cell r="AQ531" t="str">
            <v/>
          </cell>
          <cell r="AR531" t="str">
            <v/>
          </cell>
          <cell r="AS531" t="str">
            <v/>
          </cell>
          <cell r="AT531" t="str">
            <v/>
          </cell>
          <cell r="AU531" t="str">
            <v/>
          </cell>
          <cell r="AV531" t="str">
            <v/>
          </cell>
          <cell r="AW531" t="str">
            <v/>
          </cell>
          <cell r="AX531" t="str">
            <v/>
          </cell>
          <cell r="AY531" t="str">
            <v/>
          </cell>
          <cell r="AZ531" t="str">
            <v/>
          </cell>
          <cell r="BA531" t="str">
            <v/>
          </cell>
          <cell r="BB531" t="str">
            <v/>
          </cell>
          <cell r="BC531" t="str">
            <v/>
          </cell>
          <cell r="BD531" t="str">
            <v/>
          </cell>
          <cell r="BE531" t="str">
            <v/>
          </cell>
          <cell r="BF531" t="str">
            <v/>
          </cell>
          <cell r="BG531" t="str">
            <v/>
          </cell>
          <cell r="BH531" t="str">
            <v/>
          </cell>
          <cell r="BI531" t="str">
            <v/>
          </cell>
          <cell r="BJ531" t="str">
            <v/>
          </cell>
          <cell r="BK531" t="str">
            <v/>
          </cell>
          <cell r="BL531" t="str">
            <v/>
          </cell>
          <cell r="BM531" t="str">
            <v/>
          </cell>
          <cell r="BN531" t="str">
            <v/>
          </cell>
          <cell r="BO531" t="str">
            <v/>
          </cell>
          <cell r="BP531">
            <v>0</v>
          </cell>
        </row>
        <row r="532">
          <cell r="A532" t="str">
            <v>Earthwalker</v>
          </cell>
          <cell r="C532">
            <v>0</v>
          </cell>
          <cell r="AK532" t="str">
            <v/>
          </cell>
          <cell r="AL532" t="str">
            <v/>
          </cell>
          <cell r="AM532" t="str">
            <v/>
          </cell>
          <cell r="AN532" t="str">
            <v/>
          </cell>
          <cell r="AO532" t="str">
            <v/>
          </cell>
          <cell r="AP532" t="str">
            <v/>
          </cell>
          <cell r="AQ532" t="str">
            <v/>
          </cell>
          <cell r="AR532" t="str">
            <v/>
          </cell>
          <cell r="AS532" t="str">
            <v/>
          </cell>
          <cell r="AT532" t="str">
            <v/>
          </cell>
          <cell r="AU532" t="str">
            <v/>
          </cell>
          <cell r="AV532" t="str">
            <v/>
          </cell>
          <cell r="AW532" t="str">
            <v/>
          </cell>
          <cell r="AX532" t="str">
            <v/>
          </cell>
          <cell r="AY532" t="str">
            <v/>
          </cell>
          <cell r="AZ532" t="str">
            <v/>
          </cell>
          <cell r="BA532" t="str">
            <v/>
          </cell>
          <cell r="BB532" t="str">
            <v/>
          </cell>
          <cell r="BC532" t="str">
            <v/>
          </cell>
          <cell r="BD532" t="str">
            <v/>
          </cell>
          <cell r="BE532" t="str">
            <v/>
          </cell>
          <cell r="BF532" t="str">
            <v/>
          </cell>
          <cell r="BG532" t="str">
            <v/>
          </cell>
          <cell r="BH532" t="str">
            <v/>
          </cell>
          <cell r="BI532" t="str">
            <v/>
          </cell>
          <cell r="BJ532" t="str">
            <v/>
          </cell>
          <cell r="BK532" t="str">
            <v/>
          </cell>
          <cell r="BL532" t="str">
            <v/>
          </cell>
          <cell r="BM532" t="str">
            <v/>
          </cell>
          <cell r="BN532" t="str">
            <v/>
          </cell>
          <cell r="BO532" t="str">
            <v/>
          </cell>
          <cell r="BP532">
            <v>0</v>
          </cell>
        </row>
        <row r="533">
          <cell r="A533" t="str">
            <v>Elder Druid</v>
          </cell>
          <cell r="C533">
            <v>0</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t="str">
            <v/>
          </cell>
          <cell r="AY533" t="str">
            <v/>
          </cell>
          <cell r="AZ533" t="str">
            <v/>
          </cell>
          <cell r="BA533" t="str">
            <v/>
          </cell>
          <cell r="BB533" t="str">
            <v/>
          </cell>
          <cell r="BC533" t="str">
            <v/>
          </cell>
          <cell r="BD533" t="str">
            <v/>
          </cell>
          <cell r="BE533" t="str">
            <v/>
          </cell>
          <cell r="BF533" t="str">
            <v/>
          </cell>
          <cell r="BG533" t="str">
            <v/>
          </cell>
          <cell r="BH533" t="str">
            <v/>
          </cell>
          <cell r="BI533" t="str">
            <v/>
          </cell>
          <cell r="BJ533" t="str">
            <v/>
          </cell>
          <cell r="BK533" t="str">
            <v/>
          </cell>
          <cell r="BL533" t="str">
            <v/>
          </cell>
          <cell r="BM533" t="str">
            <v/>
          </cell>
          <cell r="BN533" t="str">
            <v/>
          </cell>
          <cell r="BO533" t="str">
            <v/>
          </cell>
          <cell r="BP533">
            <v>0</v>
          </cell>
        </row>
        <row r="534">
          <cell r="A534" t="str">
            <v>Eldritch Master</v>
          </cell>
          <cell r="C534">
            <v>0</v>
          </cell>
          <cell r="AK534" t="str">
            <v/>
          </cell>
          <cell r="AL534" t="str">
            <v/>
          </cell>
          <cell r="AM534" t="str">
            <v/>
          </cell>
          <cell r="AN534" t="str">
            <v/>
          </cell>
          <cell r="AO534" t="str">
            <v/>
          </cell>
          <cell r="AP534" t="str">
            <v/>
          </cell>
          <cell r="AQ534" t="str">
            <v/>
          </cell>
          <cell r="AR534" t="str">
            <v/>
          </cell>
          <cell r="AS534" t="str">
            <v/>
          </cell>
          <cell r="AT534" t="str">
            <v/>
          </cell>
          <cell r="AU534" t="str">
            <v/>
          </cell>
          <cell r="AV534" t="str">
            <v/>
          </cell>
          <cell r="AW534" t="str">
            <v/>
          </cell>
          <cell r="AX534" t="str">
            <v/>
          </cell>
          <cell r="AY534" t="str">
            <v/>
          </cell>
          <cell r="AZ534" t="str">
            <v/>
          </cell>
          <cell r="BA534" t="str">
            <v/>
          </cell>
          <cell r="BB534" t="str">
            <v/>
          </cell>
          <cell r="BC534" t="str">
            <v/>
          </cell>
          <cell r="BD534" t="str">
            <v/>
          </cell>
          <cell r="BE534" t="str">
            <v/>
          </cell>
          <cell r="BF534" t="str">
            <v/>
          </cell>
          <cell r="BG534" t="str">
            <v/>
          </cell>
          <cell r="BH534" t="str">
            <v/>
          </cell>
          <cell r="BI534" t="str">
            <v/>
          </cell>
          <cell r="BJ534" t="str">
            <v/>
          </cell>
          <cell r="BK534" t="str">
            <v/>
          </cell>
          <cell r="BL534" t="str">
            <v/>
          </cell>
          <cell r="BM534" t="str">
            <v/>
          </cell>
          <cell r="BN534" t="str">
            <v/>
          </cell>
          <cell r="BO534" t="str">
            <v/>
          </cell>
          <cell r="BP534">
            <v>0</v>
          </cell>
        </row>
        <row r="535">
          <cell r="A535" t="str">
            <v>Eldritch Warrior</v>
          </cell>
          <cell r="C535">
            <v>0</v>
          </cell>
          <cell r="AK535" t="str">
            <v/>
          </cell>
          <cell r="AL535" t="str">
            <v/>
          </cell>
          <cell r="AM535" t="str">
            <v/>
          </cell>
          <cell r="AN535" t="str">
            <v/>
          </cell>
          <cell r="AO535" t="str">
            <v/>
          </cell>
          <cell r="AP535" t="str">
            <v/>
          </cell>
          <cell r="AQ535" t="str">
            <v/>
          </cell>
          <cell r="AR535" t="str">
            <v/>
          </cell>
          <cell r="AS535" t="str">
            <v/>
          </cell>
          <cell r="AT535" t="str">
            <v/>
          </cell>
          <cell r="AU535" t="str">
            <v/>
          </cell>
          <cell r="AV535" t="str">
            <v/>
          </cell>
          <cell r="AW535" t="str">
            <v/>
          </cell>
          <cell r="AX535" t="str">
            <v/>
          </cell>
          <cell r="AY535" t="str">
            <v/>
          </cell>
          <cell r="AZ535" t="str">
            <v/>
          </cell>
          <cell r="BA535" t="str">
            <v/>
          </cell>
          <cell r="BB535" t="str">
            <v/>
          </cell>
          <cell r="BC535" t="str">
            <v/>
          </cell>
          <cell r="BD535" t="str">
            <v/>
          </cell>
          <cell r="BE535" t="str">
            <v/>
          </cell>
          <cell r="BF535" t="str">
            <v/>
          </cell>
          <cell r="BG535" t="str">
            <v/>
          </cell>
          <cell r="BH535" t="str">
            <v/>
          </cell>
          <cell r="BI535" t="str">
            <v/>
          </cell>
          <cell r="BJ535" t="str">
            <v/>
          </cell>
          <cell r="BK535" t="str">
            <v/>
          </cell>
          <cell r="BL535" t="str">
            <v/>
          </cell>
          <cell r="BM535" t="str">
            <v/>
          </cell>
          <cell r="BN535" t="str">
            <v/>
          </cell>
          <cell r="BO535" t="str">
            <v/>
          </cell>
          <cell r="BP535">
            <v>0</v>
          </cell>
        </row>
        <row r="536">
          <cell r="A536" t="str">
            <v>Elemental Archon</v>
          </cell>
          <cell r="C536">
            <v>0</v>
          </cell>
          <cell r="AK536" t="str">
            <v/>
          </cell>
          <cell r="AL536" t="str">
            <v/>
          </cell>
          <cell r="AM536" t="str">
            <v/>
          </cell>
          <cell r="AN536" t="str">
            <v/>
          </cell>
          <cell r="AO536" t="str">
            <v/>
          </cell>
          <cell r="AP536" t="str">
            <v/>
          </cell>
          <cell r="AQ536" t="str">
            <v/>
          </cell>
          <cell r="AR536" t="str">
            <v/>
          </cell>
          <cell r="AS536" t="str">
            <v/>
          </cell>
          <cell r="AT536" t="str">
            <v/>
          </cell>
          <cell r="AU536" t="str">
            <v/>
          </cell>
          <cell r="AV536" t="str">
            <v/>
          </cell>
          <cell r="AW536" t="str">
            <v/>
          </cell>
          <cell r="AX536" t="str">
            <v/>
          </cell>
          <cell r="AY536" t="str">
            <v/>
          </cell>
          <cell r="AZ536" t="str">
            <v/>
          </cell>
          <cell r="BA536" t="str">
            <v/>
          </cell>
          <cell r="BB536" t="str">
            <v/>
          </cell>
          <cell r="BC536" t="str">
            <v/>
          </cell>
          <cell r="BD536" t="str">
            <v/>
          </cell>
          <cell r="BE536" t="str">
            <v/>
          </cell>
          <cell r="BF536" t="str">
            <v/>
          </cell>
          <cell r="BG536" t="str">
            <v/>
          </cell>
          <cell r="BH536" t="str">
            <v/>
          </cell>
          <cell r="BI536" t="str">
            <v/>
          </cell>
          <cell r="BJ536" t="str">
            <v/>
          </cell>
          <cell r="BK536" t="str">
            <v/>
          </cell>
          <cell r="BL536" t="str">
            <v/>
          </cell>
          <cell r="BM536" t="str">
            <v/>
          </cell>
          <cell r="BN536" t="str">
            <v/>
          </cell>
          <cell r="BO536" t="str">
            <v/>
          </cell>
          <cell r="BP536">
            <v>0</v>
          </cell>
        </row>
        <row r="537">
          <cell r="A537" t="str">
            <v>Elemental Guardsman</v>
          </cell>
          <cell r="C537">
            <v>0</v>
          </cell>
          <cell r="AK537" t="str">
            <v/>
          </cell>
          <cell r="AL537" t="str">
            <v/>
          </cell>
          <cell r="AM537" t="str">
            <v/>
          </cell>
          <cell r="AN537" t="str">
            <v/>
          </cell>
          <cell r="AO537" t="str">
            <v/>
          </cell>
          <cell r="AP537" t="str">
            <v/>
          </cell>
          <cell r="AQ537" t="str">
            <v/>
          </cell>
          <cell r="AR537" t="str">
            <v/>
          </cell>
          <cell r="AS537" t="str">
            <v/>
          </cell>
          <cell r="AT537" t="str">
            <v/>
          </cell>
          <cell r="AU537" t="str">
            <v/>
          </cell>
          <cell r="AV537" t="str">
            <v/>
          </cell>
          <cell r="AW537" t="str">
            <v/>
          </cell>
          <cell r="AX537" t="str">
            <v/>
          </cell>
          <cell r="AY537" t="str">
            <v/>
          </cell>
          <cell r="AZ537" t="str">
            <v/>
          </cell>
          <cell r="BA537" t="str">
            <v/>
          </cell>
          <cell r="BB537" t="str">
            <v/>
          </cell>
          <cell r="BC537" t="str">
            <v/>
          </cell>
          <cell r="BD537" t="str">
            <v/>
          </cell>
          <cell r="BE537" t="str">
            <v/>
          </cell>
          <cell r="BF537" t="str">
            <v/>
          </cell>
          <cell r="BG537" t="str">
            <v/>
          </cell>
          <cell r="BH537" t="str">
            <v/>
          </cell>
          <cell r="BI537" t="str">
            <v/>
          </cell>
          <cell r="BJ537" t="str">
            <v/>
          </cell>
          <cell r="BK537" t="str">
            <v/>
          </cell>
          <cell r="BL537" t="str">
            <v/>
          </cell>
          <cell r="BM537" t="str">
            <v/>
          </cell>
          <cell r="BN537" t="str">
            <v/>
          </cell>
          <cell r="BO537" t="str">
            <v/>
          </cell>
          <cell r="BP537">
            <v>0</v>
          </cell>
        </row>
        <row r="538">
          <cell r="A538" t="str">
            <v>Elemental Savant (Air)</v>
          </cell>
          <cell r="B538" t="str">
            <v>Ele</v>
          </cell>
          <cell r="C538">
            <v>0</v>
          </cell>
          <cell r="G538" t="str">
            <v>1st:]Elemental Transition[Starts path toward becoming an Air Elemental.</v>
          </cell>
          <cell r="H538" t="str">
            <v>][Immune to Sleep effects.</v>
          </cell>
          <cell r="I538" t="str">
            <v>][Cannot use Energy Substitution to get Acid or Earth dmg.</v>
          </cell>
          <cell r="J538" t="str">
            <v>1st:]Resistance (Ex)[Lightning Resistance: 5</v>
          </cell>
          <cell r="K538" t="str">
            <v>1st:]Spells per day[+1 level per Elemental Savant level (except 10th)</v>
          </cell>
          <cell r="L538" t="str">
            <v>2nd:]Elemental Focus (Ex)[+0 save DC bonus for Lightning spells.</v>
          </cell>
          <cell r="M538" t="str">
            <v>3rd:]Elemental Penetration (Ex) +1[Competence bonus to caster</v>
          </cell>
          <cell r="N538" t="str">
            <v>][level for Lightning spells.</v>
          </cell>
          <cell r="O538" t="str">
            <v>4th:]Elemental Transition[Darkvision 60', immune: Paralysis</v>
          </cell>
          <cell r="P538" t="str">
            <v>4th:]Resistance (Ex)[Lightning Resistance: 10</v>
          </cell>
          <cell r="Q538" t="str">
            <v>6th:]Elemental Penetration (Ex) +2[Competence bonus to caster</v>
          </cell>
          <cell r="R538" t="str">
            <v>][level for Lightning spells.</v>
          </cell>
          <cell r="S538" t="str">
            <v>7th:]Elemental Transition[Immune to Stunning attacks.</v>
          </cell>
          <cell r="T538" t="str">
            <v>7th:]Resistance (Ex)[Lightning Resistance: 15</v>
          </cell>
          <cell r="U538" t="str">
            <v>9th:]Elemental Penetration (Ex) +3[Competence bonus to caster</v>
          </cell>
          <cell r="V538" t="str">
            <v>][level for Lightning spells.</v>
          </cell>
          <cell r="W538" t="str">
            <v>10th:]Immunity (Ex)[Immune to Lightning.</v>
          </cell>
          <cell r="X538" t="str">
            <v>10th:]Elemental Perfection[Becomes an Air Elemental.</v>
          </cell>
          <cell r="Y538" t="str">
            <v>][Immune to Poison, Sleep, Paralysis, Stunning, Critical Hits, Flanking</v>
          </cell>
          <cell r="Z538" t="str">
            <v>][Gains speed, movement modes, special attacks and qualities of</v>
          </cell>
          <cell r="AA538" t="str">
            <v>][Medium-sized Air Elemental.  (Save DC for special attacks is 20 +</v>
          </cell>
          <cell r="AB538" t="str">
            <v>][CON modifier).  +2 CHA-based skill and ability checks to creatures of</v>
          </cell>
          <cell r="AC538" t="str">
            <v>][the Air type and other Elemental Savants who have chosen Air.</v>
          </cell>
          <cell r="AD538" t="str">
            <v>][Double damage from Acid and Earth spells (if saves, no damage).</v>
          </cell>
          <cell r="AK538" t="str">
            <v/>
          </cell>
          <cell r="AL538" t="str">
            <v/>
          </cell>
          <cell r="AM538" t="str">
            <v/>
          </cell>
          <cell r="AN538" t="str">
            <v/>
          </cell>
          <cell r="AO538" t="str">
            <v/>
          </cell>
          <cell r="AP538" t="str">
            <v/>
          </cell>
          <cell r="AQ538" t="str">
            <v/>
          </cell>
          <cell r="AR538" t="str">
            <v/>
          </cell>
          <cell r="AS538" t="str">
            <v/>
          </cell>
          <cell r="AT538" t="str">
            <v/>
          </cell>
          <cell r="AU538" t="str">
            <v/>
          </cell>
          <cell r="AV538" t="str">
            <v/>
          </cell>
          <cell r="AW538" t="str">
            <v/>
          </cell>
          <cell r="AX538" t="str">
            <v/>
          </cell>
          <cell r="AY538" t="str">
            <v/>
          </cell>
          <cell r="AZ538" t="str">
            <v/>
          </cell>
          <cell r="BA538" t="str">
            <v/>
          </cell>
          <cell r="BB538" t="str">
            <v/>
          </cell>
          <cell r="BC538" t="str">
            <v/>
          </cell>
          <cell r="BD538" t="str">
            <v/>
          </cell>
          <cell r="BE538" t="str">
            <v/>
          </cell>
          <cell r="BF538" t="str">
            <v/>
          </cell>
          <cell r="BG538" t="str">
            <v/>
          </cell>
          <cell r="BH538" t="str">
            <v/>
          </cell>
          <cell r="BI538" t="str">
            <v/>
          </cell>
          <cell r="BJ538" t="str">
            <v/>
          </cell>
          <cell r="BK538" t="str">
            <v/>
          </cell>
          <cell r="BL538" t="str">
            <v/>
          </cell>
          <cell r="BM538" t="str">
            <v/>
          </cell>
          <cell r="BN538" t="str">
            <v/>
          </cell>
          <cell r="BO538" t="str">
            <v/>
          </cell>
          <cell r="BP538">
            <v>0</v>
          </cell>
        </row>
        <row r="539">
          <cell r="A539" t="str">
            <v>Elemental Savant (Earth)</v>
          </cell>
          <cell r="B539" t="str">
            <v>Ele</v>
          </cell>
          <cell r="C539">
            <v>0</v>
          </cell>
          <cell r="G539" t="str">
            <v>1st:]Elemental Transition[Starts path toward becoming an Earth Elemental.</v>
          </cell>
          <cell r="H539" t="str">
            <v>][Immune to Sleep effects.</v>
          </cell>
          <cell r="I539" t="str">
            <v>][Cannot use Energy Substitution to get Air or Electricity dmg.</v>
          </cell>
          <cell r="J539" t="str">
            <v>1st:]Resistance (Ex)[Acid Resistance: 5</v>
          </cell>
          <cell r="K539" t="str">
            <v>1st:]Spells per day[+1 level per Elemental Savant level (except 10th)</v>
          </cell>
          <cell r="L539" t="str">
            <v>2nd:]Elemental Focus (Ex)[+0 save DC bonus for Acid spells.</v>
          </cell>
          <cell r="M539" t="str">
            <v>3rd:]Elemental Penetration (Ex) +1[Competence bonus to caster</v>
          </cell>
          <cell r="N539" t="str">
            <v>][level for Acid spells.</v>
          </cell>
          <cell r="O539" t="str">
            <v>4th:]Elemental Transition[Darkvision 60', immune: Paralysis</v>
          </cell>
          <cell r="P539" t="str">
            <v>4th:]Resistance (Ex)[Acid Resistance: 10</v>
          </cell>
          <cell r="Q539" t="str">
            <v>6th:]Elemental Penetration (Ex) +2[Competence bonus to caster</v>
          </cell>
          <cell r="R539" t="str">
            <v>][level for Acid spells.</v>
          </cell>
          <cell r="S539" t="str">
            <v>7th:]Elemental Transition[Immune to Stunning attacks.</v>
          </cell>
          <cell r="T539" t="str">
            <v>7th:]Resistance (Ex)[Acid Resistance: 15</v>
          </cell>
          <cell r="U539" t="str">
            <v>9th:]Elemental Penetration (Ex) +3[Competence bonus to caster</v>
          </cell>
          <cell r="V539" t="str">
            <v>][level for Acid spells.</v>
          </cell>
          <cell r="W539" t="str">
            <v>10th:]Immunity (Ex)[Immune to Acid.</v>
          </cell>
          <cell r="X539" t="str">
            <v>10th:]Elemental Perfection[Becomes an Acid Elemental.</v>
          </cell>
          <cell r="Y539" t="str">
            <v>][Immune to Poison, Sleep, Paralysis, Stunning, Critical Hits, Flanking</v>
          </cell>
          <cell r="Z539" t="str">
            <v>][Gains speed, movement modes, special attacks and qualities of</v>
          </cell>
          <cell r="AA539" t="str">
            <v>][Medium-sized Acid Elemental.  (Save DC for special attacks is 20 +</v>
          </cell>
          <cell r="AB539" t="str">
            <v>][CON modifier).  +2 CHA-based skill and ability checks to creatures of</v>
          </cell>
          <cell r="AC539" t="str">
            <v>][the Acid type and other Elemental Savants who have chosen Acid.</v>
          </cell>
          <cell r="AD539" t="str">
            <v>][Double damage from Air and Electricity spells (if saves, no damage).</v>
          </cell>
          <cell r="AK539" t="str">
            <v/>
          </cell>
          <cell r="AL539" t="str">
            <v/>
          </cell>
          <cell r="AM539" t="str">
            <v/>
          </cell>
          <cell r="AN539" t="str">
            <v/>
          </cell>
          <cell r="AO539" t="str">
            <v/>
          </cell>
          <cell r="AP539" t="str">
            <v/>
          </cell>
          <cell r="AQ539" t="str">
            <v/>
          </cell>
          <cell r="AR539" t="str">
            <v/>
          </cell>
          <cell r="AS539" t="str">
            <v/>
          </cell>
          <cell r="AT539" t="str">
            <v/>
          </cell>
          <cell r="AU539" t="str">
            <v/>
          </cell>
          <cell r="AV539" t="str">
            <v/>
          </cell>
          <cell r="AW539" t="str">
            <v/>
          </cell>
          <cell r="AX539" t="str">
            <v/>
          </cell>
          <cell r="AY539" t="str">
            <v/>
          </cell>
          <cell r="AZ539" t="str">
            <v/>
          </cell>
          <cell r="BA539" t="str">
            <v/>
          </cell>
          <cell r="BB539" t="str">
            <v/>
          </cell>
          <cell r="BC539" t="str">
            <v/>
          </cell>
          <cell r="BD539" t="str">
            <v/>
          </cell>
          <cell r="BE539" t="str">
            <v/>
          </cell>
          <cell r="BF539" t="str">
            <v/>
          </cell>
          <cell r="BG539" t="str">
            <v/>
          </cell>
          <cell r="BH539" t="str">
            <v/>
          </cell>
          <cell r="BI539" t="str">
            <v/>
          </cell>
          <cell r="BJ539" t="str">
            <v/>
          </cell>
          <cell r="BK539" t="str">
            <v/>
          </cell>
          <cell r="BL539" t="str">
            <v/>
          </cell>
          <cell r="BM539" t="str">
            <v/>
          </cell>
          <cell r="BN539" t="str">
            <v/>
          </cell>
          <cell r="BO539" t="str">
            <v/>
          </cell>
          <cell r="BP539">
            <v>0</v>
          </cell>
        </row>
        <row r="540">
          <cell r="A540" t="str">
            <v>Elemental Savant (Fire)</v>
          </cell>
          <cell r="B540" t="str">
            <v>Ele</v>
          </cell>
          <cell r="C540">
            <v>0</v>
          </cell>
          <cell r="G540" t="str">
            <v>1st:]Elemental Transition[Starts path toward becoming an Fire Elemental.</v>
          </cell>
          <cell r="H540" t="str">
            <v>][Immune to Sleep effects.</v>
          </cell>
          <cell r="I540" t="str">
            <v>][Cannot use Energy Substitution to get Cold or Water dmg.</v>
          </cell>
          <cell r="J540" t="str">
            <v>1st:]Resistance (Ex)[Fire Resistance: 5</v>
          </cell>
          <cell r="K540" t="str">
            <v>1st:]Spells per day[+1 level per Elemental Savant level (except 10th)</v>
          </cell>
          <cell r="L540" t="str">
            <v>2nd:]Elemental Focus (Ex)[+0 save DC bonus for Fire spells.</v>
          </cell>
          <cell r="M540" t="str">
            <v>3rd:]Elemental Penetration (Ex) +1[Competence bonus to caster</v>
          </cell>
          <cell r="N540" t="str">
            <v>][level for Fire spells.</v>
          </cell>
          <cell r="O540" t="str">
            <v>4th:]Elemental Transition[Darkvision 60', immune: Paralysis</v>
          </cell>
          <cell r="P540" t="str">
            <v>4th:]Resistance (Ex)[Fire Resistance: 10</v>
          </cell>
          <cell r="Q540" t="str">
            <v>6th:]Elemental Penetration (Ex) +2[Competence bonus to caster</v>
          </cell>
          <cell r="R540" t="str">
            <v>][level for Fire spells.</v>
          </cell>
          <cell r="S540" t="str">
            <v>7th:]Elemental Transition[Immune to Stunning attacks.</v>
          </cell>
          <cell r="T540" t="str">
            <v>7th:]Resistance (Ex)[Fire Resistance: 15</v>
          </cell>
          <cell r="U540" t="str">
            <v>9th:]Elemental Penetration (Ex) +3[Competence bonus to caster</v>
          </cell>
          <cell r="V540" t="str">
            <v>][level for Fire spells.</v>
          </cell>
          <cell r="W540" t="str">
            <v>10th:]Immunity (Ex)[Immune to Fire.</v>
          </cell>
          <cell r="X540" t="str">
            <v>10th:]Elemental Perfection[Becomes an Fire Elemental.</v>
          </cell>
          <cell r="Y540" t="str">
            <v>][Immune to Poison, Sleep, Paralysis, Stunning, Critical Hits, Flanking</v>
          </cell>
          <cell r="Z540" t="str">
            <v>][Gains speed, movement modes, special attacks and qualities of</v>
          </cell>
          <cell r="AA540" t="str">
            <v>][Medium-sized Fire Elemental.  (Save DC for special attacks is 20 +</v>
          </cell>
          <cell r="AB540" t="str">
            <v>][CON modifier).  +2 CHA-based skill and ability checks to creatures of</v>
          </cell>
          <cell r="AC540" t="str">
            <v>][the Fire type and other Elemental Savants who have chosen Fire.</v>
          </cell>
          <cell r="AD540" t="str">
            <v>][Double damage from Cold and Water spells (if saves, no damage).</v>
          </cell>
          <cell r="AK540" t="str">
            <v/>
          </cell>
          <cell r="AL540" t="str">
            <v/>
          </cell>
          <cell r="AM540" t="str">
            <v/>
          </cell>
          <cell r="AN540" t="str">
            <v/>
          </cell>
          <cell r="AO540" t="str">
            <v/>
          </cell>
          <cell r="AP540" t="str">
            <v/>
          </cell>
          <cell r="AQ540" t="str">
            <v/>
          </cell>
          <cell r="AR540" t="str">
            <v/>
          </cell>
          <cell r="AS540" t="str">
            <v/>
          </cell>
          <cell r="AT540" t="str">
            <v/>
          </cell>
          <cell r="AU540" t="str">
            <v/>
          </cell>
          <cell r="AV540" t="str">
            <v/>
          </cell>
          <cell r="AW540" t="str">
            <v/>
          </cell>
          <cell r="AX540" t="str">
            <v/>
          </cell>
          <cell r="AY540" t="str">
            <v/>
          </cell>
          <cell r="AZ540" t="str">
            <v/>
          </cell>
          <cell r="BA540" t="str">
            <v/>
          </cell>
          <cell r="BB540" t="str">
            <v/>
          </cell>
          <cell r="BC540" t="str">
            <v/>
          </cell>
          <cell r="BD540" t="str">
            <v/>
          </cell>
          <cell r="BE540" t="str">
            <v/>
          </cell>
          <cell r="BF540" t="str">
            <v/>
          </cell>
          <cell r="BG540" t="str">
            <v/>
          </cell>
          <cell r="BH540" t="str">
            <v/>
          </cell>
          <cell r="BI540" t="str">
            <v/>
          </cell>
          <cell r="BJ540" t="str">
            <v/>
          </cell>
          <cell r="BK540" t="str">
            <v/>
          </cell>
          <cell r="BL540" t="str">
            <v/>
          </cell>
          <cell r="BM540" t="str">
            <v/>
          </cell>
          <cell r="BN540" t="str">
            <v/>
          </cell>
          <cell r="BO540" t="str">
            <v/>
          </cell>
          <cell r="BP540">
            <v>0</v>
          </cell>
        </row>
        <row r="541">
          <cell r="A541" t="str">
            <v>Elemental Savant (Water)</v>
          </cell>
          <cell r="B541" t="str">
            <v>Ele</v>
          </cell>
          <cell r="C541">
            <v>0</v>
          </cell>
          <cell r="G541" t="str">
            <v>1st:]Elemental Transition[Starts path toward becoming an Water Elemental.</v>
          </cell>
          <cell r="H541" t="str">
            <v>][Immune to Sleep effects.</v>
          </cell>
          <cell r="I541" t="str">
            <v>][Cannot use Energy Substitution to get Fire dmg.</v>
          </cell>
          <cell r="J541" t="str">
            <v>1st:]Resistance (Ex)[Cold Resistance: 5</v>
          </cell>
          <cell r="K541" t="str">
            <v>1st:]Spells per day[+1 level per Elemental Savant level (except 10th)</v>
          </cell>
          <cell r="L541" t="str">
            <v>2nd:]Elemental Focus (Ex)[+0 save DC bonus for Cold spells.</v>
          </cell>
          <cell r="M541" t="str">
            <v>3rd:]Elemental Penetration (Ex) +1[Competence bonus to caster</v>
          </cell>
          <cell r="N541" t="str">
            <v>][level for Cold spells.</v>
          </cell>
          <cell r="O541" t="str">
            <v>4th:]Elemental Transition[Darkvision 60', immune: Paralysis</v>
          </cell>
          <cell r="P541" t="str">
            <v>4th:]Resistance (Ex)[Cold Resistance: 10</v>
          </cell>
          <cell r="Q541" t="str">
            <v>6th:]Elemental Penetration (Ex) +2[Competence bonus to caster</v>
          </cell>
          <cell r="R541" t="str">
            <v>][level for Cold spells.</v>
          </cell>
          <cell r="S541" t="str">
            <v>7th:]Elemental Transition[Immune to Stunning attacks.</v>
          </cell>
          <cell r="T541" t="str">
            <v>7th:]Resistance (Ex)[Cold Resistance: 15</v>
          </cell>
          <cell r="U541" t="str">
            <v>9th:]Elemental Penetration (Ex) +3[Competence bonus to caster</v>
          </cell>
          <cell r="V541" t="str">
            <v>][level for Cold spells.</v>
          </cell>
          <cell r="W541" t="str">
            <v>10th:]Immunity (Ex)[Immune to Cold.</v>
          </cell>
          <cell r="X541" t="str">
            <v>10th:]Elemental Perfection[Becomes a Water Elemental.</v>
          </cell>
          <cell r="Y541" t="str">
            <v>][Immune to Poison, Sleep, Paralysis, Stunning, Critical Hits, Flanking</v>
          </cell>
          <cell r="Z541" t="str">
            <v>][Gains speed, movement modes, special attacks and qualities of</v>
          </cell>
          <cell r="AA541" t="str">
            <v>][Medium-sized Water Elemental.  (Save DC for special attacks is 20 +</v>
          </cell>
          <cell r="AB541" t="str">
            <v>][CON modifier).  +2 CHA-based skill and ability checks to creatures of</v>
          </cell>
          <cell r="AC541" t="str">
            <v>][the Water type and other Elemental Savants who have chosen Water.</v>
          </cell>
          <cell r="AD541" t="str">
            <v>][Double damage from Fire spells (if saves, no damage).</v>
          </cell>
          <cell r="AK541" t="str">
            <v/>
          </cell>
          <cell r="AL541" t="str">
            <v/>
          </cell>
          <cell r="AM541" t="str">
            <v/>
          </cell>
          <cell r="AN541" t="str">
            <v/>
          </cell>
          <cell r="AO541" t="str">
            <v/>
          </cell>
          <cell r="AP541" t="str">
            <v/>
          </cell>
          <cell r="AQ541" t="str">
            <v/>
          </cell>
          <cell r="AR541" t="str">
            <v/>
          </cell>
          <cell r="AS541" t="str">
            <v/>
          </cell>
          <cell r="AT541" t="str">
            <v/>
          </cell>
          <cell r="AU541" t="str">
            <v/>
          </cell>
          <cell r="AV541" t="str">
            <v/>
          </cell>
          <cell r="AW541" t="str">
            <v/>
          </cell>
          <cell r="AX541" t="str">
            <v/>
          </cell>
          <cell r="AY541" t="str">
            <v/>
          </cell>
          <cell r="AZ541" t="str">
            <v/>
          </cell>
          <cell r="BA541" t="str">
            <v/>
          </cell>
          <cell r="BB541" t="str">
            <v/>
          </cell>
          <cell r="BC541" t="str">
            <v/>
          </cell>
          <cell r="BD541" t="str">
            <v/>
          </cell>
          <cell r="BE541" t="str">
            <v/>
          </cell>
          <cell r="BF541" t="str">
            <v/>
          </cell>
          <cell r="BG541" t="str">
            <v/>
          </cell>
          <cell r="BH541" t="str">
            <v/>
          </cell>
          <cell r="BI541" t="str">
            <v/>
          </cell>
          <cell r="BJ541" t="str">
            <v/>
          </cell>
          <cell r="BK541" t="str">
            <v/>
          </cell>
          <cell r="BL541" t="str">
            <v/>
          </cell>
          <cell r="BM541" t="str">
            <v/>
          </cell>
          <cell r="BN541" t="str">
            <v/>
          </cell>
          <cell r="BO541" t="str">
            <v/>
          </cell>
          <cell r="BP541">
            <v>0</v>
          </cell>
        </row>
        <row r="542">
          <cell r="A542" t="str">
            <v>Elf Treerunner</v>
          </cell>
          <cell r="B542" t="str">
            <v>.</v>
          </cell>
          <cell r="C542">
            <v>0</v>
          </cell>
          <cell r="D542" t="str">
            <v>]Light Armor[</v>
          </cell>
          <cell r="F542" t="str">
            <v>]Simple, Martial Weapons[</v>
          </cell>
          <cell r="G542" t="str">
            <v>1st:]Treewalking (Ex)[Climb trees with 100% success at normal move.  Doesn't loose Dex bonus.</v>
          </cell>
          <cell r="H542" t="str">
            <v>2nd:]Trackless Step (Ex)[Cannot be tracked through forests.</v>
          </cell>
          <cell r="I542" t="str">
            <v>2nd:]Weapons of the Order (Ex)[Gains the Weapon Focus (Longbow) feat.</v>
          </cell>
          <cell r="J542" t="str">
            <v>3rd:]Tree Running (Su)[Can stand on branches of any thickness as if they were a solid surface.</v>
          </cell>
          <cell r="K542" t="str">
            <v>][Can jump from any part of a tree to another w/o penalty as long as a jump check is made.</v>
          </cell>
          <cell r="L542" t="str">
            <v>4th:]Speak with Plants (Sp)[4/day can cast Speak with Plants as a level 0 druid.</v>
          </cell>
          <cell r="M542" t="str">
            <v>5th:]Arboreal Ally (Su)[Standard action to call foliage forth for an aid another action.</v>
          </cell>
          <cell r="N542" t="str">
            <v>6th:]Arboreal Ambush (Su)[May hide (+15 circumstance bonus) for up to 12 hours/day inside a tree.</v>
          </cell>
          <cell r="O542" t="str">
            <v>7th:]Darkvision (Ex)[60' or +30' if already has.</v>
          </cell>
          <cell r="P542" t="str">
            <v>8th:]Arboreal Gate (Su)[4/day can enter a tree, travel to another, &amp; then exit that tree.</v>
          </cell>
          <cell r="Q542" t="str">
            <v>][Entering &amp; exiting are both full round actions.  Exit tree must be visible from entrance tree. Travel takes 1d6 rounds.</v>
          </cell>
          <cell r="AK542" t="str">
            <v/>
          </cell>
          <cell r="AL542" t="str">
            <v/>
          </cell>
          <cell r="AM542" t="str">
            <v/>
          </cell>
          <cell r="AN542" t="str">
            <v/>
          </cell>
          <cell r="AO542" t="str">
            <v/>
          </cell>
          <cell r="AP542" t="str">
            <v/>
          </cell>
          <cell r="AQ542" t="str">
            <v/>
          </cell>
          <cell r="AR542" t="str">
            <v/>
          </cell>
          <cell r="AS542" t="str">
            <v/>
          </cell>
          <cell r="AT542" t="str">
            <v/>
          </cell>
          <cell r="AU542" t="str">
            <v/>
          </cell>
          <cell r="AV542" t="str">
            <v/>
          </cell>
          <cell r="AW542" t="str">
            <v/>
          </cell>
          <cell r="AX542" t="str">
            <v/>
          </cell>
          <cell r="AY542" t="str">
            <v/>
          </cell>
          <cell r="AZ542" t="str">
            <v/>
          </cell>
          <cell r="BA542" t="str">
            <v/>
          </cell>
          <cell r="BB542" t="str">
            <v/>
          </cell>
          <cell r="BC542" t="str">
            <v/>
          </cell>
          <cell r="BD542" t="str">
            <v/>
          </cell>
          <cell r="BE542" t="str">
            <v/>
          </cell>
          <cell r="BF542" t="str">
            <v/>
          </cell>
          <cell r="BG542" t="str">
            <v/>
          </cell>
          <cell r="BH542" t="str">
            <v/>
          </cell>
          <cell r="BI542" t="str">
            <v/>
          </cell>
          <cell r="BJ542" t="str">
            <v/>
          </cell>
          <cell r="BK542" t="str">
            <v/>
          </cell>
          <cell r="BL542" t="str">
            <v/>
          </cell>
          <cell r="BM542" t="str">
            <v/>
          </cell>
          <cell r="BN542" t="str">
            <v/>
          </cell>
          <cell r="BO542" t="str">
            <v/>
          </cell>
          <cell r="BP542">
            <v>0</v>
          </cell>
        </row>
        <row r="543">
          <cell r="A543" t="str">
            <v>Embermage</v>
          </cell>
          <cell r="B543" t="str">
            <v>.</v>
          </cell>
          <cell r="C543">
            <v>0</v>
          </cell>
          <cell r="G543" t="str">
            <v>1st:] Spells per day[+1 spellcasting level per 2 Embermage levels.</v>
          </cell>
          <cell r="H543" t="str">
            <v>1st:] Burning Touch[Free action to burn foe with touch for 1d4+1 (max +5)</v>
          </cell>
          <cell r="I543" t="str">
            <v>][The character takes 1 point of damage per use of this ability.</v>
          </cell>
          <cell r="J543" t="str">
            <v>2nd:] Burning Blood[By inflicting 1 to 5 dmg on himself, he inflicts 1d6 to 5d6 on foes.</v>
          </cell>
          <cell r="K543" t="str">
            <v>4th:] Fingers of Fire[Can create up to 5 spurts of flame up to 30' away.</v>
          </cell>
          <cell r="L543" t="str">
            <v>][Each spurt requires a ranged touch attack &amp; does 2d6 dmg.</v>
          </cell>
          <cell r="M543" t="str">
            <v>][The embermage takes 2 dmg per spurt.</v>
          </cell>
          <cell r="N543" t="str">
            <v>6th:] Burning Blood Backlash[Any P or S damage to the embermage results</v>
          </cell>
          <cell r="O543" t="str">
            <v>][in everyone within 5' taking 1d6 dmg.</v>
          </cell>
          <cell r="P543" t="str">
            <v>8th:] Tounge of Fire[1/day can spit to make a flaming shield (+3 AC) &amp; a flame blade</v>
          </cell>
          <cell r="Q543" t="str">
            <v>9th:] Eyes of Fire[Spits fire for up to 10d6 damage. Targets get only 1/2 normal resistance.</v>
          </cell>
          <cell r="R543" t="str">
            <v>10th:] Internal Explosion[As implosion, but with fire.</v>
          </cell>
          <cell r="AK543" t="str">
            <v/>
          </cell>
          <cell r="AL543" t="str">
            <v/>
          </cell>
          <cell r="AM543" t="str">
            <v/>
          </cell>
          <cell r="AN543" t="str">
            <v/>
          </cell>
          <cell r="AO543" t="str">
            <v/>
          </cell>
          <cell r="AP543" t="str">
            <v/>
          </cell>
          <cell r="AQ543" t="str">
            <v/>
          </cell>
          <cell r="AR543" t="str">
            <v/>
          </cell>
          <cell r="AS543" t="str">
            <v/>
          </cell>
          <cell r="AT543" t="str">
            <v/>
          </cell>
          <cell r="AU543" t="str">
            <v/>
          </cell>
          <cell r="AV543" t="str">
            <v/>
          </cell>
          <cell r="AW543" t="str">
            <v/>
          </cell>
          <cell r="AX543" t="str">
            <v/>
          </cell>
          <cell r="AY543" t="str">
            <v/>
          </cell>
          <cell r="AZ543" t="str">
            <v/>
          </cell>
          <cell r="BA543" t="str">
            <v/>
          </cell>
          <cell r="BB543" t="str">
            <v/>
          </cell>
          <cell r="BC543" t="str">
            <v/>
          </cell>
          <cell r="BD543" t="str">
            <v/>
          </cell>
          <cell r="BE543" t="str">
            <v/>
          </cell>
          <cell r="BF543" t="str">
            <v/>
          </cell>
          <cell r="BG543" t="str">
            <v/>
          </cell>
          <cell r="BH543" t="str">
            <v/>
          </cell>
          <cell r="BI543" t="str">
            <v/>
          </cell>
          <cell r="BJ543" t="str">
            <v/>
          </cell>
          <cell r="BK543" t="str">
            <v/>
          </cell>
          <cell r="BL543" t="str">
            <v/>
          </cell>
          <cell r="BM543" t="str">
            <v/>
          </cell>
          <cell r="BN543" t="str">
            <v/>
          </cell>
          <cell r="BO543" t="str">
            <v/>
          </cell>
          <cell r="BP543">
            <v>0</v>
          </cell>
        </row>
        <row r="544">
          <cell r="A544" t="str">
            <v>Emerald Magistrate</v>
          </cell>
          <cell r="C544">
            <v>0</v>
          </cell>
          <cell r="AK544" t="str">
            <v/>
          </cell>
          <cell r="AL544" t="str">
            <v/>
          </cell>
          <cell r="AM544" t="str">
            <v/>
          </cell>
          <cell r="AN544" t="str">
            <v/>
          </cell>
          <cell r="AO544" t="str">
            <v/>
          </cell>
          <cell r="AP544" t="str">
            <v/>
          </cell>
          <cell r="AQ544" t="str">
            <v/>
          </cell>
          <cell r="AR544" t="str">
            <v/>
          </cell>
          <cell r="AS544" t="str">
            <v/>
          </cell>
          <cell r="AT544" t="str">
            <v/>
          </cell>
          <cell r="AU544" t="str">
            <v/>
          </cell>
          <cell r="AV544" t="str">
            <v/>
          </cell>
          <cell r="AW544" t="str">
            <v/>
          </cell>
          <cell r="AX544" t="str">
            <v/>
          </cell>
          <cell r="AY544" t="str">
            <v/>
          </cell>
          <cell r="AZ544" t="str">
            <v/>
          </cell>
          <cell r="BA544" t="str">
            <v/>
          </cell>
          <cell r="BB544" t="str">
            <v/>
          </cell>
          <cell r="BC544" t="str">
            <v/>
          </cell>
          <cell r="BD544" t="str">
            <v/>
          </cell>
          <cell r="BE544" t="str">
            <v/>
          </cell>
          <cell r="BF544" t="str">
            <v/>
          </cell>
          <cell r="BG544" t="str">
            <v/>
          </cell>
          <cell r="BH544" t="str">
            <v/>
          </cell>
          <cell r="BI544" t="str">
            <v/>
          </cell>
          <cell r="BJ544" t="str">
            <v/>
          </cell>
          <cell r="BK544" t="str">
            <v/>
          </cell>
          <cell r="BL544" t="str">
            <v/>
          </cell>
          <cell r="BM544" t="str">
            <v/>
          </cell>
          <cell r="BN544" t="str">
            <v/>
          </cell>
          <cell r="BO544" t="str">
            <v/>
          </cell>
          <cell r="BP544">
            <v>0</v>
          </cell>
        </row>
        <row r="545">
          <cell r="A545" t="str">
            <v>Enchanter</v>
          </cell>
          <cell r="B545" t="str">
            <v>.</v>
          </cell>
          <cell r="C545">
            <v>0</v>
          </cell>
          <cell r="F545" t="str">
            <v>]Wizardly Weapons[Club, dagger, heavy &amp; light crossbow, quarterstaff</v>
          </cell>
          <cell r="G545" t="str">
            <v>]Bonus Language[May take Draconic as a bonus language.</v>
          </cell>
          <cell r="H545" t="str">
            <v>1st:]Arcane Spells (Sp)[Intelligence determines DC, Bonus Spells.</v>
          </cell>
          <cell r="I545" t="str">
            <v>1st:]Familiar (Ex)[</v>
          </cell>
          <cell r="J545" t="str">
            <v>1st:]Scribe Scroll (Ex)[Per the feat.</v>
          </cell>
          <cell r="K545" t="str">
            <v xml:space="preserve">1st:]Spellbook (Ex)[Starts with all 0 level spells and any three 1st level spells, </v>
          </cell>
          <cell r="L545" t="str">
            <v>][plus one spell per point of Intelligence bonus.  Add 2 spells per class level.</v>
          </cell>
          <cell r="M545" t="str">
            <v>1st:]Spell Mastery (Sp)[Read Magic</v>
          </cell>
          <cell r="N545" t="str">
            <v>1st:]Bonus Metamagic Feat (Ex)[1 feat(s) earned.</v>
          </cell>
          <cell r="O545" t="str">
            <v>1st:]School Specialization (Ex)[</v>
          </cell>
          <cell r="AK545" t="str">
            <v/>
          </cell>
          <cell r="AL545" t="str">
            <v/>
          </cell>
          <cell r="AM545" t="str">
            <v/>
          </cell>
          <cell r="AN545" t="str">
            <v/>
          </cell>
          <cell r="AO545" t="str">
            <v/>
          </cell>
          <cell r="AP545" t="str">
            <v/>
          </cell>
          <cell r="AQ545" t="str">
            <v/>
          </cell>
          <cell r="AR545" t="str">
            <v/>
          </cell>
          <cell r="AS545" t="str">
            <v/>
          </cell>
          <cell r="AT545" t="str">
            <v/>
          </cell>
          <cell r="AU545" t="str">
            <v/>
          </cell>
          <cell r="AV545" t="str">
            <v/>
          </cell>
          <cell r="AW545" t="str">
            <v/>
          </cell>
          <cell r="AX545" t="str">
            <v/>
          </cell>
          <cell r="AY545" t="str">
            <v/>
          </cell>
          <cell r="AZ545" t="str">
            <v/>
          </cell>
          <cell r="BA545" t="str">
            <v/>
          </cell>
          <cell r="BB545" t="str">
            <v/>
          </cell>
          <cell r="BC545" t="str">
            <v/>
          </cell>
          <cell r="BD545" t="str">
            <v/>
          </cell>
          <cell r="BE545" t="str">
            <v/>
          </cell>
          <cell r="BF545" t="str">
            <v/>
          </cell>
          <cell r="BG545" t="str">
            <v/>
          </cell>
          <cell r="BH545" t="str">
            <v/>
          </cell>
          <cell r="BI545" t="str">
            <v/>
          </cell>
          <cell r="BJ545" t="str">
            <v/>
          </cell>
          <cell r="BK545" t="str">
            <v/>
          </cell>
          <cell r="BL545" t="str">
            <v/>
          </cell>
          <cell r="BM545" t="str">
            <v/>
          </cell>
          <cell r="BN545" t="str">
            <v/>
          </cell>
          <cell r="BO545" t="str">
            <v/>
          </cell>
          <cell r="BP545">
            <v>0</v>
          </cell>
        </row>
        <row r="546">
          <cell r="A546" t="str">
            <v>Epic Athlete</v>
          </cell>
          <cell r="B546" t="str">
            <v>.</v>
          </cell>
          <cell r="C546">
            <v>0</v>
          </cell>
          <cell r="F546" t="str">
            <v>]Simple, Martial Weapons[</v>
          </cell>
          <cell r="G546" t="str">
            <v>1st:]Brawler (Ex)[Deals normal damage with unarmed attacks.  (1d2 damage)</v>
          </cell>
          <cell r="H546" t="str">
            <v>1st:]Fame (Ex)[+2  bonus to Charisma based skill &amp; ability checks.</v>
          </cell>
          <cell r="I546" t="str">
            <v>2nd:]Improved Speed (Ex)[+10' base speed.</v>
          </cell>
          <cell r="J546" t="str">
            <v>3rd:]Far Throw (Ex)[Double the range increment for any thrown weapons.</v>
          </cell>
          <cell r="K546" t="str">
            <v>][If the Far Shot feat is taken, triple it.</v>
          </cell>
          <cell r="L546" t="str">
            <v>4th:]Grappler (Ex)[Doesn't provoke an AoO for grapple initiation, +2  bonus to grapple checks, &amp;</v>
          </cell>
          <cell r="M546" t="str">
            <v>][uses improved unarmed damage (standard or subdual) when choosing to during a grapple.</v>
          </cell>
          <cell r="N546" t="str">
            <v>5th:]The Epic (Ex)[Rerolls 1's &amp; 2's for this and every level afterwards for any class.</v>
          </cell>
          <cell r="P546" t="str">
            <v>6th:]Prodigious Leap (Ex)[Jumping distance no longer limited by height, +4  bonus to jump checks.</v>
          </cell>
          <cell r="Q546" t="str">
            <v>7th:]Giant Killer (Ex)[Treated as one size larger for grappling attacks.</v>
          </cell>
          <cell r="R546" t="str">
            <v>][When grappling humanoid 3+ sizes larger, can flip opponent prone or reduce speed by 1/2.</v>
          </cell>
          <cell r="S546" t="str">
            <v>8th:]Bear Hug (Ex)[If a 2nd round of grapple is maintained, can crush opponent for 2x damage.</v>
          </cell>
          <cell r="T546" t="str">
            <v>][Opponent can only take free actions while in the hug, maintaining the hug is a full round action.</v>
          </cell>
          <cell r="U546" t="str">
            <v>][Can only hug opponents within one size category.</v>
          </cell>
          <cell r="V546" t="str">
            <v>9th:]Hearty Constitution (Ex)[+4  bonus to all non-magical saves.</v>
          </cell>
          <cell r="W546" t="str">
            <v>10th:]Epic Heath (Ex)[Immunity to disease &amp; poison.  Regenerates 1 hps/hour.</v>
          </cell>
          <cell r="AK546" t="str">
            <v/>
          </cell>
          <cell r="AL546" t="str">
            <v/>
          </cell>
          <cell r="AM546" t="str">
            <v/>
          </cell>
          <cell r="AN546" t="str">
            <v/>
          </cell>
          <cell r="AO546" t="str">
            <v/>
          </cell>
          <cell r="AP546" t="str">
            <v/>
          </cell>
          <cell r="AQ546" t="str">
            <v/>
          </cell>
          <cell r="AR546" t="str">
            <v/>
          </cell>
          <cell r="AS546" t="str">
            <v/>
          </cell>
          <cell r="AT546" t="str">
            <v/>
          </cell>
          <cell r="AU546" t="str">
            <v/>
          </cell>
          <cell r="AV546" t="str">
            <v/>
          </cell>
          <cell r="AW546" t="str">
            <v/>
          </cell>
          <cell r="AX546" t="str">
            <v/>
          </cell>
          <cell r="AY546" t="str">
            <v/>
          </cell>
          <cell r="AZ546" t="str">
            <v/>
          </cell>
          <cell r="BA546" t="str">
            <v/>
          </cell>
          <cell r="BB546" t="str">
            <v/>
          </cell>
          <cell r="BC546" t="str">
            <v/>
          </cell>
          <cell r="BD546" t="str">
            <v/>
          </cell>
          <cell r="BE546" t="str">
            <v/>
          </cell>
          <cell r="BF546" t="str">
            <v/>
          </cell>
          <cell r="BG546" t="str">
            <v/>
          </cell>
          <cell r="BH546" t="str">
            <v/>
          </cell>
          <cell r="BI546" t="str">
            <v/>
          </cell>
          <cell r="BJ546" t="str">
            <v/>
          </cell>
          <cell r="BK546" t="str">
            <v/>
          </cell>
          <cell r="BL546" t="str">
            <v/>
          </cell>
          <cell r="BM546" t="str">
            <v/>
          </cell>
          <cell r="BN546" t="str">
            <v/>
          </cell>
          <cell r="BO546" t="str">
            <v/>
          </cell>
          <cell r="BP546">
            <v>0</v>
          </cell>
        </row>
        <row r="547">
          <cell r="A547" t="str">
            <v>Eunich Warlock</v>
          </cell>
          <cell r="C547">
            <v>0</v>
          </cell>
          <cell r="AK547" t="str">
            <v/>
          </cell>
          <cell r="AL547" t="str">
            <v/>
          </cell>
          <cell r="AM547" t="str">
            <v/>
          </cell>
          <cell r="AN547" t="str">
            <v/>
          </cell>
          <cell r="AO547" t="str">
            <v/>
          </cell>
          <cell r="AP547" t="str">
            <v/>
          </cell>
          <cell r="AQ547" t="str">
            <v/>
          </cell>
          <cell r="AR547" t="str">
            <v/>
          </cell>
          <cell r="AS547" t="str">
            <v/>
          </cell>
          <cell r="AT547" t="str">
            <v/>
          </cell>
          <cell r="AU547" t="str">
            <v/>
          </cell>
          <cell r="AV547" t="str">
            <v/>
          </cell>
          <cell r="AW547" t="str">
            <v/>
          </cell>
          <cell r="AX547" t="str">
            <v/>
          </cell>
          <cell r="AY547" t="str">
            <v/>
          </cell>
          <cell r="AZ547" t="str">
            <v/>
          </cell>
          <cell r="BA547" t="str">
            <v/>
          </cell>
          <cell r="BB547" t="str">
            <v/>
          </cell>
          <cell r="BC547" t="str">
            <v/>
          </cell>
          <cell r="BD547" t="str">
            <v/>
          </cell>
          <cell r="BE547" t="str">
            <v/>
          </cell>
          <cell r="BF547" t="str">
            <v/>
          </cell>
          <cell r="BG547" t="str">
            <v/>
          </cell>
          <cell r="BH547" t="str">
            <v/>
          </cell>
          <cell r="BI547" t="str">
            <v/>
          </cell>
          <cell r="BJ547" t="str">
            <v/>
          </cell>
          <cell r="BK547" t="str">
            <v/>
          </cell>
          <cell r="BL547" t="str">
            <v/>
          </cell>
          <cell r="BM547" t="str">
            <v/>
          </cell>
          <cell r="BN547" t="str">
            <v/>
          </cell>
          <cell r="BO547" t="str">
            <v/>
          </cell>
          <cell r="BP547">
            <v>0</v>
          </cell>
        </row>
        <row r="548">
          <cell r="A548" t="str">
            <v>Evoker</v>
          </cell>
          <cell r="B548" t="str">
            <v>.</v>
          </cell>
          <cell r="C548">
            <v>0</v>
          </cell>
          <cell r="F548" t="str">
            <v>]Wizardly Weapons[Club, dagger, heavy &amp; light crossbow, quarterstaff</v>
          </cell>
          <cell r="G548" t="str">
            <v>]Bonus Language[May take Draconic as a bonus language.</v>
          </cell>
          <cell r="H548" t="str">
            <v>1st:]Arcane Spells (Sp)[Intelligence determines DC, Bonus Spells.</v>
          </cell>
          <cell r="I548" t="str">
            <v>1st:]Familiar (Ex)[</v>
          </cell>
          <cell r="J548" t="str">
            <v>1st:]Scribe Scroll (Ex)[Per the feat.</v>
          </cell>
          <cell r="K548" t="str">
            <v xml:space="preserve">1st:]Spellbook (Ex)[Starts with all 0 level spells and any three 1st level spells, </v>
          </cell>
          <cell r="L548" t="str">
            <v>][plus one spell per point of Intelligence bonus.  Add 2 spells per class level.</v>
          </cell>
          <cell r="M548" t="str">
            <v>1st:]Spell Mastery (Sp)[Read Magic</v>
          </cell>
          <cell r="N548" t="str">
            <v>1st:]Bonus Metamagic Feat (Ex)[1 feat(s) earned.</v>
          </cell>
          <cell r="O548" t="str">
            <v>1st:]School Specialization (Ex)[</v>
          </cell>
          <cell r="AK548" t="str">
            <v/>
          </cell>
          <cell r="AL548" t="str">
            <v/>
          </cell>
          <cell r="AM548" t="str">
            <v/>
          </cell>
          <cell r="AN548" t="str">
            <v/>
          </cell>
          <cell r="AO548" t="str">
            <v/>
          </cell>
          <cell r="AP548" t="str">
            <v/>
          </cell>
          <cell r="AQ548" t="str">
            <v/>
          </cell>
          <cell r="AR548" t="str">
            <v/>
          </cell>
          <cell r="AS548" t="str">
            <v/>
          </cell>
          <cell r="AT548" t="str">
            <v/>
          </cell>
          <cell r="AU548" t="str">
            <v/>
          </cell>
          <cell r="AV548" t="str">
            <v/>
          </cell>
          <cell r="AW548" t="str">
            <v/>
          </cell>
          <cell r="AX548" t="str">
            <v/>
          </cell>
          <cell r="AY548" t="str">
            <v/>
          </cell>
          <cell r="AZ548" t="str">
            <v/>
          </cell>
          <cell r="BA548" t="str">
            <v/>
          </cell>
          <cell r="BB548" t="str">
            <v/>
          </cell>
          <cell r="BC548" t="str">
            <v/>
          </cell>
          <cell r="BD548" t="str">
            <v/>
          </cell>
          <cell r="BE548" t="str">
            <v/>
          </cell>
          <cell r="BF548" t="str">
            <v/>
          </cell>
          <cell r="BG548" t="str">
            <v/>
          </cell>
          <cell r="BH548" t="str">
            <v/>
          </cell>
          <cell r="BI548" t="str">
            <v/>
          </cell>
          <cell r="BJ548" t="str">
            <v/>
          </cell>
          <cell r="BK548" t="str">
            <v/>
          </cell>
          <cell r="BL548" t="str">
            <v/>
          </cell>
          <cell r="BM548" t="str">
            <v/>
          </cell>
          <cell r="BN548" t="str">
            <v/>
          </cell>
          <cell r="BO548" t="str">
            <v/>
          </cell>
          <cell r="BP548">
            <v>0</v>
          </cell>
        </row>
        <row r="549">
          <cell r="A549" t="str">
            <v>Exorcist</v>
          </cell>
          <cell r="C549">
            <v>0</v>
          </cell>
          <cell r="AK549" t="str">
            <v/>
          </cell>
          <cell r="AL549" t="str">
            <v/>
          </cell>
          <cell r="AM549" t="str">
            <v/>
          </cell>
          <cell r="AN549" t="str">
            <v/>
          </cell>
          <cell r="AO549" t="str">
            <v/>
          </cell>
          <cell r="AP549" t="str">
            <v/>
          </cell>
          <cell r="AQ549" t="str">
            <v/>
          </cell>
          <cell r="AR549" t="str">
            <v/>
          </cell>
          <cell r="AS549" t="str">
            <v/>
          </cell>
          <cell r="AT549" t="str">
            <v/>
          </cell>
          <cell r="AU549" t="str">
            <v/>
          </cell>
          <cell r="AV549" t="str">
            <v/>
          </cell>
          <cell r="AW549" t="str">
            <v/>
          </cell>
          <cell r="AX549" t="str">
            <v/>
          </cell>
          <cell r="AY549" t="str">
            <v/>
          </cell>
          <cell r="AZ549" t="str">
            <v/>
          </cell>
          <cell r="BA549" t="str">
            <v/>
          </cell>
          <cell r="BB549" t="str">
            <v/>
          </cell>
          <cell r="BC549" t="str">
            <v/>
          </cell>
          <cell r="BD549" t="str">
            <v/>
          </cell>
          <cell r="BE549" t="str">
            <v/>
          </cell>
          <cell r="BF549" t="str">
            <v/>
          </cell>
          <cell r="BG549" t="str">
            <v/>
          </cell>
          <cell r="BH549" t="str">
            <v/>
          </cell>
          <cell r="BI549" t="str">
            <v/>
          </cell>
          <cell r="BJ549" t="str">
            <v/>
          </cell>
          <cell r="BK549" t="str">
            <v/>
          </cell>
          <cell r="BL549" t="str">
            <v/>
          </cell>
          <cell r="BM549" t="str">
            <v/>
          </cell>
          <cell r="BN549" t="str">
            <v/>
          </cell>
          <cell r="BO549" t="str">
            <v/>
          </cell>
          <cell r="BP549">
            <v>0</v>
          </cell>
        </row>
        <row r="550">
          <cell r="A550" t="str">
            <v>Expert</v>
          </cell>
          <cell r="B550" t="str">
            <v>.</v>
          </cell>
          <cell r="C550">
            <v>0</v>
          </cell>
          <cell r="D550" t="str">
            <v>]Light Armor[</v>
          </cell>
          <cell r="F550" t="str">
            <v>]Simple Weapons[</v>
          </cell>
          <cell r="G550" t="str">
            <v>]Skills[Can choose any 10 skills to be class skills.</v>
          </cell>
          <cell r="AK550" t="str">
            <v/>
          </cell>
          <cell r="AL550" t="str">
            <v/>
          </cell>
          <cell r="AM550" t="str">
            <v/>
          </cell>
          <cell r="AN550" t="str">
            <v/>
          </cell>
          <cell r="AO550" t="str">
            <v/>
          </cell>
          <cell r="AP550" t="str">
            <v/>
          </cell>
          <cell r="AQ550" t="str">
            <v/>
          </cell>
          <cell r="AR550" t="str">
            <v/>
          </cell>
          <cell r="AS550" t="str">
            <v/>
          </cell>
          <cell r="AT550" t="str">
            <v/>
          </cell>
          <cell r="AU550" t="str">
            <v/>
          </cell>
          <cell r="AV550" t="str">
            <v/>
          </cell>
          <cell r="AW550" t="str">
            <v/>
          </cell>
          <cell r="AX550" t="str">
            <v/>
          </cell>
          <cell r="AY550" t="str">
            <v/>
          </cell>
          <cell r="AZ550" t="str">
            <v/>
          </cell>
          <cell r="BA550" t="str">
            <v/>
          </cell>
          <cell r="BB550" t="str">
            <v/>
          </cell>
          <cell r="BC550" t="str">
            <v/>
          </cell>
          <cell r="BD550" t="str">
            <v/>
          </cell>
          <cell r="BE550" t="str">
            <v/>
          </cell>
          <cell r="BF550" t="str">
            <v/>
          </cell>
          <cell r="BG550" t="str">
            <v/>
          </cell>
          <cell r="BH550" t="str">
            <v/>
          </cell>
          <cell r="BI550" t="str">
            <v/>
          </cell>
          <cell r="BJ550" t="str">
            <v/>
          </cell>
          <cell r="BK550" t="str">
            <v/>
          </cell>
          <cell r="BL550" t="str">
            <v/>
          </cell>
          <cell r="BM550" t="str">
            <v/>
          </cell>
          <cell r="BN550" t="str">
            <v/>
          </cell>
          <cell r="BO550" t="str">
            <v/>
          </cell>
          <cell r="BP550">
            <v>0</v>
          </cell>
        </row>
        <row r="551">
          <cell r="A551" t="str">
            <v>Faith Hunter</v>
          </cell>
          <cell r="C551">
            <v>0</v>
          </cell>
          <cell r="AK551" t="str">
            <v/>
          </cell>
          <cell r="AL551" t="str">
            <v/>
          </cell>
          <cell r="AM551" t="str">
            <v/>
          </cell>
          <cell r="AN551" t="str">
            <v/>
          </cell>
          <cell r="AO551" t="str">
            <v/>
          </cell>
          <cell r="AP551" t="str">
            <v/>
          </cell>
          <cell r="AQ551" t="str">
            <v/>
          </cell>
          <cell r="AR551" t="str">
            <v/>
          </cell>
          <cell r="AS551" t="str">
            <v/>
          </cell>
          <cell r="AT551" t="str">
            <v/>
          </cell>
          <cell r="AU551" t="str">
            <v/>
          </cell>
          <cell r="AV551" t="str">
            <v/>
          </cell>
          <cell r="AW551" t="str">
            <v/>
          </cell>
          <cell r="AX551" t="str">
            <v/>
          </cell>
          <cell r="AY551" t="str">
            <v/>
          </cell>
          <cell r="AZ551" t="str">
            <v/>
          </cell>
          <cell r="BA551" t="str">
            <v/>
          </cell>
          <cell r="BB551" t="str">
            <v/>
          </cell>
          <cell r="BC551" t="str">
            <v/>
          </cell>
          <cell r="BD551" t="str">
            <v/>
          </cell>
          <cell r="BE551" t="str">
            <v/>
          </cell>
          <cell r="BF551" t="str">
            <v/>
          </cell>
          <cell r="BG551" t="str">
            <v/>
          </cell>
          <cell r="BH551" t="str">
            <v/>
          </cell>
          <cell r="BI551" t="str">
            <v/>
          </cell>
          <cell r="BJ551" t="str">
            <v/>
          </cell>
          <cell r="BK551" t="str">
            <v/>
          </cell>
          <cell r="BL551" t="str">
            <v/>
          </cell>
          <cell r="BM551" t="str">
            <v/>
          </cell>
          <cell r="BN551" t="str">
            <v/>
          </cell>
          <cell r="BO551" t="str">
            <v/>
          </cell>
          <cell r="BP551">
            <v>0</v>
          </cell>
        </row>
        <row r="552">
          <cell r="A552" t="str">
            <v>Fang of Lolth</v>
          </cell>
          <cell r="C552">
            <v>0</v>
          </cell>
          <cell r="AK552" t="str">
            <v/>
          </cell>
          <cell r="AL552" t="str">
            <v/>
          </cell>
          <cell r="AM552" t="str">
            <v/>
          </cell>
          <cell r="AN552" t="str">
            <v/>
          </cell>
          <cell r="AO552" t="str">
            <v/>
          </cell>
          <cell r="AP552" t="str">
            <v/>
          </cell>
          <cell r="AQ552" t="str">
            <v/>
          </cell>
          <cell r="AR552" t="str">
            <v/>
          </cell>
          <cell r="AS552" t="str">
            <v/>
          </cell>
          <cell r="AT552" t="str">
            <v/>
          </cell>
          <cell r="AU552" t="str">
            <v/>
          </cell>
          <cell r="AV552" t="str">
            <v/>
          </cell>
          <cell r="AW552" t="str">
            <v/>
          </cell>
          <cell r="AX552" t="str">
            <v/>
          </cell>
          <cell r="AY552" t="str">
            <v/>
          </cell>
          <cell r="AZ552" t="str">
            <v/>
          </cell>
          <cell r="BA552" t="str">
            <v/>
          </cell>
          <cell r="BB552" t="str">
            <v/>
          </cell>
          <cell r="BC552" t="str">
            <v/>
          </cell>
          <cell r="BD552" t="str">
            <v/>
          </cell>
          <cell r="BE552" t="str">
            <v/>
          </cell>
          <cell r="BF552" t="str">
            <v/>
          </cell>
          <cell r="BG552" t="str">
            <v/>
          </cell>
          <cell r="BH552" t="str">
            <v/>
          </cell>
          <cell r="BI552" t="str">
            <v/>
          </cell>
          <cell r="BJ552" t="str">
            <v/>
          </cell>
          <cell r="BK552" t="str">
            <v/>
          </cell>
          <cell r="BL552" t="str">
            <v/>
          </cell>
          <cell r="BM552" t="str">
            <v/>
          </cell>
          <cell r="BN552" t="str">
            <v/>
          </cell>
          <cell r="BO552" t="str">
            <v/>
          </cell>
          <cell r="BP552">
            <v>0</v>
          </cell>
        </row>
        <row r="553">
          <cell r="A553" t="str">
            <v>Fate Weaver</v>
          </cell>
          <cell r="C553">
            <v>0</v>
          </cell>
          <cell r="AK553" t="str">
            <v/>
          </cell>
          <cell r="AL553" t="str">
            <v/>
          </cell>
          <cell r="AM553" t="str">
            <v/>
          </cell>
          <cell r="AN553" t="str">
            <v/>
          </cell>
          <cell r="AO553" t="str">
            <v/>
          </cell>
          <cell r="AP553" t="str">
            <v/>
          </cell>
          <cell r="AQ553" t="str">
            <v/>
          </cell>
          <cell r="AR553" t="str">
            <v/>
          </cell>
          <cell r="AS553" t="str">
            <v/>
          </cell>
          <cell r="AT553" t="str">
            <v/>
          </cell>
          <cell r="AU553" t="str">
            <v/>
          </cell>
          <cell r="AV553" t="str">
            <v/>
          </cell>
          <cell r="AW553" t="str">
            <v/>
          </cell>
          <cell r="AX553" t="str">
            <v/>
          </cell>
          <cell r="AY553" t="str">
            <v/>
          </cell>
          <cell r="AZ553" t="str">
            <v/>
          </cell>
          <cell r="BA553" t="str">
            <v/>
          </cell>
          <cell r="BB553" t="str">
            <v/>
          </cell>
          <cell r="BC553" t="str">
            <v/>
          </cell>
          <cell r="BD553" t="str">
            <v/>
          </cell>
          <cell r="BE553" t="str">
            <v/>
          </cell>
          <cell r="BF553" t="str">
            <v/>
          </cell>
          <cell r="BG553" t="str">
            <v/>
          </cell>
          <cell r="BH553" t="str">
            <v/>
          </cell>
          <cell r="BI553" t="str">
            <v/>
          </cell>
          <cell r="BJ553" t="str">
            <v/>
          </cell>
          <cell r="BK553" t="str">
            <v/>
          </cell>
          <cell r="BL553" t="str">
            <v/>
          </cell>
          <cell r="BM553" t="str">
            <v/>
          </cell>
          <cell r="BN553" t="str">
            <v/>
          </cell>
          <cell r="BO553" t="str">
            <v/>
          </cell>
          <cell r="BP553">
            <v>0</v>
          </cell>
        </row>
        <row r="554">
          <cell r="A554" t="str">
            <v>Fatespinner</v>
          </cell>
          <cell r="B554" t="str">
            <v>Fate</v>
          </cell>
          <cell r="C554">
            <v>0</v>
          </cell>
          <cell r="G554" t="str">
            <v>1st:]Spin (Ex)[Subtract 2 from a spell's DC; store up to</v>
          </cell>
          <cell r="H554" t="str">
            <v>][(spellcasting levels) worth of "spin".  Use "spin" to increase one</v>
          </cell>
          <cell r="I554" t="str">
            <v>][spell up to +3 DC.</v>
          </cell>
          <cell r="J554" t="str">
            <v>1st:]Spells per day[+1 level per even Fatespinner level (and 7th)</v>
          </cell>
          <cell r="K554" t="str">
            <v>2nd:]Resist (Ex) (1/day)[Reroll any roll, using new result.</v>
          </cell>
          <cell r="L554" t="str">
            <v xml:space="preserve">3rd:]Fickle Finger of (Ex)[Reroll any one roll of friend </v>
          </cell>
          <cell r="M554" t="str">
            <v>][or foe, using new result.</v>
          </cell>
          <cell r="N554" t="str">
            <v>4th:]As Would Have It[Bonus Metamagic Feat.</v>
          </cell>
          <cell r="O554" t="str">
            <v>5th:]Spin Destiny (Ex)[Use "spin" to increase any skill check,</v>
          </cell>
          <cell r="P554" t="str">
            <v>][attack roll, or saving throw.  (Cannot accumulate "spin" this way).</v>
          </cell>
          <cell r="Q554" t="str">
            <v>6th:]Deny (Ex) (2/day)[Reroll any roll, using new result.</v>
          </cell>
          <cell r="R554" t="str">
            <v>7th:]Luck to the Wind (ex)[Can randomize spell DC; new DC is</v>
          </cell>
          <cell r="S554" t="str">
            <v>][1d20 + Spell Level + CHA or INT mod (whichever is higher).</v>
          </cell>
          <cell r="T554" t="str">
            <v>][Can subtract 2, or add up to 3 to final DC (as per Spin Fate).</v>
          </cell>
          <cell r="U554" t="str">
            <v>8th:]As Would Have It[Bonus Metamagic Feat.</v>
          </cell>
          <cell r="V554" t="str">
            <v>9th:]Seal (Sp)[Size large or smaller within 100'; Fort DC 20</v>
          </cell>
          <cell r="W554" t="str">
            <v>][or creature dies / takes 3d6+13 damage.  Spin can adjust DC.</v>
          </cell>
          <cell r="X554" t="str">
            <v>10th:]Favored One[Fatespinner becomes Outsider; can</v>
          </cell>
          <cell r="Y554" t="str">
            <v>][store up to 2x caster level in "spin".</v>
          </cell>
          <cell r="AK554" t="str">
            <v/>
          </cell>
          <cell r="AL554" t="str">
            <v/>
          </cell>
          <cell r="AM554" t="str">
            <v/>
          </cell>
          <cell r="AN554" t="str">
            <v/>
          </cell>
          <cell r="AO554" t="str">
            <v/>
          </cell>
          <cell r="AP554" t="str">
            <v/>
          </cell>
          <cell r="AQ554" t="str">
            <v/>
          </cell>
          <cell r="AR554" t="str">
            <v/>
          </cell>
          <cell r="AS554" t="str">
            <v/>
          </cell>
          <cell r="AT554" t="str">
            <v/>
          </cell>
          <cell r="AU554" t="str">
            <v/>
          </cell>
          <cell r="AV554" t="str">
            <v/>
          </cell>
          <cell r="AW554" t="str">
            <v/>
          </cell>
          <cell r="AX554" t="str">
            <v/>
          </cell>
          <cell r="AY554" t="str">
            <v/>
          </cell>
          <cell r="AZ554" t="str">
            <v/>
          </cell>
          <cell r="BA554" t="str">
            <v/>
          </cell>
          <cell r="BB554" t="str">
            <v/>
          </cell>
          <cell r="BC554" t="str">
            <v/>
          </cell>
          <cell r="BD554" t="str">
            <v/>
          </cell>
          <cell r="BE554" t="str">
            <v/>
          </cell>
          <cell r="BF554" t="str">
            <v/>
          </cell>
          <cell r="BG554" t="str">
            <v/>
          </cell>
          <cell r="BH554" t="str">
            <v/>
          </cell>
          <cell r="BI554" t="str">
            <v/>
          </cell>
          <cell r="BJ554" t="str">
            <v/>
          </cell>
          <cell r="BK554" t="str">
            <v/>
          </cell>
          <cell r="BL554" t="str">
            <v/>
          </cell>
          <cell r="BM554" t="str">
            <v/>
          </cell>
          <cell r="BN554" t="str">
            <v/>
          </cell>
          <cell r="BO554" t="str">
            <v/>
          </cell>
          <cell r="BP554">
            <v>0</v>
          </cell>
        </row>
        <row r="555">
          <cell r="A555" t="str">
            <v>Fida'i</v>
          </cell>
          <cell r="B555" t="str">
            <v>Fid</v>
          </cell>
          <cell r="C555">
            <v>0</v>
          </cell>
          <cell r="F555" t="str">
            <v>]Kukri &amp; Short Sword[</v>
          </cell>
          <cell r="G555" t="str">
            <v>1st:]Conviction (Ex)[+2 bonus vs. mind-affecting spells &amp; effects.</v>
          </cell>
          <cell r="H555" t="str">
            <v>2nd:]Divine Ecsatcy (Ex)[0/day get's +2 morale bonus to damage, attack, skill, &amp; save rolls.</v>
          </cell>
          <cell r="I555" t="str">
            <v>][Receive DR 5/--.  Free action to activate.  Lasts for 1 rounds.</v>
          </cell>
          <cell r="J555" t="str">
            <v>3rd:]Protection from Chaos (Sp)[1/day, DC 12</v>
          </cell>
          <cell r="K555" t="str">
            <v>7th:]magic Circle Against Chaos (Sp)[1/day, DC 14</v>
          </cell>
          <cell r="L555" t="str">
            <v>10th:]Shield of Law (Sp)[1/day, DC 19</v>
          </cell>
          <cell r="AK555" t="str">
            <v/>
          </cell>
          <cell r="AL555" t="str">
            <v/>
          </cell>
          <cell r="AM555" t="str">
            <v/>
          </cell>
          <cell r="AN555" t="str">
            <v/>
          </cell>
          <cell r="AO555" t="str">
            <v/>
          </cell>
          <cell r="AP555" t="str">
            <v/>
          </cell>
          <cell r="AQ555" t="str">
            <v/>
          </cell>
          <cell r="AR555" t="str">
            <v/>
          </cell>
          <cell r="AS555" t="str">
            <v/>
          </cell>
          <cell r="AT555" t="str">
            <v/>
          </cell>
          <cell r="AU555" t="str">
            <v/>
          </cell>
          <cell r="AV555" t="str">
            <v/>
          </cell>
          <cell r="AW555" t="str">
            <v/>
          </cell>
          <cell r="AX555" t="str">
            <v/>
          </cell>
          <cell r="AY555" t="str">
            <v/>
          </cell>
          <cell r="AZ555" t="str">
            <v/>
          </cell>
          <cell r="BA555" t="str">
            <v/>
          </cell>
          <cell r="BB555" t="str">
            <v/>
          </cell>
          <cell r="BC555" t="str">
            <v/>
          </cell>
          <cell r="BD555" t="str">
            <v/>
          </cell>
          <cell r="BE555" t="str">
            <v/>
          </cell>
          <cell r="BF555" t="str">
            <v/>
          </cell>
          <cell r="BG555" t="str">
            <v/>
          </cell>
          <cell r="BH555" t="str">
            <v/>
          </cell>
          <cell r="BI555" t="str">
            <v/>
          </cell>
          <cell r="BJ555" t="str">
            <v/>
          </cell>
          <cell r="BK555" t="str">
            <v/>
          </cell>
          <cell r="BL555" t="str">
            <v/>
          </cell>
          <cell r="BM555" t="str">
            <v/>
          </cell>
          <cell r="BN555" t="str">
            <v/>
          </cell>
          <cell r="BO555" t="str">
            <v/>
          </cell>
          <cell r="BP555">
            <v>0</v>
          </cell>
        </row>
        <row r="556">
          <cell r="A556" t="str">
            <v>Fiend Binder</v>
          </cell>
          <cell r="C556">
            <v>0</v>
          </cell>
          <cell r="AK556" t="str">
            <v/>
          </cell>
          <cell r="AL556" t="str">
            <v/>
          </cell>
          <cell r="AM556" t="str">
            <v/>
          </cell>
          <cell r="AN556" t="str">
            <v/>
          </cell>
          <cell r="AO556" t="str">
            <v/>
          </cell>
          <cell r="AP556" t="str">
            <v/>
          </cell>
          <cell r="AQ556" t="str">
            <v/>
          </cell>
          <cell r="AR556" t="str">
            <v/>
          </cell>
          <cell r="AS556" t="str">
            <v/>
          </cell>
          <cell r="AT556" t="str">
            <v/>
          </cell>
          <cell r="AU556" t="str">
            <v/>
          </cell>
          <cell r="AV556" t="str">
            <v/>
          </cell>
          <cell r="AW556" t="str">
            <v/>
          </cell>
          <cell r="AX556" t="str">
            <v/>
          </cell>
          <cell r="AY556" t="str">
            <v/>
          </cell>
          <cell r="AZ556" t="str">
            <v/>
          </cell>
          <cell r="BA556" t="str">
            <v/>
          </cell>
          <cell r="BB556" t="str">
            <v/>
          </cell>
          <cell r="BC556" t="str">
            <v/>
          </cell>
          <cell r="BD556" t="str">
            <v/>
          </cell>
          <cell r="BE556" t="str">
            <v/>
          </cell>
          <cell r="BF556" t="str">
            <v/>
          </cell>
          <cell r="BG556" t="str">
            <v/>
          </cell>
          <cell r="BH556" t="str">
            <v/>
          </cell>
          <cell r="BI556" t="str">
            <v/>
          </cell>
          <cell r="BJ556" t="str">
            <v/>
          </cell>
          <cell r="BK556" t="str">
            <v/>
          </cell>
          <cell r="BL556" t="str">
            <v/>
          </cell>
          <cell r="BM556" t="str">
            <v/>
          </cell>
          <cell r="BN556" t="str">
            <v/>
          </cell>
          <cell r="BO556" t="str">
            <v/>
          </cell>
          <cell r="BP556">
            <v>0</v>
          </cell>
        </row>
        <row r="557">
          <cell r="A557" t="str">
            <v>Fiend Slayer</v>
          </cell>
          <cell r="B557" t="str">
            <v>.</v>
          </cell>
          <cell r="C557">
            <v>0</v>
          </cell>
          <cell r="D557" t="str">
            <v>]Light, Medium, Heavy Armor[</v>
          </cell>
          <cell r="E557" t="str">
            <v>]Shield Use[</v>
          </cell>
          <cell r="F557" t="str">
            <v>]Simple, Martial Weapons[</v>
          </cell>
          <cell r="G557" t="str">
            <v>1st:]Fiend Hunting (Ex)[+1 bonus to damage, Bluff, Listen, Sense Motive, Spot, Wild. Lore</v>
          </cell>
          <cell r="H557" t="str">
            <v>][Stacks with favored enemy bonus. +2 at 3rd. +3 at 6th. +4 at 9th.</v>
          </cell>
          <cell r="I557" t="str">
            <v>1st:]Fiend Skin (Ex)[+1 natural armor bonus. +2 at 4th. +3 at 7th. +4 at 10th.</v>
          </cell>
          <cell r="J557" t="str">
            <v>2nd:]Detect Fiends (Su)[At will, can detect fiends as a scorcerer of of equal class level.</v>
          </cell>
          <cell r="K557" t="str">
            <v>][(Duplicates affects of detect undead.)</v>
          </cell>
          <cell r="L557" t="str">
            <v>2nd:]See in Darkness (Su)[Darkvision 30' in normal or magical darkness.</v>
          </cell>
          <cell r="M557" t="str">
            <v>4th:]Smite Fiends (Su)[1/day can add WIS bonus to attack roll &amp; 2 dmg/class level.</v>
          </cell>
          <cell r="N557" t="str">
            <v>5th:]Spurn Fiend's Touch (Su)[Apply WIS bonus to all saves against evil outsider's spells &amp; effects.</v>
          </cell>
          <cell r="O557" t="str">
            <v>7th:]Clutches of Vengeance (Su)[1/day melee touch attack negates an evil outsider's</v>
          </cell>
          <cell r="P557" t="str">
            <v>][SR &amp; damage reduction for 1 rnd/level.</v>
          </cell>
          <cell r="Q557" t="str">
            <v>8th:]Fiendbane Shout (Su)[1/day can stun all evil outsiders within 50'.</v>
          </cell>
          <cell r="R557" t="str">
            <v>][DC 10 + CHA bonus + class level.</v>
          </cell>
          <cell r="S557" t="str">
            <v>10th:]Neutralize Evil (Sp)[1/day melee touch attack can prevent an evil outsider</v>
          </cell>
          <cell r="T557" t="str">
            <v>][from using any Su or Sp abilities, spells, or magic items for 24 hours.</v>
          </cell>
          <cell r="AK557" t="str">
            <v/>
          </cell>
          <cell r="AL557" t="str">
            <v/>
          </cell>
          <cell r="AM557" t="str">
            <v/>
          </cell>
          <cell r="AN557" t="str">
            <v/>
          </cell>
          <cell r="AO557" t="str">
            <v/>
          </cell>
          <cell r="AP557" t="str">
            <v/>
          </cell>
          <cell r="AQ557" t="str">
            <v/>
          </cell>
          <cell r="AR557" t="str">
            <v/>
          </cell>
          <cell r="AS557" t="str">
            <v/>
          </cell>
          <cell r="AT557" t="str">
            <v/>
          </cell>
          <cell r="AU557" t="str">
            <v/>
          </cell>
          <cell r="AV557" t="str">
            <v/>
          </cell>
          <cell r="AW557" t="str">
            <v/>
          </cell>
          <cell r="AX557" t="str">
            <v/>
          </cell>
          <cell r="AY557" t="str">
            <v/>
          </cell>
          <cell r="AZ557" t="str">
            <v/>
          </cell>
          <cell r="BA557" t="str">
            <v/>
          </cell>
          <cell r="BB557" t="str">
            <v/>
          </cell>
          <cell r="BC557" t="str">
            <v/>
          </cell>
          <cell r="BD557" t="str">
            <v/>
          </cell>
          <cell r="BE557" t="str">
            <v/>
          </cell>
          <cell r="BF557" t="str">
            <v/>
          </cell>
          <cell r="BG557" t="str">
            <v/>
          </cell>
          <cell r="BH557" t="str">
            <v/>
          </cell>
          <cell r="BI557" t="str">
            <v/>
          </cell>
          <cell r="BJ557" t="str">
            <v/>
          </cell>
          <cell r="BK557" t="str">
            <v/>
          </cell>
          <cell r="BL557" t="str">
            <v/>
          </cell>
          <cell r="BM557" t="str">
            <v/>
          </cell>
          <cell r="BN557" t="str">
            <v/>
          </cell>
          <cell r="BO557" t="str">
            <v/>
          </cell>
          <cell r="BP557">
            <v>0</v>
          </cell>
        </row>
        <row r="558">
          <cell r="A558" t="str">
            <v>Fighter</v>
          </cell>
          <cell r="B558" t="str">
            <v>Ftr</v>
          </cell>
          <cell r="C558">
            <v>2</v>
          </cell>
          <cell r="D558" t="str">
            <v>]Light, Medium, Heavy Armor[</v>
          </cell>
          <cell r="E558" t="str">
            <v>]Shield Use[Including tower shields</v>
          </cell>
          <cell r="F558" t="str">
            <v>]Simple, Martial Weapons[</v>
          </cell>
          <cell r="G558" t="str">
            <v>1st]Bonus Fighter Feats[2 feat(s) earned.</v>
          </cell>
          <cell r="AK558" t="b">
            <v>1</v>
          </cell>
          <cell r="AL558">
            <v>1</v>
          </cell>
          <cell r="AM558" t="str">
            <v/>
          </cell>
          <cell r="AN558" t="str">
            <v/>
          </cell>
          <cell r="AO558" t="str">
            <v/>
          </cell>
          <cell r="AP558" t="str">
            <v/>
          </cell>
          <cell r="AQ558" t="str">
            <v/>
          </cell>
          <cell r="AR558" t="str">
            <v/>
          </cell>
          <cell r="AS558" t="str">
            <v/>
          </cell>
          <cell r="AT558" t="str">
            <v/>
          </cell>
          <cell r="AU558" t="str">
            <v/>
          </cell>
          <cell r="AV558" t="str">
            <v/>
          </cell>
          <cell r="AW558" t="str">
            <v/>
          </cell>
          <cell r="AX558" t="str">
            <v/>
          </cell>
          <cell r="AY558" t="str">
            <v/>
          </cell>
          <cell r="AZ558" t="str">
            <v/>
          </cell>
          <cell r="BA558" t="str">
            <v/>
          </cell>
          <cell r="BB558" t="str">
            <v/>
          </cell>
          <cell r="BC558" t="str">
            <v/>
          </cell>
          <cell r="BD558" t="str">
            <v/>
          </cell>
          <cell r="BE558" t="str">
            <v/>
          </cell>
          <cell r="BF558" t="str">
            <v/>
          </cell>
          <cell r="BG558" t="str">
            <v/>
          </cell>
          <cell r="BH558" t="str">
            <v/>
          </cell>
          <cell r="BI558" t="str">
            <v/>
          </cell>
          <cell r="BJ558" t="str">
            <v/>
          </cell>
          <cell r="BK558" t="str">
            <v/>
          </cell>
          <cell r="BL558" t="str">
            <v/>
          </cell>
          <cell r="BM558" t="str">
            <v/>
          </cell>
          <cell r="BN558" t="str">
            <v/>
          </cell>
          <cell r="BO558" t="str">
            <v/>
          </cell>
          <cell r="BP558">
            <v>1</v>
          </cell>
        </row>
        <row r="559">
          <cell r="A559" t="str">
            <v>Firewalker</v>
          </cell>
          <cell r="C559">
            <v>0</v>
          </cell>
          <cell r="AK559" t="str">
            <v/>
          </cell>
          <cell r="AL559" t="str">
            <v/>
          </cell>
          <cell r="AM559" t="str">
            <v/>
          </cell>
          <cell r="AN559" t="str">
            <v/>
          </cell>
          <cell r="AO559" t="str">
            <v/>
          </cell>
          <cell r="AP559" t="str">
            <v/>
          </cell>
          <cell r="AQ559" t="str">
            <v/>
          </cell>
          <cell r="AR559" t="str">
            <v/>
          </cell>
          <cell r="AS559" t="str">
            <v/>
          </cell>
          <cell r="AT559" t="str">
            <v/>
          </cell>
          <cell r="AU559" t="str">
            <v/>
          </cell>
          <cell r="AV559" t="str">
            <v/>
          </cell>
          <cell r="AW559" t="str">
            <v/>
          </cell>
          <cell r="AX559" t="str">
            <v/>
          </cell>
          <cell r="AY559" t="str">
            <v/>
          </cell>
          <cell r="AZ559" t="str">
            <v/>
          </cell>
          <cell r="BA559" t="str">
            <v/>
          </cell>
          <cell r="BB559" t="str">
            <v/>
          </cell>
          <cell r="BC559" t="str">
            <v/>
          </cell>
          <cell r="BD559" t="str">
            <v/>
          </cell>
          <cell r="BE559" t="str">
            <v/>
          </cell>
          <cell r="BF559" t="str">
            <v/>
          </cell>
          <cell r="BG559" t="str">
            <v/>
          </cell>
          <cell r="BH559" t="str">
            <v/>
          </cell>
          <cell r="BI559" t="str">
            <v/>
          </cell>
          <cell r="BJ559" t="str">
            <v/>
          </cell>
          <cell r="BK559" t="str">
            <v/>
          </cell>
          <cell r="BL559" t="str">
            <v/>
          </cell>
          <cell r="BM559" t="str">
            <v/>
          </cell>
          <cell r="BN559" t="str">
            <v/>
          </cell>
          <cell r="BO559" t="str">
            <v/>
          </cell>
          <cell r="BP559">
            <v>0</v>
          </cell>
        </row>
        <row r="560">
          <cell r="A560" t="str">
            <v>Fist of Hextor</v>
          </cell>
          <cell r="B560" t="str">
            <v>Foh</v>
          </cell>
          <cell r="C560">
            <v>0</v>
          </cell>
          <cell r="D560" t="str">
            <v>]Light, Medium, Heavy Armor[</v>
          </cell>
          <cell r="E560" t="str">
            <v>]Shield Use[</v>
          </cell>
          <cell r="F560" t="str">
            <v>]Simple, Martial Weapons[</v>
          </cell>
          <cell r="G560" t="str">
            <v>1st:]Brutal Strike (Ex)[Add +1 to attack or damage roll (not both)</v>
          </cell>
          <cell r="H560" t="str">
            <v>2nd:]Strength Boost (Ex)(1/day)[+4 Str; 4 rounds + Fist of Hextor lvl</v>
          </cell>
          <cell r="I560" t="str">
            <v xml:space="preserve">3rd:]Frightful Presence (Ex)(1/day)["Fear" spell; 5' per level; </v>
          </cell>
          <cell r="J560" t="str">
            <v>][Will DC 10 + lvl + CHA Mod.</v>
          </cell>
          <cell r="K560" t="str">
            <v>4th:]Brutal Strike (Ex)[Add +2 to attack or damage roll (not both)</v>
          </cell>
          <cell r="L560" t="str">
            <v>5th:]Strength Boost (Ex)(2/day)[+4 Str; 4 rounds + Fist of Hextor lvl</v>
          </cell>
          <cell r="M560" t="str">
            <v xml:space="preserve">6th:]Frightful Presence (Ex)(2/day)["Fear" spell; 5' per level; </v>
          </cell>
          <cell r="N560" t="str">
            <v>][Will DC 10 + lvl + CHA Mod.</v>
          </cell>
          <cell r="O560" t="str">
            <v>7th:]Brutal Strike (Ex)[Add +3 to attack or damage roll (not both)</v>
          </cell>
          <cell r="P560" t="str">
            <v>8th:]Strength Boost (Ex)(3/day)[+4 Str; 4 rounds + Fist of Hextor lvl</v>
          </cell>
          <cell r="Q560" t="str">
            <v xml:space="preserve">9th:]Frightful Presence (Ex)(3/day)["Fear" spell; 5' per level; </v>
          </cell>
          <cell r="R560" t="str">
            <v>][Will DC 10 + lvl + CHA Mod.</v>
          </cell>
          <cell r="S560" t="str">
            <v>10th:]Brutal Strike (Ex)[Add +4 to attack or damage roll (not both)</v>
          </cell>
          <cell r="AK560" t="str">
            <v/>
          </cell>
          <cell r="AL560" t="str">
            <v/>
          </cell>
          <cell r="AM560" t="str">
            <v/>
          </cell>
          <cell r="AN560" t="str">
            <v/>
          </cell>
          <cell r="AO560" t="str">
            <v/>
          </cell>
          <cell r="AP560" t="str">
            <v/>
          </cell>
          <cell r="AQ560" t="str">
            <v/>
          </cell>
          <cell r="AR560" t="str">
            <v/>
          </cell>
          <cell r="AS560" t="str">
            <v/>
          </cell>
          <cell r="AT560" t="str">
            <v/>
          </cell>
          <cell r="AU560" t="str">
            <v/>
          </cell>
          <cell r="AV560" t="str">
            <v/>
          </cell>
          <cell r="AW560" t="str">
            <v/>
          </cell>
          <cell r="AX560" t="str">
            <v/>
          </cell>
          <cell r="AY560" t="str">
            <v/>
          </cell>
          <cell r="AZ560" t="str">
            <v/>
          </cell>
          <cell r="BA560" t="str">
            <v/>
          </cell>
          <cell r="BB560" t="str">
            <v/>
          </cell>
          <cell r="BC560" t="str">
            <v/>
          </cell>
          <cell r="BD560" t="str">
            <v/>
          </cell>
          <cell r="BE560" t="str">
            <v/>
          </cell>
          <cell r="BF560" t="str">
            <v/>
          </cell>
          <cell r="BG560" t="str">
            <v/>
          </cell>
          <cell r="BH560" t="str">
            <v/>
          </cell>
          <cell r="BI560" t="str">
            <v/>
          </cell>
          <cell r="BJ560" t="str">
            <v/>
          </cell>
          <cell r="BK560" t="str">
            <v/>
          </cell>
          <cell r="BL560" t="str">
            <v/>
          </cell>
          <cell r="BM560" t="str">
            <v/>
          </cell>
          <cell r="BN560" t="str">
            <v/>
          </cell>
          <cell r="BO560" t="str">
            <v/>
          </cell>
          <cell r="BP560">
            <v>0</v>
          </cell>
        </row>
        <row r="561">
          <cell r="A561" t="str">
            <v>Flame Steward</v>
          </cell>
          <cell r="C561">
            <v>0</v>
          </cell>
          <cell r="AK561" t="str">
            <v/>
          </cell>
          <cell r="AL561" t="str">
            <v/>
          </cell>
          <cell r="AM561" t="str">
            <v/>
          </cell>
          <cell r="AN561" t="str">
            <v/>
          </cell>
          <cell r="AO561" t="str">
            <v/>
          </cell>
          <cell r="AP561" t="str">
            <v/>
          </cell>
          <cell r="AQ561" t="str">
            <v/>
          </cell>
          <cell r="AR561" t="str">
            <v/>
          </cell>
          <cell r="AS561" t="str">
            <v/>
          </cell>
          <cell r="AT561" t="str">
            <v/>
          </cell>
          <cell r="AU561" t="str">
            <v/>
          </cell>
          <cell r="AV561" t="str">
            <v/>
          </cell>
          <cell r="AW561" t="str">
            <v/>
          </cell>
          <cell r="AX561" t="str">
            <v/>
          </cell>
          <cell r="AY561" t="str">
            <v/>
          </cell>
          <cell r="AZ561" t="str">
            <v/>
          </cell>
          <cell r="BA561" t="str">
            <v/>
          </cell>
          <cell r="BB561" t="str">
            <v/>
          </cell>
          <cell r="BC561" t="str">
            <v/>
          </cell>
          <cell r="BD561" t="str">
            <v/>
          </cell>
          <cell r="BE561" t="str">
            <v/>
          </cell>
          <cell r="BF561" t="str">
            <v/>
          </cell>
          <cell r="BG561" t="str">
            <v/>
          </cell>
          <cell r="BH561" t="str">
            <v/>
          </cell>
          <cell r="BI561" t="str">
            <v/>
          </cell>
          <cell r="BJ561" t="str">
            <v/>
          </cell>
          <cell r="BK561" t="str">
            <v/>
          </cell>
          <cell r="BL561" t="str">
            <v/>
          </cell>
          <cell r="BM561" t="str">
            <v/>
          </cell>
          <cell r="BN561" t="str">
            <v/>
          </cell>
          <cell r="BO561" t="str">
            <v/>
          </cell>
          <cell r="BP561">
            <v>0</v>
          </cell>
        </row>
        <row r="562">
          <cell r="A562" t="str">
            <v>Fleet Runner of Ehlonna</v>
          </cell>
          <cell r="C562">
            <v>0</v>
          </cell>
          <cell r="AK562" t="str">
            <v/>
          </cell>
          <cell r="AL562" t="str">
            <v/>
          </cell>
          <cell r="AM562" t="str">
            <v/>
          </cell>
          <cell r="AN562" t="str">
            <v/>
          </cell>
          <cell r="AO562" t="str">
            <v/>
          </cell>
          <cell r="AP562" t="str">
            <v/>
          </cell>
          <cell r="AQ562" t="str">
            <v/>
          </cell>
          <cell r="AR562" t="str">
            <v/>
          </cell>
          <cell r="AS562" t="str">
            <v/>
          </cell>
          <cell r="AT562" t="str">
            <v/>
          </cell>
          <cell r="AU562" t="str">
            <v/>
          </cell>
          <cell r="AV562" t="str">
            <v/>
          </cell>
          <cell r="AW562" t="str">
            <v/>
          </cell>
          <cell r="AX562" t="str">
            <v/>
          </cell>
          <cell r="AY562" t="str">
            <v/>
          </cell>
          <cell r="AZ562" t="str">
            <v/>
          </cell>
          <cell r="BA562" t="str">
            <v/>
          </cell>
          <cell r="BB562" t="str">
            <v/>
          </cell>
          <cell r="BC562" t="str">
            <v/>
          </cell>
          <cell r="BD562" t="str">
            <v/>
          </cell>
          <cell r="BE562" t="str">
            <v/>
          </cell>
          <cell r="BF562" t="str">
            <v/>
          </cell>
          <cell r="BG562" t="str">
            <v/>
          </cell>
          <cell r="BH562" t="str">
            <v/>
          </cell>
          <cell r="BI562" t="str">
            <v/>
          </cell>
          <cell r="BJ562" t="str">
            <v/>
          </cell>
          <cell r="BK562" t="str">
            <v/>
          </cell>
          <cell r="BL562" t="str">
            <v/>
          </cell>
          <cell r="BM562" t="str">
            <v/>
          </cell>
          <cell r="BN562" t="str">
            <v/>
          </cell>
          <cell r="BO562" t="str">
            <v/>
          </cell>
          <cell r="BP562">
            <v>0</v>
          </cell>
        </row>
        <row r="563">
          <cell r="A563" t="str">
            <v>Footman</v>
          </cell>
          <cell r="B563" t="str">
            <v>.</v>
          </cell>
          <cell r="C563">
            <v>0</v>
          </cell>
          <cell r="D563" t="str">
            <v>]Light, Medium, Heavy Armor[</v>
          </cell>
          <cell r="E563" t="str">
            <v>]Shield Use[</v>
          </cell>
          <cell r="F563" t="str">
            <v>]Simple, Martial Weapons[</v>
          </cell>
          <cell r="G563" t="str">
            <v>1st:]Support Ally (Ex)[May occupy the same square as a medium or large ally w/o penalty</v>
          </cell>
          <cell r="H563" t="str">
            <v>][when using a weapon smaller than medium sized.</v>
          </cell>
          <cell r="I563" t="str">
            <v>][NOTE:  All bonuses listed can only be used when occupying the same square as a larger ally.</v>
          </cell>
          <cell r="J563" t="str">
            <v>1st:]Sheld Ally (Ex)[Move eq. action to give ally a +1 dodge bonus to AC.</v>
          </cell>
          <cell r="K563" t="str">
            <v>1st:]Coordinated Strike (Ex)[+0  bonus to hit &amp; damage the same target his ally lst attacked.</v>
          </cell>
          <cell r="L563" t="str">
            <v>2nd:]Protect Ally (Ex)[Ready an action to absorb ally's AoO's.</v>
          </cell>
          <cell r="M563" t="str">
            <v>4th:]Defend Ally (Ex)[Cannot be flanked.</v>
          </cell>
          <cell r="AK563" t="str">
            <v/>
          </cell>
          <cell r="AL563" t="str">
            <v/>
          </cell>
          <cell r="AM563" t="str">
            <v/>
          </cell>
          <cell r="AN563" t="str">
            <v/>
          </cell>
          <cell r="AO563" t="str">
            <v/>
          </cell>
          <cell r="AP563" t="str">
            <v/>
          </cell>
          <cell r="AQ563" t="str">
            <v/>
          </cell>
          <cell r="AR563" t="str">
            <v/>
          </cell>
          <cell r="AS563" t="str">
            <v/>
          </cell>
          <cell r="AT563" t="str">
            <v/>
          </cell>
          <cell r="AU563" t="str">
            <v/>
          </cell>
          <cell r="AV563" t="str">
            <v/>
          </cell>
          <cell r="AW563" t="str">
            <v/>
          </cell>
          <cell r="AX563" t="str">
            <v/>
          </cell>
          <cell r="AY563" t="str">
            <v/>
          </cell>
          <cell r="AZ563" t="str">
            <v/>
          </cell>
          <cell r="BA563" t="str">
            <v/>
          </cell>
          <cell r="BB563" t="str">
            <v/>
          </cell>
          <cell r="BC563" t="str">
            <v/>
          </cell>
          <cell r="BD563" t="str">
            <v/>
          </cell>
          <cell r="BE563" t="str">
            <v/>
          </cell>
          <cell r="BF563" t="str">
            <v/>
          </cell>
          <cell r="BG563" t="str">
            <v/>
          </cell>
          <cell r="BH563" t="str">
            <v/>
          </cell>
          <cell r="BI563" t="str">
            <v/>
          </cell>
          <cell r="BJ563" t="str">
            <v/>
          </cell>
          <cell r="BK563" t="str">
            <v/>
          </cell>
          <cell r="BL563" t="str">
            <v/>
          </cell>
          <cell r="BM563" t="str">
            <v/>
          </cell>
          <cell r="BN563" t="str">
            <v/>
          </cell>
          <cell r="BO563" t="str">
            <v/>
          </cell>
          <cell r="BP563">
            <v>0</v>
          </cell>
        </row>
        <row r="564">
          <cell r="A564" t="str">
            <v>Forest Master</v>
          </cell>
          <cell r="C564">
            <v>0</v>
          </cell>
          <cell r="AK564" t="str">
            <v/>
          </cell>
          <cell r="AL564" t="str">
            <v/>
          </cell>
          <cell r="AM564" t="str">
            <v/>
          </cell>
          <cell r="AN564" t="str">
            <v/>
          </cell>
          <cell r="AO564" t="str">
            <v/>
          </cell>
          <cell r="AP564" t="str">
            <v/>
          </cell>
          <cell r="AQ564" t="str">
            <v/>
          </cell>
          <cell r="AR564" t="str">
            <v/>
          </cell>
          <cell r="AS564" t="str">
            <v/>
          </cell>
          <cell r="AT564" t="str">
            <v/>
          </cell>
          <cell r="AU564" t="str">
            <v/>
          </cell>
          <cell r="AV564" t="str">
            <v/>
          </cell>
          <cell r="AW564" t="str">
            <v/>
          </cell>
          <cell r="AX564" t="str">
            <v/>
          </cell>
          <cell r="AY564" t="str">
            <v/>
          </cell>
          <cell r="AZ564" t="str">
            <v/>
          </cell>
          <cell r="BA564" t="str">
            <v/>
          </cell>
          <cell r="BB564" t="str">
            <v/>
          </cell>
          <cell r="BC564" t="str">
            <v/>
          </cell>
          <cell r="BD564" t="str">
            <v/>
          </cell>
          <cell r="BE564" t="str">
            <v/>
          </cell>
          <cell r="BF564" t="str">
            <v/>
          </cell>
          <cell r="BG564" t="str">
            <v/>
          </cell>
          <cell r="BH564" t="str">
            <v/>
          </cell>
          <cell r="BI564" t="str">
            <v/>
          </cell>
          <cell r="BJ564" t="str">
            <v/>
          </cell>
          <cell r="BK564" t="str">
            <v/>
          </cell>
          <cell r="BL564" t="str">
            <v/>
          </cell>
          <cell r="BM564" t="str">
            <v/>
          </cell>
          <cell r="BN564" t="str">
            <v/>
          </cell>
          <cell r="BO564" t="str">
            <v/>
          </cell>
          <cell r="BP564">
            <v>0</v>
          </cell>
        </row>
        <row r="565">
          <cell r="A565" t="str">
            <v>Gatecrasher</v>
          </cell>
          <cell r="C565">
            <v>0</v>
          </cell>
          <cell r="AK565" t="str">
            <v/>
          </cell>
          <cell r="AL565" t="str">
            <v/>
          </cell>
          <cell r="AM565" t="str">
            <v/>
          </cell>
          <cell r="AN565" t="str">
            <v/>
          </cell>
          <cell r="AO565" t="str">
            <v/>
          </cell>
          <cell r="AP565" t="str">
            <v/>
          </cell>
          <cell r="AQ565" t="str">
            <v/>
          </cell>
          <cell r="AR565" t="str">
            <v/>
          </cell>
          <cell r="AS565" t="str">
            <v/>
          </cell>
          <cell r="AT565" t="str">
            <v/>
          </cell>
          <cell r="AU565" t="str">
            <v/>
          </cell>
          <cell r="AV565" t="str">
            <v/>
          </cell>
          <cell r="AW565" t="str">
            <v/>
          </cell>
          <cell r="AX565" t="str">
            <v/>
          </cell>
          <cell r="AY565" t="str">
            <v/>
          </cell>
          <cell r="AZ565" t="str">
            <v/>
          </cell>
          <cell r="BA565" t="str">
            <v/>
          </cell>
          <cell r="BB565" t="str">
            <v/>
          </cell>
          <cell r="BC565" t="str">
            <v/>
          </cell>
          <cell r="BD565" t="str">
            <v/>
          </cell>
          <cell r="BE565" t="str">
            <v/>
          </cell>
          <cell r="BF565" t="str">
            <v/>
          </cell>
          <cell r="BG565" t="str">
            <v/>
          </cell>
          <cell r="BH565" t="str">
            <v/>
          </cell>
          <cell r="BI565" t="str">
            <v/>
          </cell>
          <cell r="BJ565" t="str">
            <v/>
          </cell>
          <cell r="BK565" t="str">
            <v/>
          </cell>
          <cell r="BL565" t="str">
            <v/>
          </cell>
          <cell r="BM565" t="str">
            <v/>
          </cell>
          <cell r="BN565" t="str">
            <v/>
          </cell>
          <cell r="BO565" t="str">
            <v/>
          </cell>
          <cell r="BP565">
            <v>0</v>
          </cell>
        </row>
        <row r="566">
          <cell r="A566" t="str">
            <v>Gemscribe</v>
          </cell>
          <cell r="B566" t="str">
            <v>Gsc</v>
          </cell>
          <cell r="C566">
            <v>0</v>
          </cell>
          <cell r="G566" t="str">
            <v>1st:]Spellcasting (Sp)[+1 level of previous spellcasting class.</v>
          </cell>
          <cell r="H566" t="str">
            <v>1st:]Gemcasting (Su)[Sacrifice gems as an additional spell component to enhance spells.</v>
          </cell>
          <cell r="I566" t="str">
            <v>][Casting takes a full round per MM feat applied when gemcasting is used.</v>
          </cell>
          <cell r="J566" t="str">
            <v>1st:][Heighten Spell - 100gp of gems per spell level.</v>
          </cell>
          <cell r="K566" t="str">
            <v>2nd:][Extend Spell - 100gp of gems per spell level.</v>
          </cell>
          <cell r="L566" t="str">
            <v>3rd:][Silent Spell - 100gp of gems per spell level.</v>
          </cell>
          <cell r="M566" t="str">
            <v>4th:][Empower Spell - 200gp of gems per spell level.</v>
          </cell>
          <cell r="N566" t="str">
            <v>5th:][Mazimize Spell - 250gp of gems per spell level.</v>
          </cell>
          <cell r="AK566" t="str">
            <v/>
          </cell>
          <cell r="AL566" t="str">
            <v/>
          </cell>
          <cell r="AM566" t="str">
            <v/>
          </cell>
          <cell r="AN566" t="str">
            <v/>
          </cell>
          <cell r="AO566" t="str">
            <v/>
          </cell>
          <cell r="AP566" t="str">
            <v/>
          </cell>
          <cell r="AQ566" t="str">
            <v/>
          </cell>
          <cell r="AR566" t="str">
            <v/>
          </cell>
          <cell r="AS566" t="str">
            <v/>
          </cell>
          <cell r="AT566" t="str">
            <v/>
          </cell>
          <cell r="AU566" t="str">
            <v/>
          </cell>
          <cell r="AV566" t="str">
            <v/>
          </cell>
          <cell r="AW566" t="str">
            <v/>
          </cell>
          <cell r="AX566" t="str">
            <v/>
          </cell>
          <cell r="AY566" t="str">
            <v/>
          </cell>
          <cell r="AZ566" t="str">
            <v/>
          </cell>
          <cell r="BA566" t="str">
            <v/>
          </cell>
          <cell r="BB566" t="str">
            <v/>
          </cell>
          <cell r="BC566" t="str">
            <v/>
          </cell>
          <cell r="BD566" t="str">
            <v/>
          </cell>
          <cell r="BE566" t="str">
            <v/>
          </cell>
          <cell r="BF566" t="str">
            <v/>
          </cell>
          <cell r="BG566" t="str">
            <v/>
          </cell>
          <cell r="BH566" t="str">
            <v/>
          </cell>
          <cell r="BI566" t="str">
            <v/>
          </cell>
          <cell r="BJ566" t="str">
            <v/>
          </cell>
          <cell r="BK566" t="str">
            <v/>
          </cell>
          <cell r="BL566" t="str">
            <v/>
          </cell>
          <cell r="BM566" t="str">
            <v/>
          </cell>
          <cell r="BN566" t="str">
            <v/>
          </cell>
          <cell r="BO566" t="str">
            <v/>
          </cell>
          <cell r="BP566">
            <v>0</v>
          </cell>
        </row>
        <row r="567">
          <cell r="A567" t="str">
            <v>Ghost-Faced Killer</v>
          </cell>
          <cell r="B567" t="str">
            <v>.</v>
          </cell>
          <cell r="C567">
            <v>0</v>
          </cell>
          <cell r="D567" t="str">
            <v>]Light Armor[</v>
          </cell>
          <cell r="F567" t="str">
            <v>]Simple, Martial Weapons[</v>
          </cell>
          <cell r="G567" t="str">
            <v>1st:]Beyond Sight (Sp):[Invisibility as scorcerer of equal class level</v>
          </cell>
          <cell r="H567" t="str">
            <v>][1/day plus an additional time at every odd ghost-faced killer level.</v>
          </cell>
          <cell r="I567" t="str">
            <v>2nd:]Sneak Attack (Ex)[+1d6.  Additional +d6 at 5th &amp; 8th levels.</v>
          </cell>
          <cell r="J567" t="str">
            <v>3rd:] Death Attack (Ex)[After 3 rounds of study my make a death attack.</v>
          </cell>
          <cell r="K567" t="str">
            <v>][DC 10+class lvl+int mod.  Death or uncon.</v>
          </cell>
          <cell r="L567" t="str">
            <v>4th:]Frightful Attack (Su)[3/day sneak attack can frighten all</v>
          </cell>
          <cell r="M567" t="str">
            <v>][within 30'. DC 10 + 1/2 charater level + CHA mod.</v>
          </cell>
          <cell r="N567" t="str">
            <v>][Those who fail become panicedfor 1d6 + 1/class lvl.</v>
          </cell>
          <cell r="O567" t="str">
            <v>6th:][Beyond Touch (Sp)[Incorporeal for class level + CHA mod.</v>
          </cell>
          <cell r="P567" t="str">
            <v>][1/day at 6th, 2/day at 8th, &amp; 3/day at 10th.</v>
          </cell>
          <cell r="Q567" t="str">
            <v>7th:]Spirit Sword (Sp)[Can imbue weapon with ghost touch ability.</v>
          </cell>
          <cell r="R567" t="str">
            <v>][Lasts class level + CHA mod rounds.</v>
          </cell>
          <cell r="S567" t="str">
            <v>][1/day at 7th &amp; 2/day at 9th.</v>
          </cell>
          <cell r="T567" t="str">
            <v>8th:]Ghost Sight (Sp)[Can see ethreal creatures within 20'.</v>
          </cell>
          <cell r="U567" t="str">
            <v>10th:]Ghost Sight (Sp)[Can see invisible creatures within 20'.</v>
          </cell>
          <cell r="AK567" t="str">
            <v/>
          </cell>
          <cell r="AL567" t="str">
            <v/>
          </cell>
          <cell r="AM567" t="str">
            <v/>
          </cell>
          <cell r="AN567" t="str">
            <v/>
          </cell>
          <cell r="AO567" t="str">
            <v/>
          </cell>
          <cell r="AP567" t="str">
            <v/>
          </cell>
          <cell r="AQ567" t="str">
            <v/>
          </cell>
          <cell r="AR567" t="str">
            <v/>
          </cell>
          <cell r="AS567" t="str">
            <v/>
          </cell>
          <cell r="AT567" t="str">
            <v/>
          </cell>
          <cell r="AU567" t="str">
            <v/>
          </cell>
          <cell r="AV567" t="str">
            <v/>
          </cell>
          <cell r="AW567" t="str">
            <v/>
          </cell>
          <cell r="AX567" t="str">
            <v/>
          </cell>
          <cell r="AY567" t="str">
            <v/>
          </cell>
          <cell r="AZ567" t="str">
            <v/>
          </cell>
          <cell r="BA567" t="str">
            <v/>
          </cell>
          <cell r="BB567" t="str">
            <v/>
          </cell>
          <cell r="BC567" t="str">
            <v/>
          </cell>
          <cell r="BD567" t="str">
            <v/>
          </cell>
          <cell r="BE567" t="str">
            <v/>
          </cell>
          <cell r="BF567" t="str">
            <v/>
          </cell>
          <cell r="BG567" t="str">
            <v/>
          </cell>
          <cell r="BH567" t="str">
            <v/>
          </cell>
          <cell r="BI567" t="str">
            <v/>
          </cell>
          <cell r="BJ567" t="str">
            <v/>
          </cell>
          <cell r="BK567" t="str">
            <v/>
          </cell>
          <cell r="BL567" t="str">
            <v/>
          </cell>
          <cell r="BM567" t="str">
            <v/>
          </cell>
          <cell r="BN567" t="str">
            <v/>
          </cell>
          <cell r="BO567" t="str">
            <v/>
          </cell>
          <cell r="BP567">
            <v>0</v>
          </cell>
        </row>
        <row r="568">
          <cell r="A568" t="str">
            <v>Ghostwalker</v>
          </cell>
          <cell r="B568" t="str">
            <v>Ghw</v>
          </cell>
          <cell r="C568">
            <v>0</v>
          </cell>
          <cell r="D568" t="str">
            <v>]Light, Medium Armor[</v>
          </cell>
          <cell r="E568" t="str">
            <v>]Shield Use[</v>
          </cell>
          <cell r="F568" t="str">
            <v>]Simple, Martial Weapons[</v>
          </cell>
          <cell r="G568" t="str">
            <v>1st:]Painful Reckoning[If Ghostwalker loses 50% of HP in one</v>
          </cell>
          <cell r="H568" t="str">
            <v>][encounter, +1 per lvl to AC, attack, dmg vs. specific foes fought</v>
          </cell>
          <cell r="I568" t="str">
            <v>1st:]Resolute Aura (Ex)[+(Ghostwalker Level) to Intimidate</v>
          </cell>
          <cell r="J568" t="str">
            <v>1st:]Anonymity[Loses specific powers should enemies know name</v>
          </cell>
          <cell r="K568" t="str">
            <v>2nd:]Feign Death (1/day)(Sp)[For 10 x Ghostwalker Lvl rounds</v>
          </cell>
          <cell r="L568" t="str">
            <v>3rd:]Superior Iron Will[+2 to Will saves</v>
          </cell>
          <cell r="M568" t="str">
            <v>4th:]Etherealness (1/day)(Su)[One round per Ghostwalker Lvl</v>
          </cell>
          <cell r="N568" t="str">
            <v>5th:]Shadow Walk (Su)[Fast travel, healing</v>
          </cell>
          <cell r="O568" t="str">
            <v>7th:]Etherealness (2/day)(Su)[One round per Ghostwalker Lvl</v>
          </cell>
          <cell r="P568" t="str">
            <v>10th:]Etherealness (3/day)(Su)[One round per Ghostwalker Lvl</v>
          </cell>
          <cell r="AK568" t="str">
            <v/>
          </cell>
          <cell r="AL568" t="str">
            <v/>
          </cell>
          <cell r="AM568" t="str">
            <v/>
          </cell>
          <cell r="AN568" t="str">
            <v/>
          </cell>
          <cell r="AO568" t="str">
            <v/>
          </cell>
          <cell r="AP568" t="str">
            <v/>
          </cell>
          <cell r="AQ568" t="str">
            <v/>
          </cell>
          <cell r="AR568" t="str">
            <v/>
          </cell>
          <cell r="AS568" t="str">
            <v/>
          </cell>
          <cell r="AT568" t="str">
            <v/>
          </cell>
          <cell r="AU568" t="str">
            <v/>
          </cell>
          <cell r="AV568" t="str">
            <v/>
          </cell>
          <cell r="AW568" t="str">
            <v/>
          </cell>
          <cell r="AX568" t="str">
            <v/>
          </cell>
          <cell r="AY568" t="str">
            <v/>
          </cell>
          <cell r="AZ568" t="str">
            <v/>
          </cell>
          <cell r="BA568" t="str">
            <v/>
          </cell>
          <cell r="BB568" t="str">
            <v/>
          </cell>
          <cell r="BC568" t="str">
            <v/>
          </cell>
          <cell r="BD568" t="str">
            <v/>
          </cell>
          <cell r="BE568" t="str">
            <v/>
          </cell>
          <cell r="BF568" t="str">
            <v/>
          </cell>
          <cell r="BG568" t="str">
            <v/>
          </cell>
          <cell r="BH568" t="str">
            <v/>
          </cell>
          <cell r="BI568" t="str">
            <v/>
          </cell>
          <cell r="BJ568" t="str">
            <v/>
          </cell>
          <cell r="BK568" t="str">
            <v/>
          </cell>
          <cell r="BL568" t="str">
            <v/>
          </cell>
          <cell r="BM568" t="str">
            <v/>
          </cell>
          <cell r="BN568" t="str">
            <v/>
          </cell>
          <cell r="BO568" t="str">
            <v/>
          </cell>
          <cell r="BP568">
            <v>0</v>
          </cell>
        </row>
        <row r="569">
          <cell r="A569" t="str">
            <v>Giant-Killer</v>
          </cell>
          <cell r="B569" t="str">
            <v>.</v>
          </cell>
          <cell r="C569">
            <v>0</v>
          </cell>
          <cell r="D569" t="str">
            <v>]Light, Medium, Heavy Armor[</v>
          </cell>
          <cell r="F569" t="str">
            <v>]Simple, Martial Weapons[</v>
          </cell>
          <cell r="G569" t="str">
            <v>1st]Giant Lore +0[</v>
          </cell>
          <cell r="H569" t="str">
            <v>1st]Improved Mobility[+8 AC against AoO.</v>
          </cell>
          <cell r="I569" t="str">
            <v>1st]Smite Big Folk 0/day (Su)[Against large or bigger foes, +1 AB / +0 damage.</v>
          </cell>
          <cell r="J569" t="str">
            <v>2nd]Damage Reduction 0/0 (Ex)[</v>
          </cell>
          <cell r="K569" t="str">
            <v>4th]Diehard (Ex)[If reduced from -1 to -9 hps, may take partial actions.</v>
          </cell>
          <cell r="L569" t="str">
            <v>][Still looses 1 hp per round unless stabilized &amp; dies at -10 hps.</v>
          </cell>
          <cell r="M569" t="str">
            <v>][If stabilized, becomes disabled.</v>
          </cell>
          <cell r="N569" t="str">
            <v>8th]Diehard 2 (Ex)[If reduced from -1 to -9 hps, may take standard actions.</v>
          </cell>
          <cell r="O569" t="str">
            <v>][Still looses 1 hp per round unless stabilized &amp; dies at -10 hps.</v>
          </cell>
          <cell r="P569" t="str">
            <v>10th]Diehard 3 (Ex)[Instead of dying at -10 hps, can make a Con check (DC</v>
          </cell>
          <cell r="Q569" t="str">
            <v>][10+1 per previous check) to remain alive for 1 more round.</v>
          </cell>
          <cell r="R569" t="str">
            <v>][Dies immediately upon reaching -30 hps.</v>
          </cell>
          <cell r="AK569" t="str">
            <v/>
          </cell>
          <cell r="AL569" t="str">
            <v/>
          </cell>
          <cell r="AM569" t="str">
            <v/>
          </cell>
          <cell r="AN569" t="str">
            <v/>
          </cell>
          <cell r="AO569" t="str">
            <v/>
          </cell>
          <cell r="AP569" t="str">
            <v/>
          </cell>
          <cell r="AQ569" t="str">
            <v/>
          </cell>
          <cell r="AR569" t="str">
            <v/>
          </cell>
          <cell r="AS569" t="str">
            <v/>
          </cell>
          <cell r="AT569" t="str">
            <v/>
          </cell>
          <cell r="AU569" t="str">
            <v/>
          </cell>
          <cell r="AV569" t="str">
            <v/>
          </cell>
          <cell r="AW569" t="str">
            <v/>
          </cell>
          <cell r="AX569" t="str">
            <v/>
          </cell>
          <cell r="AY569" t="str">
            <v/>
          </cell>
          <cell r="AZ569" t="str">
            <v/>
          </cell>
          <cell r="BA569" t="str">
            <v/>
          </cell>
          <cell r="BB569" t="str">
            <v/>
          </cell>
          <cell r="BC569" t="str">
            <v/>
          </cell>
          <cell r="BD569" t="str">
            <v/>
          </cell>
          <cell r="BE569" t="str">
            <v/>
          </cell>
          <cell r="BF569" t="str">
            <v/>
          </cell>
          <cell r="BG569" t="str">
            <v/>
          </cell>
          <cell r="BH569" t="str">
            <v/>
          </cell>
          <cell r="BI569" t="str">
            <v/>
          </cell>
          <cell r="BJ569" t="str">
            <v/>
          </cell>
          <cell r="BK569" t="str">
            <v/>
          </cell>
          <cell r="BL569" t="str">
            <v/>
          </cell>
          <cell r="BM569" t="str">
            <v/>
          </cell>
          <cell r="BN569" t="str">
            <v/>
          </cell>
          <cell r="BO569" t="str">
            <v/>
          </cell>
          <cell r="BP569">
            <v>0</v>
          </cell>
        </row>
        <row r="570">
          <cell r="A570" t="str">
            <v>Gladiator (WotC)</v>
          </cell>
          <cell r="B570" t="str">
            <v>Gld</v>
          </cell>
          <cell r="C570">
            <v>0</v>
          </cell>
          <cell r="G570" t="str">
            <v>1st:]Improved Feint[Bluff in combat as move-equiv.</v>
          </cell>
          <cell r="H570" t="str">
            <v>2nd:]Study Opponent +1[Following all-out defense, you gain a</v>
          </cell>
          <cell r="I570" t="str">
            <v>][+1 Dodge bonus to AC for the rest of the fight</v>
          </cell>
          <cell r="J570" t="str">
            <v>3rd:]Exhaust Opponent (Ex)[Attack same opponent for 3 rounds;</v>
          </cell>
          <cell r="K570" t="str">
            <v>][Fort DC 15 (+1 for every round past the third) or foe takes d6 subdual</v>
          </cell>
          <cell r="L570" t="str">
            <v>4th:]Roar of the Crowd[As mv-equiv, Perform DC15</v>
          </cell>
          <cell r="M570" t="str">
            <v>][ for +1 morale bonus to attack and damage</v>
          </cell>
          <cell r="N570" t="str">
            <v>5th:]Study Opponent +2[Following all-out defense, you gain a</v>
          </cell>
          <cell r="O570" t="str">
            <v>][+2 Dodge bonus to AC for the rest of the fight</v>
          </cell>
          <cell r="P570" t="str">
            <v>6th:]Improved Coup de Grace[As std action, make Coup de Grace;</v>
          </cell>
          <cell r="Q570" t="str">
            <v>][if full round, +2 morale to attack</v>
          </cell>
          <cell r="R570" t="str">
            <v>7th:]Poison Use[Trained in the use of poison</v>
          </cell>
          <cell r="S570" t="str">
            <v>8th:]Study Opponent +3[Following all-out defense, you gain a</v>
          </cell>
          <cell r="T570" t="str">
            <v>][+3 Dodge bonus to AC for the rest of the fight</v>
          </cell>
          <cell r="U570" t="str">
            <v>9th:]Make Them Bleed (Ex)[Wounds bleed (1 HP) if from slashing</v>
          </cell>
          <cell r="V570" t="str">
            <v>10th:]The Crowd Goes Wild[+2 morale to dmg per</v>
          </cell>
          <cell r="W570" t="str">
            <v>][consecutive blow if you've used Roar of the Crowd.</v>
          </cell>
          <cell r="AK570" t="str">
            <v/>
          </cell>
          <cell r="AL570" t="str">
            <v/>
          </cell>
          <cell r="AM570" t="str">
            <v/>
          </cell>
          <cell r="AN570" t="str">
            <v/>
          </cell>
          <cell r="AO570" t="str">
            <v/>
          </cell>
          <cell r="AP570" t="str">
            <v/>
          </cell>
          <cell r="AQ570" t="str">
            <v/>
          </cell>
          <cell r="AR570" t="str">
            <v/>
          </cell>
          <cell r="AS570" t="str">
            <v/>
          </cell>
          <cell r="AT570" t="str">
            <v/>
          </cell>
          <cell r="AU570" t="str">
            <v/>
          </cell>
          <cell r="AV570" t="str">
            <v/>
          </cell>
          <cell r="AW570" t="str">
            <v/>
          </cell>
          <cell r="AX570" t="str">
            <v/>
          </cell>
          <cell r="AY570" t="str">
            <v/>
          </cell>
          <cell r="AZ570" t="str">
            <v/>
          </cell>
          <cell r="BA570" t="str">
            <v/>
          </cell>
          <cell r="BB570" t="str">
            <v/>
          </cell>
          <cell r="BC570" t="str">
            <v/>
          </cell>
          <cell r="BD570" t="str">
            <v/>
          </cell>
          <cell r="BE570" t="str">
            <v/>
          </cell>
          <cell r="BF570" t="str">
            <v/>
          </cell>
          <cell r="BG570" t="str">
            <v/>
          </cell>
          <cell r="BH570" t="str">
            <v/>
          </cell>
          <cell r="BI570" t="str">
            <v/>
          </cell>
          <cell r="BJ570" t="str">
            <v/>
          </cell>
          <cell r="BK570" t="str">
            <v/>
          </cell>
          <cell r="BL570" t="str">
            <v/>
          </cell>
          <cell r="BM570" t="str">
            <v/>
          </cell>
          <cell r="BN570" t="str">
            <v/>
          </cell>
          <cell r="BO570" t="str">
            <v/>
          </cell>
          <cell r="BP570">
            <v>0</v>
          </cell>
        </row>
        <row r="571">
          <cell r="A571" t="str">
            <v>Gnome Artificer</v>
          </cell>
          <cell r="B571" t="str">
            <v>.</v>
          </cell>
          <cell r="C571">
            <v>0</v>
          </cell>
          <cell r="D571" t="str">
            <v>]Light, Medium, Heavy Armor[</v>
          </cell>
          <cell r="E571" t="str">
            <v>]Shield Use[</v>
          </cell>
          <cell r="F571" t="str">
            <v>]Simple Weapons[</v>
          </cell>
          <cell r="G571" t="str">
            <v>1st:]Artificer Item[Has the ability to craft nonmagical devices</v>
          </cell>
          <cell r="H571" t="str">
            <v>][that duplicate the effects of certain magical spells, using technology.</v>
          </cell>
          <cell r="I571" t="str">
            <v>1st:]Device Powers[As the Gnome Artificer goes up in levels,</v>
          </cell>
          <cell r="J571" t="str">
            <v>][they learn new technological powers.</v>
          </cell>
          <cell r="K571" t="str">
            <v>2nd:]Bonus Item[Gains a single-function, 50 charge item of any</v>
          </cell>
          <cell r="L571" t="str">
            <v>][device power he knows, which functions at his artificer level.</v>
          </cell>
          <cell r="M571" t="str">
            <v>3rd:]Skill Focus[Gains Skill Focus (Disable Device) for free.</v>
          </cell>
          <cell r="N571" t="str">
            <v>4th:]Bonus Item[Gains a single-function, 50 charge item of any</v>
          </cell>
          <cell r="O571" t="str">
            <v>][device power he knows, which functions at his artificer level.</v>
          </cell>
          <cell r="P571" t="str">
            <v>5th:]Salvage[Can dismantle a device and use its pieces for parts</v>
          </cell>
          <cell r="Q571" t="str">
            <v>][for another device, reducing base price of the new item by 50%.</v>
          </cell>
          <cell r="R571" t="str">
            <v>6th:]Bonus Item[Gains a single-function, 50 charge item of any</v>
          </cell>
          <cell r="S571" t="str">
            <v>][device power he knows, which functions at his artificer level.</v>
          </cell>
          <cell r="T571" t="str">
            <v>7th:]Prototype[Can make devices that he doesn't know the powers</v>
          </cell>
          <cell r="U571" t="str">
            <v>][to; doubles price, and it's unreliable (level check; DC 10 +</v>
          </cell>
          <cell r="V571" t="str">
            <v>][device power's artificer level +1 to activate the device.)</v>
          </cell>
          <cell r="W571" t="str">
            <v>8th:]Bonus Item[Gains a single-function, 50 charge item of any</v>
          </cell>
          <cell r="X571" t="str">
            <v>][device power he knows, which functions at his artificer level.</v>
          </cell>
          <cell r="Y571" t="str">
            <v>9th:]Shadow Effect (Su)[Can make devices that draw upon the power</v>
          </cell>
          <cell r="Z571" t="str">
            <v>][of shadow to produce supernatural effects.</v>
          </cell>
          <cell r="AA571" t="str">
            <v>10th:]Bonus Item[Gains a single-function, 50 charge item of any</v>
          </cell>
          <cell r="AB571" t="str">
            <v>][device power he knows, which functions at his artificer level.</v>
          </cell>
          <cell r="AK571" t="str">
            <v/>
          </cell>
          <cell r="AL571" t="str">
            <v/>
          </cell>
          <cell r="AM571" t="str">
            <v/>
          </cell>
          <cell r="AN571" t="str">
            <v/>
          </cell>
          <cell r="AO571" t="str">
            <v/>
          </cell>
          <cell r="AP571" t="str">
            <v/>
          </cell>
          <cell r="AQ571" t="str">
            <v/>
          </cell>
          <cell r="AR571" t="str">
            <v/>
          </cell>
          <cell r="AS571" t="str">
            <v/>
          </cell>
          <cell r="AT571" t="str">
            <v/>
          </cell>
          <cell r="AU571" t="str">
            <v/>
          </cell>
          <cell r="AV571" t="str">
            <v/>
          </cell>
          <cell r="AW571" t="str">
            <v/>
          </cell>
          <cell r="AX571" t="str">
            <v/>
          </cell>
          <cell r="AY571" t="str">
            <v/>
          </cell>
          <cell r="AZ571" t="str">
            <v/>
          </cell>
          <cell r="BA571" t="str">
            <v/>
          </cell>
          <cell r="BB571" t="str">
            <v/>
          </cell>
          <cell r="BC571" t="str">
            <v/>
          </cell>
          <cell r="BD571" t="str">
            <v/>
          </cell>
          <cell r="BE571" t="str">
            <v/>
          </cell>
          <cell r="BF571" t="str">
            <v/>
          </cell>
          <cell r="BG571" t="str">
            <v/>
          </cell>
          <cell r="BH571" t="str">
            <v/>
          </cell>
          <cell r="BI571" t="str">
            <v/>
          </cell>
          <cell r="BJ571" t="str">
            <v/>
          </cell>
          <cell r="BK571" t="str">
            <v/>
          </cell>
          <cell r="BL571" t="str">
            <v/>
          </cell>
          <cell r="BM571" t="str">
            <v/>
          </cell>
          <cell r="BN571" t="str">
            <v/>
          </cell>
          <cell r="BO571" t="str">
            <v/>
          </cell>
          <cell r="BP571">
            <v>0</v>
          </cell>
        </row>
        <row r="572">
          <cell r="A572" t="str">
            <v>Gnome Trickster</v>
          </cell>
          <cell r="C572">
            <v>0</v>
          </cell>
          <cell r="AK572" t="str">
            <v/>
          </cell>
          <cell r="AL572" t="str">
            <v/>
          </cell>
          <cell r="AM572" t="str">
            <v/>
          </cell>
          <cell r="AN572" t="str">
            <v/>
          </cell>
          <cell r="AO572" t="str">
            <v/>
          </cell>
          <cell r="AP572" t="str">
            <v/>
          </cell>
          <cell r="AQ572" t="str">
            <v/>
          </cell>
          <cell r="AR572" t="str">
            <v/>
          </cell>
          <cell r="AS572" t="str">
            <v/>
          </cell>
          <cell r="AT572" t="str">
            <v/>
          </cell>
          <cell r="AU572" t="str">
            <v/>
          </cell>
          <cell r="AV572" t="str">
            <v/>
          </cell>
          <cell r="AW572" t="str">
            <v/>
          </cell>
          <cell r="AX572" t="str">
            <v/>
          </cell>
          <cell r="AY572" t="str">
            <v/>
          </cell>
          <cell r="AZ572" t="str">
            <v/>
          </cell>
          <cell r="BA572" t="str">
            <v/>
          </cell>
          <cell r="BB572" t="str">
            <v/>
          </cell>
          <cell r="BC572" t="str">
            <v/>
          </cell>
          <cell r="BD572" t="str">
            <v/>
          </cell>
          <cell r="BE572" t="str">
            <v/>
          </cell>
          <cell r="BF572" t="str">
            <v/>
          </cell>
          <cell r="BG572" t="str">
            <v/>
          </cell>
          <cell r="BH572" t="str">
            <v/>
          </cell>
          <cell r="BI572" t="str">
            <v/>
          </cell>
          <cell r="BJ572" t="str">
            <v/>
          </cell>
          <cell r="BK572" t="str">
            <v/>
          </cell>
          <cell r="BL572" t="str">
            <v/>
          </cell>
          <cell r="BM572" t="str">
            <v/>
          </cell>
          <cell r="BN572" t="str">
            <v/>
          </cell>
          <cell r="BO572" t="str">
            <v/>
          </cell>
          <cell r="BP572">
            <v>0</v>
          </cell>
        </row>
        <row r="573">
          <cell r="A573" t="str">
            <v>Goldeye</v>
          </cell>
          <cell r="C573">
            <v>0</v>
          </cell>
          <cell r="AK573" t="str">
            <v/>
          </cell>
          <cell r="AL573" t="str">
            <v/>
          </cell>
          <cell r="AM573" t="str">
            <v/>
          </cell>
          <cell r="AN573" t="str">
            <v/>
          </cell>
          <cell r="AO573" t="str">
            <v/>
          </cell>
          <cell r="AP573" t="str">
            <v/>
          </cell>
          <cell r="AQ573" t="str">
            <v/>
          </cell>
          <cell r="AR573" t="str">
            <v/>
          </cell>
          <cell r="AS573" t="str">
            <v/>
          </cell>
          <cell r="AT573" t="str">
            <v/>
          </cell>
          <cell r="AU573" t="str">
            <v/>
          </cell>
          <cell r="AV573" t="str">
            <v/>
          </cell>
          <cell r="AW573" t="str">
            <v/>
          </cell>
          <cell r="AX573" t="str">
            <v/>
          </cell>
          <cell r="AY573" t="str">
            <v/>
          </cell>
          <cell r="AZ573" t="str">
            <v/>
          </cell>
          <cell r="BA573" t="str">
            <v/>
          </cell>
          <cell r="BB573" t="str">
            <v/>
          </cell>
          <cell r="BC573" t="str">
            <v/>
          </cell>
          <cell r="BD573" t="str">
            <v/>
          </cell>
          <cell r="BE573" t="str">
            <v/>
          </cell>
          <cell r="BF573" t="str">
            <v/>
          </cell>
          <cell r="BG573" t="str">
            <v/>
          </cell>
          <cell r="BH573" t="str">
            <v/>
          </cell>
          <cell r="BI573" t="str">
            <v/>
          </cell>
          <cell r="BJ573" t="str">
            <v/>
          </cell>
          <cell r="BK573" t="str">
            <v/>
          </cell>
          <cell r="BL573" t="str">
            <v/>
          </cell>
          <cell r="BM573" t="str">
            <v/>
          </cell>
          <cell r="BN573" t="str">
            <v/>
          </cell>
          <cell r="BO573" t="str">
            <v/>
          </cell>
          <cell r="BP573">
            <v>0</v>
          </cell>
        </row>
        <row r="574">
          <cell r="A574" t="str">
            <v>Gondsman</v>
          </cell>
          <cell r="C574">
            <v>0</v>
          </cell>
          <cell r="AK574" t="str">
            <v/>
          </cell>
          <cell r="AL574" t="str">
            <v/>
          </cell>
          <cell r="AM574" t="str">
            <v/>
          </cell>
          <cell r="AN574" t="str">
            <v/>
          </cell>
          <cell r="AO574" t="str">
            <v/>
          </cell>
          <cell r="AP574" t="str">
            <v/>
          </cell>
          <cell r="AQ574" t="str">
            <v/>
          </cell>
          <cell r="AR574" t="str">
            <v/>
          </cell>
          <cell r="AS574" t="str">
            <v/>
          </cell>
          <cell r="AT574" t="str">
            <v/>
          </cell>
          <cell r="AU574" t="str">
            <v/>
          </cell>
          <cell r="AV574" t="str">
            <v/>
          </cell>
          <cell r="AW574" t="str">
            <v/>
          </cell>
          <cell r="AX574" t="str">
            <v/>
          </cell>
          <cell r="AY574" t="str">
            <v/>
          </cell>
          <cell r="AZ574" t="str">
            <v/>
          </cell>
          <cell r="BA574" t="str">
            <v/>
          </cell>
          <cell r="BB574" t="str">
            <v/>
          </cell>
          <cell r="BC574" t="str">
            <v/>
          </cell>
          <cell r="BD574" t="str">
            <v/>
          </cell>
          <cell r="BE574" t="str">
            <v/>
          </cell>
          <cell r="BF574" t="str">
            <v/>
          </cell>
          <cell r="BG574" t="str">
            <v/>
          </cell>
          <cell r="BH574" t="str">
            <v/>
          </cell>
          <cell r="BI574" t="str">
            <v/>
          </cell>
          <cell r="BJ574" t="str">
            <v/>
          </cell>
          <cell r="BK574" t="str">
            <v/>
          </cell>
          <cell r="BL574" t="str">
            <v/>
          </cell>
          <cell r="BM574" t="str">
            <v/>
          </cell>
          <cell r="BN574" t="str">
            <v/>
          </cell>
          <cell r="BO574" t="str">
            <v/>
          </cell>
          <cell r="BP574">
            <v>0</v>
          </cell>
        </row>
        <row r="575">
          <cell r="A575" t="str">
            <v>Graven One</v>
          </cell>
          <cell r="B575" t="str">
            <v>.</v>
          </cell>
          <cell r="C575">
            <v>0</v>
          </cell>
          <cell r="G575" t="str">
            <v>1st:] Spells per day[+1 spellcasting level per 2 Graven One levels.</v>
          </cell>
          <cell r="H575" t="str">
            <v>1st:] Flesh Rune[Can use the Etch Rune Feat to inscribe up to 4 runes in</v>
          </cell>
          <cell r="I575" t="str">
            <v>][their skin. Can affect CHA skill checks.</v>
          </cell>
          <cell r="J575" t="str">
            <v>2nd:] Tattoo of Power[1st Tattoo</v>
          </cell>
          <cell r="K575" t="str">
            <v>3rd:] Tattoo of Power[2nd Tattoo</v>
          </cell>
          <cell r="L575" t="str">
            <v>4th:] Graven Image[5HD</v>
          </cell>
          <cell r="M575" t="str">
            <v>5th:] Tattoo of Power[3rd Tattoo</v>
          </cell>
          <cell r="N575" t="str">
            <v>6th:] Graven Image[10HD</v>
          </cell>
          <cell r="O575" t="str">
            <v>7th:] Tattoo of Power[4th Tattoo</v>
          </cell>
          <cell r="P575" t="str">
            <v>8th:] Graven Image[15HD</v>
          </cell>
          <cell r="Q575" t="str">
            <v>9th:] Tattoo of Power[5th Tattoo</v>
          </cell>
          <cell r="R575" t="str">
            <v>10th:] Graven Image[20HD</v>
          </cell>
          <cell r="AK575" t="str">
            <v/>
          </cell>
          <cell r="AL575" t="str">
            <v/>
          </cell>
          <cell r="AM575" t="str">
            <v/>
          </cell>
          <cell r="AN575" t="str">
            <v/>
          </cell>
          <cell r="AO575" t="str">
            <v/>
          </cell>
          <cell r="AP575" t="str">
            <v/>
          </cell>
          <cell r="AQ575" t="str">
            <v/>
          </cell>
          <cell r="AR575" t="str">
            <v/>
          </cell>
          <cell r="AS575" t="str">
            <v/>
          </cell>
          <cell r="AT575" t="str">
            <v/>
          </cell>
          <cell r="AU575" t="str">
            <v/>
          </cell>
          <cell r="AV575" t="str">
            <v/>
          </cell>
          <cell r="AW575" t="str">
            <v/>
          </cell>
          <cell r="AX575" t="str">
            <v/>
          </cell>
          <cell r="AY575" t="str">
            <v/>
          </cell>
          <cell r="AZ575" t="str">
            <v/>
          </cell>
          <cell r="BA575" t="str">
            <v/>
          </cell>
          <cell r="BB575" t="str">
            <v/>
          </cell>
          <cell r="BC575" t="str">
            <v/>
          </cell>
          <cell r="BD575" t="str">
            <v/>
          </cell>
          <cell r="BE575" t="str">
            <v/>
          </cell>
          <cell r="BF575" t="str">
            <v/>
          </cell>
          <cell r="BG575" t="str">
            <v/>
          </cell>
          <cell r="BH575" t="str">
            <v/>
          </cell>
          <cell r="BI575" t="str">
            <v/>
          </cell>
          <cell r="BJ575" t="str">
            <v/>
          </cell>
          <cell r="BK575" t="str">
            <v/>
          </cell>
          <cell r="BL575" t="str">
            <v/>
          </cell>
          <cell r="BM575" t="str">
            <v/>
          </cell>
          <cell r="BN575" t="str">
            <v/>
          </cell>
          <cell r="BO575" t="str">
            <v/>
          </cell>
          <cell r="BP575">
            <v>0</v>
          </cell>
        </row>
        <row r="576">
          <cell r="A576" t="str">
            <v>Guardian</v>
          </cell>
          <cell r="B576" t="str">
            <v>.</v>
          </cell>
          <cell r="C576">
            <v>0</v>
          </cell>
          <cell r="D576" t="str">
            <v>]Light Armor[</v>
          </cell>
          <cell r="F576" t="str">
            <v>]Simple, Martial Weapons[One-handed only.</v>
          </cell>
          <cell r="G576" t="str">
            <v>1st:]Arcane Spellcasting (Sp)[Intelligence determines DC, Bonus Spells.</v>
          </cell>
          <cell r="H576" t="str">
            <v>1st:]Spellbook (Ex)[Starts with any two 0 level spells + 1 per Int bonus.</v>
          </cell>
          <cell r="I576" t="str">
            <v>1st:]Combat Casting (Ex)[Per the feat.</v>
          </cell>
          <cell r="J576" t="str">
            <v>1st:]Warrior Magic (Su)[May cast spells with somatic components in light armor</v>
          </cell>
          <cell r="K576" t="str">
            <v>][without any penalties.</v>
          </cell>
          <cell r="L576" t="str">
            <v>2nd:]Bonus Feats (Ex)[0 earned so far.</v>
          </cell>
          <cell r="M576" t="str">
            <v>4th:]Summon Familiar (Ex)[</v>
          </cell>
          <cell r="N576" t="str">
            <v>7th:]Coax (Ex)[Use magical items as a wizard could.</v>
          </cell>
          <cell r="O576" t="str">
            <v>][Can destroy an item to coax 1 last charge from it.</v>
          </cell>
          <cell r="P576" t="str">
            <v>8th:]Empower (Sp)[Can spend 1 week working with a mundane weapon.</v>
          </cell>
          <cell r="Q576" t="str">
            <v>][Gains +-1 enchantment.  Lost if guardian is ever more than 10' from it.</v>
          </cell>
          <cell r="AK576" t="str">
            <v/>
          </cell>
          <cell r="AL576" t="str">
            <v/>
          </cell>
          <cell r="AM576" t="str">
            <v/>
          </cell>
          <cell r="AN576" t="str">
            <v/>
          </cell>
          <cell r="AO576" t="str">
            <v/>
          </cell>
          <cell r="AP576" t="str">
            <v/>
          </cell>
          <cell r="AQ576" t="str">
            <v/>
          </cell>
          <cell r="AR576" t="str">
            <v/>
          </cell>
          <cell r="AS576" t="str">
            <v/>
          </cell>
          <cell r="AT576" t="str">
            <v/>
          </cell>
          <cell r="AU576" t="str">
            <v/>
          </cell>
          <cell r="AV576" t="str">
            <v/>
          </cell>
          <cell r="AW576" t="str">
            <v/>
          </cell>
          <cell r="AX576" t="str">
            <v/>
          </cell>
          <cell r="AY576" t="str">
            <v/>
          </cell>
          <cell r="AZ576" t="str">
            <v/>
          </cell>
          <cell r="BA576" t="str">
            <v/>
          </cell>
          <cell r="BB576" t="str">
            <v/>
          </cell>
          <cell r="BC576" t="str">
            <v/>
          </cell>
          <cell r="BD576" t="str">
            <v/>
          </cell>
          <cell r="BE576" t="str">
            <v/>
          </cell>
          <cell r="BF576" t="str">
            <v/>
          </cell>
          <cell r="BG576" t="str">
            <v/>
          </cell>
          <cell r="BH576" t="str">
            <v/>
          </cell>
          <cell r="BI576" t="str">
            <v/>
          </cell>
          <cell r="BJ576" t="str">
            <v/>
          </cell>
          <cell r="BK576" t="str">
            <v/>
          </cell>
          <cell r="BL576" t="str">
            <v/>
          </cell>
          <cell r="BM576" t="str">
            <v/>
          </cell>
          <cell r="BN576" t="str">
            <v/>
          </cell>
          <cell r="BO576" t="str">
            <v/>
          </cell>
          <cell r="BP576">
            <v>0</v>
          </cell>
        </row>
        <row r="577">
          <cell r="A577" t="str">
            <v>Guerilla</v>
          </cell>
          <cell r="B577" t="str">
            <v>.</v>
          </cell>
          <cell r="C577">
            <v>0</v>
          </cell>
          <cell r="D577" t="str">
            <v>]Light Armor[</v>
          </cell>
          <cell r="E577" t="str">
            <v>]Shield Use[</v>
          </cell>
          <cell r="F577" t="str">
            <v>]Simple, Martial Weapons[</v>
          </cell>
          <cell r="G577" t="str">
            <v>1st:]Track (Ex)[Bonus Feat.</v>
          </cell>
          <cell r="H577" t="str">
            <v>1st:]Favored Enemy (Ex)[+2 bonus to damage, Bluff, Listen, Sense Motive, Spot, Wild. Lore</v>
          </cell>
          <cell r="I577" t="str">
            <v>]Favored Enemy:[</v>
          </cell>
          <cell r="J577" t="str">
            <v>2nd:]Trap Master (Ex)[+4 bonus to all Craft (Trapmaking) checks.</v>
          </cell>
          <cell r="K577" t="str">
            <v>3rd:]Bonus Feat (Ex)[1 earned so far.</v>
          </cell>
          <cell r="L577" t="str">
            <v>4th:]Sneak Attack (Ex)[+1d4</v>
          </cell>
          <cell r="M577" t="str">
            <v>7th:]Ambush (Ex)[+4 bonus to ally's hide &amp; move silently when setting an ambush.</v>
          </cell>
          <cell r="N577" t="str">
            <v>9th:]Evasion (Ex)[No damage taken on successful Reflex save.</v>
          </cell>
          <cell r="O577" t="str">
            <v>11th:]Survivalist (Ex)[Requires 1/2 normal daily food.</v>
          </cell>
          <cell r="P577" t="str">
            <v>][+4 bonus to Wilderness Lore checks made to forage food.</v>
          </cell>
          <cell r="Q577" t="str">
            <v>14th:]Oppertunist (Ex)[Per the feat.</v>
          </cell>
          <cell r="R577" t="str">
            <v>17th:]Improved Evasion (Ex)[No damage taken on successful Reflex save, 1/2 on failed.</v>
          </cell>
          <cell r="S577" t="str">
            <v>18th:]Woodland Stride (Su)[May move at regular speed thru natural obstacles.</v>
          </cell>
          <cell r="T577" t="str">
            <v>19th:]Trackless Step (Su)[Cannot be tracked in natural surroundings.</v>
          </cell>
          <cell r="AK577" t="str">
            <v/>
          </cell>
          <cell r="AL577" t="str">
            <v/>
          </cell>
          <cell r="AM577" t="str">
            <v/>
          </cell>
          <cell r="AN577" t="str">
            <v/>
          </cell>
          <cell r="AO577" t="str">
            <v/>
          </cell>
          <cell r="AP577" t="str">
            <v/>
          </cell>
          <cell r="AQ577" t="str">
            <v/>
          </cell>
          <cell r="AR577" t="str">
            <v/>
          </cell>
          <cell r="AS577" t="str">
            <v/>
          </cell>
          <cell r="AT577" t="str">
            <v/>
          </cell>
          <cell r="AU577" t="str">
            <v/>
          </cell>
          <cell r="AV577" t="str">
            <v/>
          </cell>
          <cell r="AW577" t="str">
            <v/>
          </cell>
          <cell r="AX577" t="str">
            <v/>
          </cell>
          <cell r="AY577" t="str">
            <v/>
          </cell>
          <cell r="AZ577" t="str">
            <v/>
          </cell>
          <cell r="BA577" t="str">
            <v/>
          </cell>
          <cell r="BB577" t="str">
            <v/>
          </cell>
          <cell r="BC577" t="str">
            <v/>
          </cell>
          <cell r="BD577" t="str">
            <v/>
          </cell>
          <cell r="BE577" t="str">
            <v/>
          </cell>
          <cell r="BF577" t="str">
            <v/>
          </cell>
          <cell r="BG577" t="str">
            <v/>
          </cell>
          <cell r="BH577" t="str">
            <v/>
          </cell>
          <cell r="BI577" t="str">
            <v/>
          </cell>
          <cell r="BJ577" t="str">
            <v/>
          </cell>
          <cell r="BK577" t="str">
            <v/>
          </cell>
          <cell r="BL577" t="str">
            <v/>
          </cell>
          <cell r="BM577" t="str">
            <v/>
          </cell>
          <cell r="BN577" t="str">
            <v/>
          </cell>
          <cell r="BO577" t="str">
            <v/>
          </cell>
          <cell r="BP577">
            <v>0</v>
          </cell>
        </row>
        <row r="578">
          <cell r="A578" t="str">
            <v>Guild Thief</v>
          </cell>
          <cell r="B578" t="str">
            <v>Gth</v>
          </cell>
          <cell r="C578">
            <v>0</v>
          </cell>
          <cell r="D578" t="str">
            <v>]Light Armor[</v>
          </cell>
          <cell r="F578" t="str">
            <v>]Simple Weapons[</v>
          </cell>
          <cell r="G578" t="str">
            <v>1st:]Sneak Attack[+1d6.  Additional +d6 every odd Guild Thief level.</v>
          </cell>
          <cell r="H578" t="str">
            <v>1st:]Doublespeak[+2 bonus on Bluff, Diplomacy, Innuendo.</v>
          </cell>
          <cell r="I578" t="str">
            <v>2nd:]Bonus Feat[See list in FRCS p. 45.</v>
          </cell>
          <cell r="J578" t="str">
            <v>2nd:]Uncanny Dodge (Ex)[Retains Dex bonus to AC (unless immobilized).</v>
          </cell>
          <cell r="K578" t="str">
            <v>3rd:]Reputation +1[Listed bonus to Leadership score</v>
          </cell>
          <cell r="L578" t="str">
            <v>4th:]Bonus Feat[See list in FRCS p. 45.</v>
          </cell>
          <cell r="M578" t="str">
            <v>4th:]Reputation +2[Listed bonus to Leadership score</v>
          </cell>
          <cell r="N578" t="str">
            <v>5th:]Reputation +3[Listed bonus to Leadership score</v>
          </cell>
          <cell r="O578" t="str">
            <v>5th:]Uncanny Dodge (Ex)[Can't be flanked (except by Rogue 4 levels higher)</v>
          </cell>
          <cell r="AK578" t="str">
            <v/>
          </cell>
          <cell r="AL578" t="str">
            <v/>
          </cell>
          <cell r="AM578" t="str">
            <v/>
          </cell>
          <cell r="AN578" t="str">
            <v/>
          </cell>
          <cell r="AO578" t="str">
            <v/>
          </cell>
          <cell r="AP578" t="str">
            <v/>
          </cell>
          <cell r="AQ578" t="str">
            <v/>
          </cell>
          <cell r="AR578" t="str">
            <v/>
          </cell>
          <cell r="AS578" t="str">
            <v/>
          </cell>
          <cell r="AT578" t="str">
            <v/>
          </cell>
          <cell r="AU578" t="str">
            <v/>
          </cell>
          <cell r="AV578" t="str">
            <v/>
          </cell>
          <cell r="AW578" t="str">
            <v/>
          </cell>
          <cell r="AX578" t="str">
            <v/>
          </cell>
          <cell r="AY578" t="str">
            <v/>
          </cell>
          <cell r="AZ578" t="str">
            <v/>
          </cell>
          <cell r="BA578" t="str">
            <v/>
          </cell>
          <cell r="BB578" t="str">
            <v/>
          </cell>
          <cell r="BC578" t="str">
            <v/>
          </cell>
          <cell r="BD578" t="str">
            <v/>
          </cell>
          <cell r="BE578" t="str">
            <v/>
          </cell>
          <cell r="BF578" t="str">
            <v/>
          </cell>
          <cell r="BG578" t="str">
            <v/>
          </cell>
          <cell r="BH578" t="str">
            <v/>
          </cell>
          <cell r="BI578" t="str">
            <v/>
          </cell>
          <cell r="BJ578" t="str">
            <v/>
          </cell>
          <cell r="BK578" t="str">
            <v/>
          </cell>
          <cell r="BL578" t="str">
            <v/>
          </cell>
          <cell r="BM578" t="str">
            <v/>
          </cell>
          <cell r="BN578" t="str">
            <v/>
          </cell>
          <cell r="BO578" t="str">
            <v/>
          </cell>
          <cell r="BP578">
            <v>0</v>
          </cell>
        </row>
        <row r="579">
          <cell r="A579" t="str">
            <v>Guild Wizard of Waterdeep</v>
          </cell>
          <cell r="B579" t="str">
            <v>.</v>
          </cell>
          <cell r="C579">
            <v>0</v>
          </cell>
          <cell r="G579" t="str">
            <v>1st:]Spells per day[+1 spellcasting level per class level.</v>
          </cell>
          <cell r="H579" t="str">
            <v>1st:]Improved Spell Acquisition[Learns 3 spells per Guild Wizard level</v>
          </cell>
          <cell r="I579" t="str">
            <v>1st:]Membership[can vote on issues, use library and workrooms,</v>
          </cell>
          <cell r="J579" t="str">
            <v>][replanish store of common material components for a reduced cost.</v>
          </cell>
          <cell r="K579" t="str">
            <v>][Monthly dues are 25 gp; most obey rulers, assist others in time</v>
          </cell>
          <cell r="L579" t="str">
            <v xml:space="preserve">][of need, defend the city of Waterdeep, and devote personal time and </v>
          </cell>
          <cell r="M579" t="str">
            <v>][energy to the order (10% XP penalty).</v>
          </cell>
          <cell r="N579" t="str">
            <v>2nd:]Spellpool I (Su)[Can call upon 1st-3rd level spells from spellpool.</v>
          </cell>
          <cell r="O579" t="str">
            <v>3rd:]Bonus Item Creation Feat[May select one bonus Item Creation feat.</v>
          </cell>
          <cell r="P579" t="str">
            <v>4th:]Bonus Language[Can select any current, or ancient, language.</v>
          </cell>
          <cell r="Q579" t="str">
            <v>5th:]Improved Counterspell[Gains the Improved Counterspell feat.</v>
          </cell>
          <cell r="R579" t="str">
            <v>6th:]Spellpool II (Su)[Can call upon 1st-6th level spells from spellpool.</v>
          </cell>
          <cell r="S579" t="str">
            <v>7th:]Focused Dispel[+2 to any caster level check to dispel magic.</v>
          </cell>
          <cell r="T579" t="str">
            <v>8th:]Bonus Language[Can select any current, or ancient, language.</v>
          </cell>
          <cell r="U579" t="str">
            <v>9th:]Break Enchantment spell[This spell is added to the 4th-level</v>
          </cell>
          <cell r="V579" t="str">
            <v>][spell list of the Guild Wizard of Waterdeep.  Must still learn the</v>
          </cell>
          <cell r="W579" t="str">
            <v>][spell in order to be able to use it.</v>
          </cell>
          <cell r="X579" t="str">
            <v>10th:]Spellpool II (Su)[Can call upon 1st-9th level spells from spellpool.</v>
          </cell>
          <cell r="AK579" t="str">
            <v/>
          </cell>
          <cell r="AL579" t="str">
            <v/>
          </cell>
          <cell r="AM579" t="str">
            <v/>
          </cell>
          <cell r="AN579" t="str">
            <v/>
          </cell>
          <cell r="AO579" t="str">
            <v/>
          </cell>
          <cell r="AP579" t="str">
            <v/>
          </cell>
          <cell r="AQ579" t="str">
            <v/>
          </cell>
          <cell r="AR579" t="str">
            <v/>
          </cell>
          <cell r="AS579" t="str">
            <v/>
          </cell>
          <cell r="AT579" t="str">
            <v/>
          </cell>
          <cell r="AU579" t="str">
            <v/>
          </cell>
          <cell r="AV579" t="str">
            <v/>
          </cell>
          <cell r="AW579" t="str">
            <v/>
          </cell>
          <cell r="AX579" t="str">
            <v/>
          </cell>
          <cell r="AY579" t="str">
            <v/>
          </cell>
          <cell r="AZ579" t="str">
            <v/>
          </cell>
          <cell r="BA579" t="str">
            <v/>
          </cell>
          <cell r="BB579" t="str">
            <v/>
          </cell>
          <cell r="BC579" t="str">
            <v/>
          </cell>
          <cell r="BD579" t="str">
            <v/>
          </cell>
          <cell r="BE579" t="str">
            <v/>
          </cell>
          <cell r="BF579" t="str">
            <v/>
          </cell>
          <cell r="BG579" t="str">
            <v/>
          </cell>
          <cell r="BH579" t="str">
            <v/>
          </cell>
          <cell r="BI579" t="str">
            <v/>
          </cell>
          <cell r="BJ579" t="str">
            <v/>
          </cell>
          <cell r="BK579" t="str">
            <v/>
          </cell>
          <cell r="BL579" t="str">
            <v/>
          </cell>
          <cell r="BM579" t="str">
            <v/>
          </cell>
          <cell r="BN579" t="str">
            <v/>
          </cell>
          <cell r="BO579" t="str">
            <v/>
          </cell>
          <cell r="BP579">
            <v>0</v>
          </cell>
        </row>
        <row r="580">
          <cell r="A580" t="str">
            <v>Gutter Fighter</v>
          </cell>
          <cell r="B580" t="str">
            <v>.</v>
          </cell>
          <cell r="C580">
            <v>0</v>
          </cell>
          <cell r="D580" t="str">
            <v>]Light, Medium, Heavy Armor[</v>
          </cell>
          <cell r="E580" t="str">
            <v>]Shield Use[</v>
          </cell>
          <cell r="F580" t="str">
            <v>]Simple, Martial Weapons[</v>
          </cell>
          <cell r="G580" t="str">
            <v>1st:]Dirty Blow (Ex)[+2 damage bonus against humanoids of medium size or larger.</v>
          </cell>
          <cell r="H580" t="str">
            <v>2nd:]Strike and Fade (Ex)[Remains hidden while using a missile weapon.  Hide check goes down by 5 after each attack.</v>
          </cell>
          <cell r="I580" t="str">
            <v>3rd:]Sneak Attack (Ex)[+0d6 sneak attack</v>
          </cell>
          <cell r="J580" t="str">
            <v>4th:]Dodge (Ex)[Per the feat.  If already has the feat, bonus becomes +2.</v>
          </cell>
          <cell r="K580" t="str">
            <v xml:space="preserve">5th:]Scaling the Mountain (Ex)[Opposed tumble/reflex save full round attack makes foe </v>
          </cell>
          <cell r="L580" t="str">
            <v>6th:]Dodge AC (Ex)[+2</v>
          </cell>
          <cell r="M580" t="str">
            <v>7th:]Hobbling Strike (Ex)[Attack made at -6 to reduce foe's movement by 1/2.  Fort DC = damage to avoid.</v>
          </cell>
          <cell r="N580" t="str">
            <v>8th:]Uncanny Dodge (Ex)[Never looses Dex bonus to AC.</v>
          </cell>
          <cell r="O580" t="str">
            <v>10th:]Agonizing Strike (Ex)[Full round attack made at -4 to make foe collapse in agony.</v>
          </cell>
          <cell r="P580" t="str">
            <v>][Fort DC = damage to avoid.  On failure, each successive attempt suffers additional -2 to hit.</v>
          </cell>
          <cell r="Q580" t="str">
            <v>][On success, foe is helpless for 1d4 rounds.</v>
          </cell>
          <cell r="AK580" t="str">
            <v/>
          </cell>
          <cell r="AL580" t="str">
            <v/>
          </cell>
          <cell r="AM580" t="str">
            <v/>
          </cell>
          <cell r="AN580" t="str">
            <v/>
          </cell>
          <cell r="AO580" t="str">
            <v/>
          </cell>
          <cell r="AP580" t="str">
            <v/>
          </cell>
          <cell r="AQ580" t="str">
            <v/>
          </cell>
          <cell r="AR580" t="str">
            <v/>
          </cell>
          <cell r="AS580" t="str">
            <v/>
          </cell>
          <cell r="AT580" t="str">
            <v/>
          </cell>
          <cell r="AU580" t="str">
            <v/>
          </cell>
          <cell r="AV580" t="str">
            <v/>
          </cell>
          <cell r="AW580" t="str">
            <v/>
          </cell>
          <cell r="AX580" t="str">
            <v/>
          </cell>
          <cell r="AY580" t="str">
            <v/>
          </cell>
          <cell r="AZ580" t="str">
            <v/>
          </cell>
          <cell r="BA580" t="str">
            <v/>
          </cell>
          <cell r="BB580" t="str">
            <v/>
          </cell>
          <cell r="BC580" t="str">
            <v/>
          </cell>
          <cell r="BD580" t="str">
            <v/>
          </cell>
          <cell r="BE580" t="str">
            <v/>
          </cell>
          <cell r="BF580" t="str">
            <v/>
          </cell>
          <cell r="BG580" t="str">
            <v/>
          </cell>
          <cell r="BH580" t="str">
            <v/>
          </cell>
          <cell r="BI580" t="str">
            <v/>
          </cell>
          <cell r="BJ580" t="str">
            <v/>
          </cell>
          <cell r="BK580" t="str">
            <v/>
          </cell>
          <cell r="BL580" t="str">
            <v/>
          </cell>
          <cell r="BM580" t="str">
            <v/>
          </cell>
          <cell r="BN580" t="str">
            <v/>
          </cell>
          <cell r="BO580" t="str">
            <v/>
          </cell>
          <cell r="BP580">
            <v>0</v>
          </cell>
        </row>
        <row r="581">
          <cell r="A581" t="str">
            <v>Halfling Outrider</v>
          </cell>
          <cell r="B581" t="str">
            <v>Hfo</v>
          </cell>
          <cell r="C581">
            <v>0</v>
          </cell>
          <cell r="D581" t="str">
            <v>]Light Armor[</v>
          </cell>
          <cell r="E581" t="str">
            <v>]Shield Use[</v>
          </cell>
          <cell r="F581" t="str">
            <v>]Simple, Martial Weapons[</v>
          </cell>
          <cell r="G581" t="str">
            <v>1st:]AC Bonus[+1 Deflection AC Bonus when mounted</v>
          </cell>
          <cell r="H581" t="str">
            <v>1st:]Alertness[+2 to Spot and Listen checks</v>
          </cell>
          <cell r="I581" t="str">
            <v>1st:]Mount[Halfling community provides mount, tack, harness</v>
          </cell>
          <cell r="J581" t="str">
            <v>1st:]Skill Bonus: Ride[+2 competence bonus on all Ride checks</v>
          </cell>
          <cell r="K581" t="str">
            <v>2nd:]Defensive Ride (Ex)(1/day)[+2 Dex, +4 Dodge AC Bonus; mount</v>
          </cell>
          <cell r="L581" t="str">
            <v>][gains x2 speed, +2 Will Saves, +4 Dodge AC Bonus.  Lasts</v>
          </cell>
          <cell r="M581" t="str">
            <v>][3 + Outrider's Dex Mod rounds.  After the ride, they are winded;</v>
          </cell>
          <cell r="N581" t="str">
            <v>][Outrider and Mount -2 Str until rest (10 minutes)</v>
          </cell>
          <cell r="O581" t="str">
            <v>3rd:]AC Bonus[+2 Deflection AC Bonus when mounted</v>
          </cell>
          <cell r="P581" t="str">
            <v>3rd:]Deflect Attack (Ex)[Deflect attack vs. mount (Reflex DC 20)</v>
          </cell>
          <cell r="Q581" t="str">
            <v>][+1 Competence bonus to save</v>
          </cell>
          <cell r="R581" t="str">
            <v>4th:]Defensive Ride (Ex)(2/day)[</v>
          </cell>
          <cell r="S581" t="str">
            <v>5th:]AC Bonus[+3 Deflection AC Bonus when mounted</v>
          </cell>
          <cell r="T581" t="str">
            <v>5th:]Leap from the Saddle (Ex)[Dismount on Handle Animal DC 20</v>
          </cell>
          <cell r="U581" t="str">
            <v>6th:]Defensive Ride (Ex)(3/day)[</v>
          </cell>
          <cell r="V581" t="str">
            <v>7th:]AC Bonus[+4 Deflection AC Bonus when mounted</v>
          </cell>
          <cell r="W581" t="str">
            <v>7th:]Deflect Attack (Ex)[Deflect attack vs. mount (Reflex DC 20)</v>
          </cell>
          <cell r="X581" t="str">
            <v>][+2 Competence bonus to save</v>
          </cell>
          <cell r="Y581" t="str">
            <v>8th:]Defensive Ride (Ex)(4/day)[</v>
          </cell>
          <cell r="Z581" t="str">
            <v>9th:]AC Bonus[+5 Deflection AC Bonus when mounted</v>
          </cell>
          <cell r="AA581" t="str">
            <v>9th:]Deflect Attack (Au)[Deflect attack vs. mount (Reflex DC 20)</v>
          </cell>
          <cell r="AB581" t="str">
            <v>][+3 Competence bonus to save</v>
          </cell>
          <cell r="AC581" t="str">
            <v>10th:]Defensive Ride (Ex)(5/day)[</v>
          </cell>
          <cell r="AK581" t="str">
            <v/>
          </cell>
          <cell r="AL581" t="str">
            <v/>
          </cell>
          <cell r="AM581" t="str">
            <v/>
          </cell>
          <cell r="AN581" t="str">
            <v/>
          </cell>
          <cell r="AO581" t="str">
            <v/>
          </cell>
          <cell r="AP581" t="str">
            <v/>
          </cell>
          <cell r="AQ581" t="str">
            <v/>
          </cell>
          <cell r="AR581" t="str">
            <v/>
          </cell>
          <cell r="AS581" t="str">
            <v/>
          </cell>
          <cell r="AT581" t="str">
            <v/>
          </cell>
          <cell r="AU581" t="str">
            <v/>
          </cell>
          <cell r="AV581" t="str">
            <v/>
          </cell>
          <cell r="AW581" t="str">
            <v/>
          </cell>
          <cell r="AX581" t="str">
            <v/>
          </cell>
          <cell r="AY581" t="str">
            <v/>
          </cell>
          <cell r="AZ581" t="str">
            <v/>
          </cell>
          <cell r="BA581" t="str">
            <v/>
          </cell>
          <cell r="BB581" t="str">
            <v/>
          </cell>
          <cell r="BC581" t="str">
            <v/>
          </cell>
          <cell r="BD581" t="str">
            <v/>
          </cell>
          <cell r="BE581" t="str">
            <v/>
          </cell>
          <cell r="BF581" t="str">
            <v/>
          </cell>
          <cell r="BG581" t="str">
            <v/>
          </cell>
          <cell r="BH581" t="str">
            <v/>
          </cell>
          <cell r="BI581" t="str">
            <v/>
          </cell>
          <cell r="BJ581" t="str">
            <v/>
          </cell>
          <cell r="BK581" t="str">
            <v/>
          </cell>
          <cell r="BL581" t="str">
            <v/>
          </cell>
          <cell r="BM581" t="str">
            <v/>
          </cell>
          <cell r="BN581" t="str">
            <v/>
          </cell>
          <cell r="BO581" t="str">
            <v/>
          </cell>
          <cell r="BP581">
            <v>0</v>
          </cell>
        </row>
        <row r="582">
          <cell r="A582" t="str">
            <v>Harper Mage</v>
          </cell>
          <cell r="B582" t="str">
            <v>.</v>
          </cell>
          <cell r="C582">
            <v>0</v>
          </cell>
          <cell r="G582" t="str">
            <v>1st:]Spells per day[+1 spellcasting level per Harper Mage level.</v>
          </cell>
          <cell r="H582" t="str">
            <v>1st:]Harper Knowledge[(like Bardic Knowledge)</v>
          </cell>
          <cell r="I582" t="str">
            <v>1st:]Oghma's Insight[Free Skill Focus feat in any one Knowledge skill.</v>
          </cell>
          <cell r="J582" t="str">
            <v xml:space="preserve">2nd:]Arcane Theory[Free Skill Focus feat in Spellcraft or </v>
          </cell>
          <cell r="K582" t="str">
            <v>][Knowledge (Arcana)</v>
          </cell>
          <cell r="L582" t="str">
            <v>3rd:]Extend Spell[Can power a spell as if under the Extend Spell</v>
          </cell>
          <cell r="M582" t="str">
            <v>][feat for free, up to 1 + Cha Bonus per day.</v>
          </cell>
          <cell r="N582" t="str">
            <v xml:space="preserve">4th:]Eschew Materials[Common material components of less than </v>
          </cell>
          <cell r="O582" t="str">
            <v>][1 GP are waived.</v>
          </cell>
          <cell r="P582" t="str">
            <v>5th:]Mystra's Grace[+2 insight bonus on all saves vs. magical effects.</v>
          </cell>
          <cell r="AK582" t="str">
            <v/>
          </cell>
          <cell r="AL582" t="str">
            <v/>
          </cell>
          <cell r="AM582" t="str">
            <v/>
          </cell>
          <cell r="AN582" t="str">
            <v/>
          </cell>
          <cell r="AO582" t="str">
            <v/>
          </cell>
          <cell r="AP582" t="str">
            <v/>
          </cell>
          <cell r="AQ582" t="str">
            <v/>
          </cell>
          <cell r="AR582" t="str">
            <v/>
          </cell>
          <cell r="AS582" t="str">
            <v/>
          </cell>
          <cell r="AT582" t="str">
            <v/>
          </cell>
          <cell r="AU582" t="str">
            <v/>
          </cell>
          <cell r="AV582" t="str">
            <v/>
          </cell>
          <cell r="AW582" t="str">
            <v/>
          </cell>
          <cell r="AX582" t="str">
            <v/>
          </cell>
          <cell r="AY582" t="str">
            <v/>
          </cell>
          <cell r="AZ582" t="str">
            <v/>
          </cell>
          <cell r="BA582" t="str">
            <v/>
          </cell>
          <cell r="BB582" t="str">
            <v/>
          </cell>
          <cell r="BC582" t="str">
            <v/>
          </cell>
          <cell r="BD582" t="str">
            <v/>
          </cell>
          <cell r="BE582" t="str">
            <v/>
          </cell>
          <cell r="BF582" t="str">
            <v/>
          </cell>
          <cell r="BG582" t="str">
            <v/>
          </cell>
          <cell r="BH582" t="str">
            <v/>
          </cell>
          <cell r="BI582" t="str">
            <v/>
          </cell>
          <cell r="BJ582" t="str">
            <v/>
          </cell>
          <cell r="BK582" t="str">
            <v/>
          </cell>
          <cell r="BL582" t="str">
            <v/>
          </cell>
          <cell r="BM582" t="str">
            <v/>
          </cell>
          <cell r="BN582" t="str">
            <v/>
          </cell>
          <cell r="BO582" t="str">
            <v/>
          </cell>
          <cell r="BP582">
            <v>0</v>
          </cell>
        </row>
        <row r="583">
          <cell r="A583" t="str">
            <v>Harper Priest</v>
          </cell>
          <cell r="B583" t="str">
            <v>.</v>
          </cell>
          <cell r="C583">
            <v>0</v>
          </cell>
          <cell r="G583" t="str">
            <v>1st:]Spells per day[+1 divine spellcasting level per Harper Priest level.</v>
          </cell>
          <cell r="H583" t="str">
            <v>1st:]Blessing[Select one Harper Priest Blessing.</v>
          </cell>
          <cell r="I583" t="str">
            <v>1st:]Harper Knowledge[(like Bardic Knowledge)</v>
          </cell>
          <cell r="J583" t="str">
            <v>2nd:]Blessing[Select one Harper Priest Blessing.</v>
          </cell>
          <cell r="K583" t="str">
            <v>3rd:]Blessing[Select one Harper Priest Blessing.</v>
          </cell>
          <cell r="L583" t="str">
            <v>4th:]Blessing[Select one Harper Priest Blessing.</v>
          </cell>
          <cell r="M583" t="str">
            <v>5th:]Blessing[Select one Harper Priest Blessing.</v>
          </cell>
          <cell r="AK583" t="str">
            <v/>
          </cell>
          <cell r="AL583" t="str">
            <v/>
          </cell>
          <cell r="AM583" t="str">
            <v/>
          </cell>
          <cell r="AN583" t="str">
            <v/>
          </cell>
          <cell r="AO583" t="str">
            <v/>
          </cell>
          <cell r="AP583" t="str">
            <v/>
          </cell>
          <cell r="AQ583" t="str">
            <v/>
          </cell>
          <cell r="AR583" t="str">
            <v/>
          </cell>
          <cell r="AS583" t="str">
            <v/>
          </cell>
          <cell r="AT583" t="str">
            <v/>
          </cell>
          <cell r="AU583" t="str">
            <v/>
          </cell>
          <cell r="AV583" t="str">
            <v/>
          </cell>
          <cell r="AW583" t="str">
            <v/>
          </cell>
          <cell r="AX583" t="str">
            <v/>
          </cell>
          <cell r="AY583" t="str">
            <v/>
          </cell>
          <cell r="AZ583" t="str">
            <v/>
          </cell>
          <cell r="BA583" t="str">
            <v/>
          </cell>
          <cell r="BB583" t="str">
            <v/>
          </cell>
          <cell r="BC583" t="str">
            <v/>
          </cell>
          <cell r="BD583" t="str">
            <v/>
          </cell>
          <cell r="BE583" t="str">
            <v/>
          </cell>
          <cell r="BF583" t="str">
            <v/>
          </cell>
          <cell r="BG583" t="str">
            <v/>
          </cell>
          <cell r="BH583" t="str">
            <v/>
          </cell>
          <cell r="BI583" t="str">
            <v/>
          </cell>
          <cell r="BJ583" t="str">
            <v/>
          </cell>
          <cell r="BK583" t="str">
            <v/>
          </cell>
          <cell r="BL583" t="str">
            <v/>
          </cell>
          <cell r="BM583" t="str">
            <v/>
          </cell>
          <cell r="BN583" t="str">
            <v/>
          </cell>
          <cell r="BO583" t="str">
            <v/>
          </cell>
          <cell r="BP583">
            <v>0</v>
          </cell>
        </row>
        <row r="584">
          <cell r="A584" t="str">
            <v>Harper Scout</v>
          </cell>
          <cell r="B584" t="str">
            <v>Hrp</v>
          </cell>
          <cell r="C584">
            <v>0</v>
          </cell>
          <cell r="D584" t="str">
            <v>]Light Armor[</v>
          </cell>
          <cell r="F584" t="str">
            <v>]Simple Weapons[</v>
          </cell>
          <cell r="G584" t="str">
            <v>1st:]Arcane Spells (Sp)[Charisma determines bonus spells, DC</v>
          </cell>
          <cell r="H584" t="str">
            <v>1st:]Favored Enemy[One which oppose the Harper's goals.</v>
          </cell>
          <cell r="I584" t="str">
            <v>][Works exactly like the Ranger Favored Enemy.</v>
          </cell>
          <cell r="J584" t="str">
            <v>1st:]Harper Knowledge[Like Bardic Knowledge.</v>
          </cell>
          <cell r="K584" t="str">
            <v xml:space="preserve">2nd:]Deneir's Eye (Su)[+2 Holy bonus on saving throws vs. </v>
          </cell>
          <cell r="L584" t="str">
            <v>][glyphs, runes, and symbols.</v>
          </cell>
          <cell r="M584" t="str">
            <v>2nd:]Skill Focus[Perform skill and one other Harper skill.</v>
          </cell>
          <cell r="N584" t="str">
            <v>3rd:]Tymora's Smile (Sp)[Once per day, +2 bonus on any single</v>
          </cell>
          <cell r="O584" t="str">
            <v>][saving throw.  This can be applied after the die is rolled.</v>
          </cell>
          <cell r="P584" t="str">
            <v>4th:]Favored Enemy[Second favored enemy.</v>
          </cell>
          <cell r="Q584" t="str">
            <v>4th:]Lliira's Heart (Sp)[+2 Holy bonus on saves vs.</v>
          </cell>
          <cell r="R584" t="str">
            <v>][compulsions and fear effects.</v>
          </cell>
          <cell r="S584" t="str">
            <v>5th:]Craft Harper Item[Create magical musical instruments,</v>
          </cell>
          <cell r="T584" t="str">
            <v>][Harper pins, and certain potions.  See FRCS p. 47.</v>
          </cell>
          <cell r="AK584" t="str">
            <v/>
          </cell>
          <cell r="AL584" t="str">
            <v/>
          </cell>
          <cell r="AM584" t="str">
            <v/>
          </cell>
          <cell r="AN584" t="str">
            <v/>
          </cell>
          <cell r="AO584" t="str">
            <v/>
          </cell>
          <cell r="AP584" t="str">
            <v/>
          </cell>
          <cell r="AQ584" t="str">
            <v/>
          </cell>
          <cell r="AR584" t="str">
            <v/>
          </cell>
          <cell r="AS584" t="str">
            <v/>
          </cell>
          <cell r="AT584" t="str">
            <v/>
          </cell>
          <cell r="AU584" t="str">
            <v/>
          </cell>
          <cell r="AV584" t="str">
            <v/>
          </cell>
          <cell r="AW584" t="str">
            <v/>
          </cell>
          <cell r="AX584" t="str">
            <v/>
          </cell>
          <cell r="AY584" t="str">
            <v/>
          </cell>
          <cell r="AZ584" t="str">
            <v/>
          </cell>
          <cell r="BA584" t="str">
            <v/>
          </cell>
          <cell r="BB584" t="str">
            <v/>
          </cell>
          <cell r="BC584" t="str">
            <v/>
          </cell>
          <cell r="BD584" t="str">
            <v/>
          </cell>
          <cell r="BE584" t="str">
            <v/>
          </cell>
          <cell r="BF584" t="str">
            <v/>
          </cell>
          <cell r="BG584" t="str">
            <v/>
          </cell>
          <cell r="BH584" t="str">
            <v/>
          </cell>
          <cell r="BI584" t="str">
            <v/>
          </cell>
          <cell r="BJ584" t="str">
            <v/>
          </cell>
          <cell r="BK584" t="str">
            <v/>
          </cell>
          <cell r="BL584" t="str">
            <v/>
          </cell>
          <cell r="BM584" t="str">
            <v/>
          </cell>
          <cell r="BN584" t="str">
            <v/>
          </cell>
          <cell r="BO584" t="str">
            <v/>
          </cell>
          <cell r="BP584">
            <v>0</v>
          </cell>
        </row>
        <row r="585">
          <cell r="A585" t="str">
            <v>Hathran</v>
          </cell>
          <cell r="B585" t="str">
            <v>.</v>
          </cell>
          <cell r="C585">
            <v>0</v>
          </cell>
          <cell r="F585" t="str">
            <v>]Exotic Weapon Proficiency[Whip</v>
          </cell>
          <cell r="G585" t="str">
            <v>1st:]Cohort[Gains a cohort as if the Hathran had the</v>
          </cell>
          <cell r="H585" t="str">
            <v>][Leadership feat.  This will be a Rashemi male with at least on level</v>
          </cell>
          <cell r="I585" t="str">
            <v>][of barbarian, or a Rashemi female with the Ethran feat.</v>
          </cell>
          <cell r="J585" t="str">
            <v>1st:]Place Magic[Can cast any arcane spell or divine spell known</v>
          </cell>
          <cell r="K585" t="str">
            <v>][as a full-round action when in her homeland.</v>
          </cell>
          <cell r="L585" t="str">
            <v>1st:]Spells per day[+1 level per level of Hathran.</v>
          </cell>
          <cell r="M585" t="str">
            <v>3rd:]Fear (Su)(1/day)[As spell (as sorcerer of highest casting lvl).</v>
          </cell>
          <cell r="N585" t="str">
            <v>4th:]Circle Leader[Has the ability to become a circle leader,</v>
          </cell>
          <cell r="O585" t="str">
            <v>][who is a focus person for Hathran circle magic.  (See FRCS p. 59)</v>
          </cell>
          <cell r="P585" t="str">
            <v>6th:]Fear (Su)(2/day)[As spell (as sorcerer of highest casting lvl).</v>
          </cell>
          <cell r="Q585" t="str">
            <v>8th:]Fear (Su)(3/day)[As spell (as sorcerer of highest casting lvl).</v>
          </cell>
          <cell r="R585" t="str">
            <v>10th:]Greater Command (Su)(1/day)[Can cast a quickened</v>
          </cell>
          <cell r="S585" t="str">
            <v>][Greater Command as a sorcerer of her highest spell-casting level.</v>
          </cell>
          <cell r="AK585" t="str">
            <v/>
          </cell>
          <cell r="AL585" t="str">
            <v/>
          </cell>
          <cell r="AM585" t="str">
            <v/>
          </cell>
          <cell r="AN585" t="str">
            <v/>
          </cell>
          <cell r="AO585" t="str">
            <v/>
          </cell>
          <cell r="AP585" t="str">
            <v/>
          </cell>
          <cell r="AQ585" t="str">
            <v/>
          </cell>
          <cell r="AR585" t="str">
            <v/>
          </cell>
          <cell r="AS585" t="str">
            <v/>
          </cell>
          <cell r="AT585" t="str">
            <v/>
          </cell>
          <cell r="AU585" t="str">
            <v/>
          </cell>
          <cell r="AV585" t="str">
            <v/>
          </cell>
          <cell r="AW585" t="str">
            <v/>
          </cell>
          <cell r="AX585" t="str">
            <v/>
          </cell>
          <cell r="AY585" t="str">
            <v/>
          </cell>
          <cell r="AZ585" t="str">
            <v/>
          </cell>
          <cell r="BA585" t="str">
            <v/>
          </cell>
          <cell r="BB585" t="str">
            <v/>
          </cell>
          <cell r="BC585" t="str">
            <v/>
          </cell>
          <cell r="BD585" t="str">
            <v/>
          </cell>
          <cell r="BE585" t="str">
            <v/>
          </cell>
          <cell r="BF585" t="str">
            <v/>
          </cell>
          <cell r="BG585" t="str">
            <v/>
          </cell>
          <cell r="BH585" t="str">
            <v/>
          </cell>
          <cell r="BI585" t="str">
            <v/>
          </cell>
          <cell r="BJ585" t="str">
            <v/>
          </cell>
          <cell r="BK585" t="str">
            <v/>
          </cell>
          <cell r="BL585" t="str">
            <v/>
          </cell>
          <cell r="BM585" t="str">
            <v/>
          </cell>
          <cell r="BN585" t="str">
            <v/>
          </cell>
          <cell r="BO585" t="str">
            <v/>
          </cell>
          <cell r="BP585">
            <v>0</v>
          </cell>
        </row>
        <row r="586">
          <cell r="A586" t="str">
            <v>Heartwarder</v>
          </cell>
          <cell r="C586">
            <v>0</v>
          </cell>
          <cell r="AK586" t="str">
            <v/>
          </cell>
          <cell r="AL586" t="str">
            <v/>
          </cell>
          <cell r="AM586" t="str">
            <v/>
          </cell>
          <cell r="AN586" t="str">
            <v/>
          </cell>
          <cell r="AO586" t="str">
            <v/>
          </cell>
          <cell r="AP586" t="str">
            <v/>
          </cell>
          <cell r="AQ586" t="str">
            <v/>
          </cell>
          <cell r="AR586" t="str">
            <v/>
          </cell>
          <cell r="AS586" t="str">
            <v/>
          </cell>
          <cell r="AT586" t="str">
            <v/>
          </cell>
          <cell r="AU586" t="str">
            <v/>
          </cell>
          <cell r="AV586" t="str">
            <v/>
          </cell>
          <cell r="AW586" t="str">
            <v/>
          </cell>
          <cell r="AX586" t="str">
            <v/>
          </cell>
          <cell r="AY586" t="str">
            <v/>
          </cell>
          <cell r="AZ586" t="str">
            <v/>
          </cell>
          <cell r="BA586" t="str">
            <v/>
          </cell>
          <cell r="BB586" t="str">
            <v/>
          </cell>
          <cell r="BC586" t="str">
            <v/>
          </cell>
          <cell r="BD586" t="str">
            <v/>
          </cell>
          <cell r="BE586" t="str">
            <v/>
          </cell>
          <cell r="BF586" t="str">
            <v/>
          </cell>
          <cell r="BG586" t="str">
            <v/>
          </cell>
          <cell r="BH586" t="str">
            <v/>
          </cell>
          <cell r="BI586" t="str">
            <v/>
          </cell>
          <cell r="BJ586" t="str">
            <v/>
          </cell>
          <cell r="BK586" t="str">
            <v/>
          </cell>
          <cell r="BL586" t="str">
            <v/>
          </cell>
          <cell r="BM586" t="str">
            <v/>
          </cell>
          <cell r="BN586" t="str">
            <v/>
          </cell>
          <cell r="BO586" t="str">
            <v/>
          </cell>
          <cell r="BP586">
            <v>0</v>
          </cell>
        </row>
        <row r="587">
          <cell r="A587" t="str">
            <v>Heaven's Wing Initiate</v>
          </cell>
          <cell r="C587">
            <v>0</v>
          </cell>
          <cell r="AK587" t="str">
            <v/>
          </cell>
          <cell r="AL587" t="str">
            <v/>
          </cell>
          <cell r="AM587" t="str">
            <v/>
          </cell>
          <cell r="AN587" t="str">
            <v/>
          </cell>
          <cell r="AO587" t="str">
            <v/>
          </cell>
          <cell r="AP587" t="str">
            <v/>
          </cell>
          <cell r="AQ587" t="str">
            <v/>
          </cell>
          <cell r="AR587" t="str">
            <v/>
          </cell>
          <cell r="AS587" t="str">
            <v/>
          </cell>
          <cell r="AT587" t="str">
            <v/>
          </cell>
          <cell r="AU587" t="str">
            <v/>
          </cell>
          <cell r="AV587" t="str">
            <v/>
          </cell>
          <cell r="AW587" t="str">
            <v/>
          </cell>
          <cell r="AX587" t="str">
            <v/>
          </cell>
          <cell r="AY587" t="str">
            <v/>
          </cell>
          <cell r="AZ587" t="str">
            <v/>
          </cell>
          <cell r="BA587" t="str">
            <v/>
          </cell>
          <cell r="BB587" t="str">
            <v/>
          </cell>
          <cell r="BC587" t="str">
            <v/>
          </cell>
          <cell r="BD587" t="str">
            <v/>
          </cell>
          <cell r="BE587" t="str">
            <v/>
          </cell>
          <cell r="BF587" t="str">
            <v/>
          </cell>
          <cell r="BG587" t="str">
            <v/>
          </cell>
          <cell r="BH587" t="str">
            <v/>
          </cell>
          <cell r="BI587" t="str">
            <v/>
          </cell>
          <cell r="BJ587" t="str">
            <v/>
          </cell>
          <cell r="BK587" t="str">
            <v/>
          </cell>
          <cell r="BL587" t="str">
            <v/>
          </cell>
          <cell r="BM587" t="str">
            <v/>
          </cell>
          <cell r="BN587" t="str">
            <v/>
          </cell>
          <cell r="BO587" t="str">
            <v/>
          </cell>
          <cell r="BP587">
            <v>0</v>
          </cell>
        </row>
        <row r="588">
          <cell r="A588" t="str">
            <v>Henshin Mystic</v>
          </cell>
          <cell r="C588">
            <v>0</v>
          </cell>
          <cell r="AK588" t="str">
            <v/>
          </cell>
          <cell r="AL588" t="str">
            <v/>
          </cell>
          <cell r="AM588" t="str">
            <v/>
          </cell>
          <cell r="AN588" t="str">
            <v/>
          </cell>
          <cell r="AO588" t="str">
            <v/>
          </cell>
          <cell r="AP588" t="str">
            <v/>
          </cell>
          <cell r="AQ588" t="str">
            <v/>
          </cell>
          <cell r="AR588" t="str">
            <v/>
          </cell>
          <cell r="AS588" t="str">
            <v/>
          </cell>
          <cell r="AT588" t="str">
            <v/>
          </cell>
          <cell r="AU588" t="str">
            <v/>
          </cell>
          <cell r="AV588" t="str">
            <v/>
          </cell>
          <cell r="AW588" t="str">
            <v/>
          </cell>
          <cell r="AX588" t="str">
            <v/>
          </cell>
          <cell r="AY588" t="str">
            <v/>
          </cell>
          <cell r="AZ588" t="str">
            <v/>
          </cell>
          <cell r="BA588" t="str">
            <v/>
          </cell>
          <cell r="BB588" t="str">
            <v/>
          </cell>
          <cell r="BC588" t="str">
            <v/>
          </cell>
          <cell r="BD588" t="str">
            <v/>
          </cell>
          <cell r="BE588" t="str">
            <v/>
          </cell>
          <cell r="BF588" t="str">
            <v/>
          </cell>
          <cell r="BG588" t="str">
            <v/>
          </cell>
          <cell r="BH588" t="str">
            <v/>
          </cell>
          <cell r="BI588" t="str">
            <v/>
          </cell>
          <cell r="BJ588" t="str">
            <v/>
          </cell>
          <cell r="BK588" t="str">
            <v/>
          </cell>
          <cell r="BL588" t="str">
            <v/>
          </cell>
          <cell r="BM588" t="str">
            <v/>
          </cell>
          <cell r="BN588" t="str">
            <v/>
          </cell>
          <cell r="BO588" t="str">
            <v/>
          </cell>
          <cell r="BP588">
            <v>0</v>
          </cell>
        </row>
        <row r="589">
          <cell r="A589" t="str">
            <v>Herald</v>
          </cell>
          <cell r="C589">
            <v>0</v>
          </cell>
          <cell r="AK589" t="str">
            <v/>
          </cell>
          <cell r="AL589" t="str">
            <v/>
          </cell>
          <cell r="AM589" t="str">
            <v/>
          </cell>
          <cell r="AN589" t="str">
            <v/>
          </cell>
          <cell r="AO589" t="str">
            <v/>
          </cell>
          <cell r="AP589" t="str">
            <v/>
          </cell>
          <cell r="AQ589" t="str">
            <v/>
          </cell>
          <cell r="AR589" t="str">
            <v/>
          </cell>
          <cell r="AS589" t="str">
            <v/>
          </cell>
          <cell r="AT589" t="str">
            <v/>
          </cell>
          <cell r="AU589" t="str">
            <v/>
          </cell>
          <cell r="AV589" t="str">
            <v/>
          </cell>
          <cell r="AW589" t="str">
            <v/>
          </cell>
          <cell r="AX589" t="str">
            <v/>
          </cell>
          <cell r="AY589" t="str">
            <v/>
          </cell>
          <cell r="AZ589" t="str">
            <v/>
          </cell>
          <cell r="BA589" t="str">
            <v/>
          </cell>
          <cell r="BB589" t="str">
            <v/>
          </cell>
          <cell r="BC589" t="str">
            <v/>
          </cell>
          <cell r="BD589" t="str">
            <v/>
          </cell>
          <cell r="BE589" t="str">
            <v/>
          </cell>
          <cell r="BF589" t="str">
            <v/>
          </cell>
          <cell r="BG589" t="str">
            <v/>
          </cell>
          <cell r="BH589" t="str">
            <v/>
          </cell>
          <cell r="BI589" t="str">
            <v/>
          </cell>
          <cell r="BJ589" t="str">
            <v/>
          </cell>
          <cell r="BK589" t="str">
            <v/>
          </cell>
          <cell r="BL589" t="str">
            <v/>
          </cell>
          <cell r="BM589" t="str">
            <v/>
          </cell>
          <cell r="BN589" t="str">
            <v/>
          </cell>
          <cell r="BO589" t="str">
            <v/>
          </cell>
          <cell r="BP589">
            <v>0</v>
          </cell>
        </row>
        <row r="590">
          <cell r="A590" t="str">
            <v>Hida Elite Guard</v>
          </cell>
          <cell r="C590">
            <v>0</v>
          </cell>
          <cell r="AK590" t="str">
            <v/>
          </cell>
          <cell r="AL590" t="str">
            <v/>
          </cell>
          <cell r="AM590" t="str">
            <v/>
          </cell>
          <cell r="AN590" t="str">
            <v/>
          </cell>
          <cell r="AO590" t="str">
            <v/>
          </cell>
          <cell r="AP590" t="str">
            <v/>
          </cell>
          <cell r="AQ590" t="str">
            <v/>
          </cell>
          <cell r="AR590" t="str">
            <v/>
          </cell>
          <cell r="AS590" t="str">
            <v/>
          </cell>
          <cell r="AT590" t="str">
            <v/>
          </cell>
          <cell r="AU590" t="str">
            <v/>
          </cell>
          <cell r="AV590" t="str">
            <v/>
          </cell>
          <cell r="AW590" t="str">
            <v/>
          </cell>
          <cell r="AX590" t="str">
            <v/>
          </cell>
          <cell r="AY590" t="str">
            <v/>
          </cell>
          <cell r="AZ590" t="str">
            <v/>
          </cell>
          <cell r="BA590" t="str">
            <v/>
          </cell>
          <cell r="BB590" t="str">
            <v/>
          </cell>
          <cell r="BC590" t="str">
            <v/>
          </cell>
          <cell r="BD590" t="str">
            <v/>
          </cell>
          <cell r="BE590" t="str">
            <v/>
          </cell>
          <cell r="BF590" t="str">
            <v/>
          </cell>
          <cell r="BG590" t="str">
            <v/>
          </cell>
          <cell r="BH590" t="str">
            <v/>
          </cell>
          <cell r="BI590" t="str">
            <v/>
          </cell>
          <cell r="BJ590" t="str">
            <v/>
          </cell>
          <cell r="BK590" t="str">
            <v/>
          </cell>
          <cell r="BL590" t="str">
            <v/>
          </cell>
          <cell r="BM590" t="str">
            <v/>
          </cell>
          <cell r="BN590" t="str">
            <v/>
          </cell>
          <cell r="BO590" t="str">
            <v/>
          </cell>
          <cell r="BP590">
            <v>0</v>
          </cell>
        </row>
        <row r="591">
          <cell r="A591" t="str">
            <v>Hierophant</v>
          </cell>
          <cell r="B591" t="str">
            <v>Hie</v>
          </cell>
          <cell r="C591">
            <v>0</v>
          </cell>
          <cell r="G591" t="str">
            <v>1st:]Spells and Caster Level[Levels in this prestige class,</v>
          </cell>
          <cell r="H591" t="str">
            <v>][even though they do not advance spell progression in the character's</v>
          </cell>
          <cell r="I591" t="str">
            <v xml:space="preserve">][base class, still stack with the character's base spellcasting levels to </v>
          </cell>
          <cell r="J591" t="str">
            <v>][determine caster level.</v>
          </cell>
          <cell r="K591" t="str">
            <v>1st:]Special Ability[Every level.  See FRCS p. 48-49 for list.</v>
          </cell>
          <cell r="AK591" t="str">
            <v/>
          </cell>
          <cell r="AL591" t="str">
            <v/>
          </cell>
          <cell r="AM591" t="str">
            <v/>
          </cell>
          <cell r="AN591" t="str">
            <v/>
          </cell>
          <cell r="AO591" t="str">
            <v/>
          </cell>
          <cell r="AP591" t="str">
            <v/>
          </cell>
          <cell r="AQ591" t="str">
            <v/>
          </cell>
          <cell r="AR591" t="str">
            <v/>
          </cell>
          <cell r="AS591" t="str">
            <v/>
          </cell>
          <cell r="AT591" t="str">
            <v/>
          </cell>
          <cell r="AU591" t="str">
            <v/>
          </cell>
          <cell r="AV591" t="str">
            <v/>
          </cell>
          <cell r="AW591" t="str">
            <v/>
          </cell>
          <cell r="AX591" t="str">
            <v/>
          </cell>
          <cell r="AY591" t="str">
            <v/>
          </cell>
          <cell r="AZ591" t="str">
            <v/>
          </cell>
          <cell r="BA591" t="str">
            <v/>
          </cell>
          <cell r="BB591" t="str">
            <v/>
          </cell>
          <cell r="BC591" t="str">
            <v/>
          </cell>
          <cell r="BD591" t="str">
            <v/>
          </cell>
          <cell r="BE591" t="str">
            <v/>
          </cell>
          <cell r="BF591" t="str">
            <v/>
          </cell>
          <cell r="BG591" t="str">
            <v/>
          </cell>
          <cell r="BH591" t="str">
            <v/>
          </cell>
          <cell r="BI591" t="str">
            <v/>
          </cell>
          <cell r="BJ591" t="str">
            <v/>
          </cell>
          <cell r="BK591" t="str">
            <v/>
          </cell>
          <cell r="BL591" t="str">
            <v/>
          </cell>
          <cell r="BM591" t="str">
            <v/>
          </cell>
          <cell r="BN591" t="str">
            <v/>
          </cell>
          <cell r="BO591" t="str">
            <v/>
          </cell>
          <cell r="BP591">
            <v>0</v>
          </cell>
        </row>
        <row r="592">
          <cell r="A592" t="str">
            <v>Holy Champion</v>
          </cell>
          <cell r="C592">
            <v>0</v>
          </cell>
          <cell r="AK592" t="str">
            <v/>
          </cell>
          <cell r="AL592" t="str">
            <v/>
          </cell>
          <cell r="AM592" t="str">
            <v/>
          </cell>
          <cell r="AN592" t="str">
            <v/>
          </cell>
          <cell r="AO592" t="str">
            <v/>
          </cell>
          <cell r="AP592" t="str">
            <v/>
          </cell>
          <cell r="AQ592" t="str">
            <v/>
          </cell>
          <cell r="AR592" t="str">
            <v/>
          </cell>
          <cell r="AS592" t="str">
            <v/>
          </cell>
          <cell r="AT592" t="str">
            <v/>
          </cell>
          <cell r="AU592" t="str">
            <v/>
          </cell>
          <cell r="AV592" t="str">
            <v/>
          </cell>
          <cell r="AW592" t="str">
            <v/>
          </cell>
          <cell r="AX592" t="str">
            <v/>
          </cell>
          <cell r="AY592" t="str">
            <v/>
          </cell>
          <cell r="AZ592" t="str">
            <v/>
          </cell>
          <cell r="BA592" t="str">
            <v/>
          </cell>
          <cell r="BB592" t="str">
            <v/>
          </cell>
          <cell r="BC592" t="str">
            <v/>
          </cell>
          <cell r="BD592" t="str">
            <v/>
          </cell>
          <cell r="BE592" t="str">
            <v/>
          </cell>
          <cell r="BF592" t="str">
            <v/>
          </cell>
          <cell r="BG592" t="str">
            <v/>
          </cell>
          <cell r="BH592" t="str">
            <v/>
          </cell>
          <cell r="BI592" t="str">
            <v/>
          </cell>
          <cell r="BJ592" t="str">
            <v/>
          </cell>
          <cell r="BK592" t="str">
            <v/>
          </cell>
          <cell r="BL592" t="str">
            <v/>
          </cell>
          <cell r="BM592" t="str">
            <v/>
          </cell>
          <cell r="BN592" t="str">
            <v/>
          </cell>
          <cell r="BO592" t="str">
            <v/>
          </cell>
          <cell r="BP592">
            <v>0</v>
          </cell>
        </row>
        <row r="593">
          <cell r="A593" t="str">
            <v>Holy Liberator</v>
          </cell>
          <cell r="B593" t="str">
            <v>Hlb</v>
          </cell>
          <cell r="C593">
            <v>0</v>
          </cell>
          <cell r="D593" t="str">
            <v>]Light, Medium, Heavy Armor[</v>
          </cell>
          <cell r="E593" t="str">
            <v>]Shield Use[</v>
          </cell>
          <cell r="F593" t="str">
            <v>]Simple, Martial Weapons[</v>
          </cell>
          <cell r="G593" t="str">
            <v>]Code of Conduct[Lose all abilities if evil act knowingly performed.</v>
          </cell>
          <cell r="H593" t="str">
            <v>1st:]Detect Evil (Sp)[At will, as the spell</v>
          </cell>
          <cell r="I593" t="str">
            <v>1st:]Resist Enchantment (Su)[+2 Morale Bonus on all saves</v>
          </cell>
          <cell r="J593" t="str">
            <v>][vs. enchantment spells or effects.</v>
          </cell>
          <cell r="K593" t="str">
            <v>2nd:]Divine Grace (Su)[CHA Mod to all saves</v>
          </cell>
          <cell r="L593" t="str">
            <v>2nd:]Smite Evil (Su)[+CHA Mod to hit, +Lvl to dmg; 1/day</v>
          </cell>
          <cell r="M593" t="str">
            <v>3rd:]Turn Undead (Su)[As cleric 2 levels lower</v>
          </cell>
          <cell r="N593" t="str">
            <v>3rd:]Immune to Charm and Compulsion (Ex)[Immune to all charm</v>
          </cell>
          <cell r="O593" t="str">
            <v>][and compulsion effects.</v>
          </cell>
          <cell r="P593" t="str">
            <v>5th:]Celestial Companion[Can call a Celestial Companion</v>
          </cell>
          <cell r="Q593" t="str">
            <v>7th:]Subversion (Su)[Full round action; melee touch; victim under</v>
          </cell>
          <cell r="R593" t="str">
            <v>][charm or compulsion effect gets new save, adding the Holy</v>
          </cell>
          <cell r="S593" t="str">
            <v>][Liberator's CHA bonus to the save.</v>
          </cell>
          <cell r="AK593" t="str">
            <v/>
          </cell>
          <cell r="AL593" t="str">
            <v/>
          </cell>
          <cell r="AM593" t="str">
            <v/>
          </cell>
          <cell r="AN593" t="str">
            <v/>
          </cell>
          <cell r="AO593" t="str">
            <v/>
          </cell>
          <cell r="AP593" t="str">
            <v/>
          </cell>
          <cell r="AQ593" t="str">
            <v/>
          </cell>
          <cell r="AR593" t="str">
            <v/>
          </cell>
          <cell r="AS593" t="str">
            <v/>
          </cell>
          <cell r="AT593" t="str">
            <v/>
          </cell>
          <cell r="AU593" t="str">
            <v/>
          </cell>
          <cell r="AV593" t="str">
            <v/>
          </cell>
          <cell r="AW593" t="str">
            <v/>
          </cell>
          <cell r="AX593" t="str">
            <v/>
          </cell>
          <cell r="AY593" t="str">
            <v/>
          </cell>
          <cell r="AZ593" t="str">
            <v/>
          </cell>
          <cell r="BA593" t="str">
            <v/>
          </cell>
          <cell r="BB593" t="str">
            <v/>
          </cell>
          <cell r="BC593" t="str">
            <v/>
          </cell>
          <cell r="BD593" t="str">
            <v/>
          </cell>
          <cell r="BE593" t="str">
            <v/>
          </cell>
          <cell r="BF593" t="str">
            <v/>
          </cell>
          <cell r="BG593" t="str">
            <v/>
          </cell>
          <cell r="BH593" t="str">
            <v/>
          </cell>
          <cell r="BI593" t="str">
            <v/>
          </cell>
          <cell r="BJ593" t="str">
            <v/>
          </cell>
          <cell r="BK593" t="str">
            <v/>
          </cell>
          <cell r="BL593" t="str">
            <v/>
          </cell>
          <cell r="BM593" t="str">
            <v/>
          </cell>
          <cell r="BN593" t="str">
            <v/>
          </cell>
          <cell r="BO593" t="str">
            <v/>
          </cell>
          <cell r="BP593">
            <v>0</v>
          </cell>
        </row>
        <row r="594">
          <cell r="A594" t="str">
            <v>Holy Strategist</v>
          </cell>
          <cell r="C594">
            <v>0</v>
          </cell>
          <cell r="AK594" t="str">
            <v/>
          </cell>
          <cell r="AL594" t="str">
            <v/>
          </cell>
          <cell r="AM594" t="str">
            <v/>
          </cell>
          <cell r="AN594" t="str">
            <v/>
          </cell>
          <cell r="AO594" t="str">
            <v/>
          </cell>
          <cell r="AP594" t="str">
            <v/>
          </cell>
          <cell r="AQ594" t="str">
            <v/>
          </cell>
          <cell r="AR594" t="str">
            <v/>
          </cell>
          <cell r="AS594" t="str">
            <v/>
          </cell>
          <cell r="AT594" t="str">
            <v/>
          </cell>
          <cell r="AU594" t="str">
            <v/>
          </cell>
          <cell r="AV594" t="str">
            <v/>
          </cell>
          <cell r="AW594" t="str">
            <v/>
          </cell>
          <cell r="AX594" t="str">
            <v/>
          </cell>
          <cell r="AY594" t="str">
            <v/>
          </cell>
          <cell r="AZ594" t="str">
            <v/>
          </cell>
          <cell r="BA594" t="str">
            <v/>
          </cell>
          <cell r="BB594" t="str">
            <v/>
          </cell>
          <cell r="BC594" t="str">
            <v/>
          </cell>
          <cell r="BD594" t="str">
            <v/>
          </cell>
          <cell r="BE594" t="str">
            <v/>
          </cell>
          <cell r="BF594" t="str">
            <v/>
          </cell>
          <cell r="BG594" t="str">
            <v/>
          </cell>
          <cell r="BH594" t="str">
            <v/>
          </cell>
          <cell r="BI594" t="str">
            <v/>
          </cell>
          <cell r="BJ594" t="str">
            <v/>
          </cell>
          <cell r="BK594" t="str">
            <v/>
          </cell>
          <cell r="BL594" t="str">
            <v/>
          </cell>
          <cell r="BM594" t="str">
            <v/>
          </cell>
          <cell r="BN594" t="str">
            <v/>
          </cell>
          <cell r="BO594" t="str">
            <v/>
          </cell>
          <cell r="BP594">
            <v>0</v>
          </cell>
        </row>
        <row r="595">
          <cell r="A595" t="str">
            <v>Hordebreaker</v>
          </cell>
          <cell r="B595" t="str">
            <v>.</v>
          </cell>
          <cell r="C595">
            <v>0</v>
          </cell>
          <cell r="G595" t="str">
            <v>1st]1st Horde Enemy[+0</v>
          </cell>
          <cell r="H595" t="str">
            <v>1st]Horde Knowledge +0[See p.111 &amp; 112 for info &amp; DCs.</v>
          </cell>
          <cell r="I595" t="str">
            <v>2nd]Hold the Line[Charging foes are subject to an AoO.</v>
          </cell>
          <cell r="J595" t="str">
            <v>3rd]2nd Horde Enemy[+-1</v>
          </cell>
          <cell r="K595" t="str">
            <v>4th]Tough to Kill (Ex)[If reduced from -1 to -9 hps, may take partial actions.</v>
          </cell>
          <cell r="L595" t="str">
            <v>][Still looses 1 hp per round unless stabilized &amp; dies at -10 hps.</v>
          </cell>
          <cell r="M595" t="str">
            <v>][If stabilized, becomes disabled.</v>
          </cell>
          <cell r="N595" t="str">
            <v>5th]3rd Horde Enemy[+-2</v>
          </cell>
          <cell r="O595" t="str">
            <v>5th]Anvil of Doom (Ex)[+2 Str, +4 Con, +2 to all saves, +4 dodge to AC</v>
          </cell>
          <cell r="Q595" t="str">
            <v>][Lasts for 6 rounds.  Winded afterwards.</v>
          </cell>
          <cell r="AK595" t="str">
            <v/>
          </cell>
          <cell r="AL595" t="str">
            <v/>
          </cell>
          <cell r="AM595" t="str">
            <v/>
          </cell>
          <cell r="AN595" t="str">
            <v/>
          </cell>
          <cell r="AO595" t="str">
            <v/>
          </cell>
          <cell r="AP595" t="str">
            <v/>
          </cell>
          <cell r="AQ595" t="str">
            <v/>
          </cell>
          <cell r="AR595" t="str">
            <v/>
          </cell>
          <cell r="AS595" t="str">
            <v/>
          </cell>
          <cell r="AT595" t="str">
            <v/>
          </cell>
          <cell r="AU595" t="str">
            <v/>
          </cell>
          <cell r="AV595" t="str">
            <v/>
          </cell>
          <cell r="AW595" t="str">
            <v/>
          </cell>
          <cell r="AX595" t="str">
            <v/>
          </cell>
          <cell r="AY595" t="str">
            <v/>
          </cell>
          <cell r="AZ595" t="str">
            <v/>
          </cell>
          <cell r="BA595" t="str">
            <v/>
          </cell>
          <cell r="BB595" t="str">
            <v/>
          </cell>
          <cell r="BC595" t="str">
            <v/>
          </cell>
          <cell r="BD595" t="str">
            <v/>
          </cell>
          <cell r="BE595" t="str">
            <v/>
          </cell>
          <cell r="BF595" t="str">
            <v/>
          </cell>
          <cell r="BG595" t="str">
            <v/>
          </cell>
          <cell r="BH595" t="str">
            <v/>
          </cell>
          <cell r="BI595" t="str">
            <v/>
          </cell>
          <cell r="BJ595" t="str">
            <v/>
          </cell>
          <cell r="BK595" t="str">
            <v/>
          </cell>
          <cell r="BL595" t="str">
            <v/>
          </cell>
          <cell r="BM595" t="str">
            <v/>
          </cell>
          <cell r="BN595" t="str">
            <v/>
          </cell>
          <cell r="BO595" t="str">
            <v/>
          </cell>
          <cell r="BP595">
            <v>0</v>
          </cell>
        </row>
        <row r="596">
          <cell r="A596" t="str">
            <v>Horned Harbinger</v>
          </cell>
          <cell r="C596">
            <v>0</v>
          </cell>
          <cell r="AK596" t="str">
            <v/>
          </cell>
          <cell r="AL596" t="str">
            <v/>
          </cell>
          <cell r="AM596" t="str">
            <v/>
          </cell>
          <cell r="AN596" t="str">
            <v/>
          </cell>
          <cell r="AO596" t="str">
            <v/>
          </cell>
          <cell r="AP596" t="str">
            <v/>
          </cell>
          <cell r="AQ596" t="str">
            <v/>
          </cell>
          <cell r="AR596" t="str">
            <v/>
          </cell>
          <cell r="AS596" t="str">
            <v/>
          </cell>
          <cell r="AT596" t="str">
            <v/>
          </cell>
          <cell r="AU596" t="str">
            <v/>
          </cell>
          <cell r="AV596" t="str">
            <v/>
          </cell>
          <cell r="AW596" t="str">
            <v/>
          </cell>
          <cell r="AX596" t="str">
            <v/>
          </cell>
          <cell r="AY596" t="str">
            <v/>
          </cell>
          <cell r="AZ596" t="str">
            <v/>
          </cell>
          <cell r="BA596" t="str">
            <v/>
          </cell>
          <cell r="BB596" t="str">
            <v/>
          </cell>
          <cell r="BC596" t="str">
            <v/>
          </cell>
          <cell r="BD596" t="str">
            <v/>
          </cell>
          <cell r="BE596" t="str">
            <v/>
          </cell>
          <cell r="BF596" t="str">
            <v/>
          </cell>
          <cell r="BG596" t="str">
            <v/>
          </cell>
          <cell r="BH596" t="str">
            <v/>
          </cell>
          <cell r="BI596" t="str">
            <v/>
          </cell>
          <cell r="BJ596" t="str">
            <v/>
          </cell>
          <cell r="BK596" t="str">
            <v/>
          </cell>
          <cell r="BL596" t="str">
            <v/>
          </cell>
          <cell r="BM596" t="str">
            <v/>
          </cell>
          <cell r="BN596" t="str">
            <v/>
          </cell>
          <cell r="BO596" t="str">
            <v/>
          </cell>
          <cell r="BP596">
            <v>0</v>
          </cell>
        </row>
        <row r="597">
          <cell r="A597" t="str">
            <v>Hospitaler</v>
          </cell>
          <cell r="B597" t="str">
            <v>Hosp</v>
          </cell>
          <cell r="C597">
            <v>0</v>
          </cell>
          <cell r="D597" t="str">
            <v>]Light, Medium, Heavy Armor[</v>
          </cell>
          <cell r="E597" t="str">
            <v>]Shield Use[</v>
          </cell>
          <cell r="F597" t="str">
            <v>]Simple, Martial Weapons[</v>
          </cell>
          <cell r="G597" t="str">
            <v>]Code of Conduct[See list, DotF p. 61-2</v>
          </cell>
          <cell r="H597" t="str">
            <v>1st:]Lay On Hands (Sp)[Heal by touch; CHA Mod times lvl</v>
          </cell>
          <cell r="I597" t="str">
            <v>1st:]Spells per day[+1 level per level of Hospitaler.</v>
          </cell>
          <cell r="J597" t="str">
            <v>3rd:]Remove Disease (Sp)[Once per 3 class levels / week</v>
          </cell>
          <cell r="K597" t="str">
            <v>3rd:]Turn Undead (Su)[As cleric two levels lower.</v>
          </cell>
          <cell r="L597" t="str">
            <v>5th:]Bonus Feat[See list, DotF p. 61</v>
          </cell>
          <cell r="M597" t="str">
            <v>7th:]Bonus Feat[See list, DotF p. 61</v>
          </cell>
          <cell r="N597" t="str">
            <v>9th:]Bonus Feat[See list, DotF p. 61</v>
          </cell>
          <cell r="AK597" t="str">
            <v/>
          </cell>
          <cell r="AL597" t="str">
            <v/>
          </cell>
          <cell r="AM597" t="str">
            <v/>
          </cell>
          <cell r="AN597" t="str">
            <v/>
          </cell>
          <cell r="AO597" t="str">
            <v/>
          </cell>
          <cell r="AP597" t="str">
            <v/>
          </cell>
          <cell r="AQ597" t="str">
            <v/>
          </cell>
          <cell r="AR597" t="str">
            <v/>
          </cell>
          <cell r="AS597" t="str">
            <v/>
          </cell>
          <cell r="AT597" t="str">
            <v/>
          </cell>
          <cell r="AU597" t="str">
            <v/>
          </cell>
          <cell r="AV597" t="str">
            <v/>
          </cell>
          <cell r="AW597" t="str">
            <v/>
          </cell>
          <cell r="AX597" t="str">
            <v/>
          </cell>
          <cell r="AY597" t="str">
            <v/>
          </cell>
          <cell r="AZ597" t="str">
            <v/>
          </cell>
          <cell r="BA597" t="str">
            <v/>
          </cell>
          <cell r="BB597" t="str">
            <v/>
          </cell>
          <cell r="BC597" t="str">
            <v/>
          </cell>
          <cell r="BD597" t="str">
            <v/>
          </cell>
          <cell r="BE597" t="str">
            <v/>
          </cell>
          <cell r="BF597" t="str">
            <v/>
          </cell>
          <cell r="BG597" t="str">
            <v/>
          </cell>
          <cell r="BH597" t="str">
            <v/>
          </cell>
          <cell r="BI597" t="str">
            <v/>
          </cell>
          <cell r="BJ597" t="str">
            <v/>
          </cell>
          <cell r="BK597" t="str">
            <v/>
          </cell>
          <cell r="BL597" t="str">
            <v/>
          </cell>
          <cell r="BM597" t="str">
            <v/>
          </cell>
          <cell r="BN597" t="str">
            <v/>
          </cell>
          <cell r="BO597" t="str">
            <v/>
          </cell>
          <cell r="BP597">
            <v>0</v>
          </cell>
        </row>
        <row r="598">
          <cell r="A598" t="str">
            <v>Hoturi's Blade</v>
          </cell>
          <cell r="C598">
            <v>0</v>
          </cell>
          <cell r="AK598" t="str">
            <v/>
          </cell>
          <cell r="AL598" t="str">
            <v/>
          </cell>
          <cell r="AM598" t="str">
            <v/>
          </cell>
          <cell r="AN598" t="str">
            <v/>
          </cell>
          <cell r="AO598" t="str">
            <v/>
          </cell>
          <cell r="AP598" t="str">
            <v/>
          </cell>
          <cell r="AQ598" t="str">
            <v/>
          </cell>
          <cell r="AR598" t="str">
            <v/>
          </cell>
          <cell r="AS598" t="str">
            <v/>
          </cell>
          <cell r="AT598" t="str">
            <v/>
          </cell>
          <cell r="AU598" t="str">
            <v/>
          </cell>
          <cell r="AV598" t="str">
            <v/>
          </cell>
          <cell r="AW598" t="str">
            <v/>
          </cell>
          <cell r="AX598" t="str">
            <v/>
          </cell>
          <cell r="AY598" t="str">
            <v/>
          </cell>
          <cell r="AZ598" t="str">
            <v/>
          </cell>
          <cell r="BA598" t="str">
            <v/>
          </cell>
          <cell r="BB598" t="str">
            <v/>
          </cell>
          <cell r="BC598" t="str">
            <v/>
          </cell>
          <cell r="BD598" t="str">
            <v/>
          </cell>
          <cell r="BE598" t="str">
            <v/>
          </cell>
          <cell r="BF598" t="str">
            <v/>
          </cell>
          <cell r="BG598" t="str">
            <v/>
          </cell>
          <cell r="BH598" t="str">
            <v/>
          </cell>
          <cell r="BI598" t="str">
            <v/>
          </cell>
          <cell r="BJ598" t="str">
            <v/>
          </cell>
          <cell r="BK598" t="str">
            <v/>
          </cell>
          <cell r="BL598" t="str">
            <v/>
          </cell>
          <cell r="BM598" t="str">
            <v/>
          </cell>
          <cell r="BN598" t="str">
            <v/>
          </cell>
          <cell r="BO598" t="str">
            <v/>
          </cell>
          <cell r="BP598">
            <v>0</v>
          </cell>
        </row>
        <row r="599">
          <cell r="A599" t="str">
            <v>Houri</v>
          </cell>
          <cell r="B599" t="str">
            <v>Hou</v>
          </cell>
          <cell r="C599">
            <v>0</v>
          </cell>
          <cell r="G599" t="str">
            <v>1st:]Pillow Talk (Ex)[+2  bonus to Bluff, Diplomacy, Gather Info, &amp; Sense Motive</v>
          </cell>
          <cell r="H599" t="str">
            <v>2nd:]Charm Person (Sp)[3/day, DC 9</v>
          </cell>
          <cell r="I599" t="str">
            <v>4th:]Suggestion (Sp)[3/day, DC 11</v>
          </cell>
          <cell r="J599" t="str">
            <v>6th:]Charm Monster (Sp)[3/day, DC 12</v>
          </cell>
          <cell r="K599" t="str">
            <v>7th:]Kiss (Su)[+4 bonus to the DC of any enchantment spell delivered with a kiss.</v>
          </cell>
          <cell r="L599" t="str">
            <v>][Spell becomes a touch attack when delivered this way.</v>
          </cell>
          <cell r="M599" t="str">
            <v>8th:]Dominate Person (Sp)[3/day, DC 13</v>
          </cell>
          <cell r="N599" t="str">
            <v>9th:]Dance of the Veil (Su)[+4 bonus to the DC of any enchantment spell delivered as part of a ritual dance.</v>
          </cell>
          <cell r="O599" t="str">
            <v>][1 minute to complete.  Affects all possible targets within a 40' radius.</v>
          </cell>
          <cell r="P599" t="str">
            <v>10th:]Mass Charm (Sp)[3/day, DC 16</v>
          </cell>
          <cell r="AK599" t="str">
            <v/>
          </cell>
          <cell r="AL599" t="str">
            <v/>
          </cell>
          <cell r="AM599" t="str">
            <v/>
          </cell>
          <cell r="AN599" t="str">
            <v/>
          </cell>
          <cell r="AO599" t="str">
            <v/>
          </cell>
          <cell r="AP599" t="str">
            <v/>
          </cell>
          <cell r="AQ599" t="str">
            <v/>
          </cell>
          <cell r="AR599" t="str">
            <v/>
          </cell>
          <cell r="AS599" t="str">
            <v/>
          </cell>
          <cell r="AT599" t="str">
            <v/>
          </cell>
          <cell r="AU599" t="str">
            <v/>
          </cell>
          <cell r="AV599" t="str">
            <v/>
          </cell>
          <cell r="AW599" t="str">
            <v/>
          </cell>
          <cell r="AX599" t="str">
            <v/>
          </cell>
          <cell r="AY599" t="str">
            <v/>
          </cell>
          <cell r="AZ599" t="str">
            <v/>
          </cell>
          <cell r="BA599" t="str">
            <v/>
          </cell>
          <cell r="BB599" t="str">
            <v/>
          </cell>
          <cell r="BC599" t="str">
            <v/>
          </cell>
          <cell r="BD599" t="str">
            <v/>
          </cell>
          <cell r="BE599" t="str">
            <v/>
          </cell>
          <cell r="BF599" t="str">
            <v/>
          </cell>
          <cell r="BG599" t="str">
            <v/>
          </cell>
          <cell r="BH599" t="str">
            <v/>
          </cell>
          <cell r="BI599" t="str">
            <v/>
          </cell>
          <cell r="BJ599" t="str">
            <v/>
          </cell>
          <cell r="BK599" t="str">
            <v/>
          </cell>
          <cell r="BL599" t="str">
            <v/>
          </cell>
          <cell r="BM599" t="str">
            <v/>
          </cell>
          <cell r="BN599" t="str">
            <v/>
          </cell>
          <cell r="BO599" t="str">
            <v/>
          </cell>
          <cell r="BP599">
            <v>0</v>
          </cell>
        </row>
        <row r="600">
          <cell r="A600" t="str">
            <v>Hunter</v>
          </cell>
          <cell r="B600" t="str">
            <v>.</v>
          </cell>
          <cell r="C600">
            <v>0</v>
          </cell>
          <cell r="D600" t="str">
            <v>]Light Armor[</v>
          </cell>
          <cell r="E600" t="str">
            <v>]Shield Use[</v>
          </cell>
          <cell r="F600" t="str">
            <v>]Simple, Martial Weapons[</v>
          </cell>
          <cell r="G600" t="str">
            <v>1st:]1st Specialized Foe (Ex)[Crit multiplier increases 1 step, +1 dodge bonus to AC,</v>
          </cell>
          <cell r="H600" t="str">
            <v>][no -4 penalty to hit for inflicting subdual damage.</v>
          </cell>
          <cell r="I600" t="str">
            <v>1st:]Stunning Blow (Ex)[0/day, 1/rnd max, can stun (Fort DC 10) a creature</v>
          </cell>
          <cell r="J600" t="str">
            <v>][that has less than 50% max hps with a melee attack for 1 round.</v>
          </cell>
          <cell r="K600" t="str">
            <v>2nd:]Immobilize (Ex)[When ally has opponent pinned, make full round grapple to bind w/rope, shackles, etc...</v>
          </cell>
          <cell r="L600" t="str">
            <v>3rd:]Sneak Attack (Ex)[+0d8</v>
          </cell>
          <cell r="M600" t="str">
            <v>"4th:]Bonus Feat (Ex)["&amp;ROUNDDOWN(Y568/4,0)&amp;" earned so far."</v>
          </cell>
          <cell r="N600" t="str">
            <v>5th:]2nd Specialized Foe (Ex)[Crit multiplier increases 1 step, +1 dodge bonus to AC,</v>
          </cell>
          <cell r="O600" t="str">
            <v>][no -4 penalty to hit for inflicting subdual damage.</v>
          </cell>
          <cell r="P600" t="str">
            <v>6th:]Weapon Specialization (Ex)[Gains the ability to choose this feat.</v>
          </cell>
          <cell r="Q600" t="str">
            <v>7th:]Hunter's Sense (Su)[Subtract 20% from any miss chances due to concealment.</v>
          </cell>
          <cell r="R600" t="str">
            <v>10th:]Ambush (Ex)[Spend 3 or more rounds studying a foe &amp; then sneak attacks them,</v>
          </cell>
          <cell r="S600" t="str">
            <v>][his sneak attack damage is also doubled.</v>
          </cell>
          <cell r="T600" t="str">
            <v>14th:]Knockout Shot (Ex)[On a crit, can choose to knock the victim out for 2d6 rounds</v>
          </cell>
          <cell r="U600" t="str">
            <v>][instead of inflicting extra damage.  (Fort DC 10 + dmg dealt)</v>
          </cell>
          <cell r="V600" t="str">
            <v>19th:]Eyes of the Hunter (Sp)[Ignores illusions, effects from the illusion school, &amp; any miss % from concealment.</v>
          </cell>
          <cell r="AK600" t="str">
            <v/>
          </cell>
          <cell r="AL600" t="str">
            <v/>
          </cell>
          <cell r="AM600" t="str">
            <v/>
          </cell>
          <cell r="AN600" t="str">
            <v/>
          </cell>
          <cell r="AO600" t="str">
            <v/>
          </cell>
          <cell r="AP600" t="str">
            <v/>
          </cell>
          <cell r="AQ600" t="str">
            <v/>
          </cell>
          <cell r="AR600" t="str">
            <v/>
          </cell>
          <cell r="AS600" t="str">
            <v/>
          </cell>
          <cell r="AT600" t="str">
            <v/>
          </cell>
          <cell r="AU600" t="str">
            <v/>
          </cell>
          <cell r="AV600" t="str">
            <v/>
          </cell>
          <cell r="AW600" t="str">
            <v/>
          </cell>
          <cell r="AX600" t="str">
            <v/>
          </cell>
          <cell r="AY600" t="str">
            <v/>
          </cell>
          <cell r="AZ600" t="str">
            <v/>
          </cell>
          <cell r="BA600" t="str">
            <v/>
          </cell>
          <cell r="BB600" t="str">
            <v/>
          </cell>
          <cell r="BC600" t="str">
            <v/>
          </cell>
          <cell r="BD600" t="str">
            <v/>
          </cell>
          <cell r="BE600" t="str">
            <v/>
          </cell>
          <cell r="BF600" t="str">
            <v/>
          </cell>
          <cell r="BG600" t="str">
            <v/>
          </cell>
          <cell r="BH600" t="str">
            <v/>
          </cell>
          <cell r="BI600" t="str">
            <v/>
          </cell>
          <cell r="BJ600" t="str">
            <v/>
          </cell>
          <cell r="BK600" t="str">
            <v/>
          </cell>
          <cell r="BL600" t="str">
            <v/>
          </cell>
          <cell r="BM600" t="str">
            <v/>
          </cell>
          <cell r="BN600" t="str">
            <v/>
          </cell>
          <cell r="BO600" t="str">
            <v/>
          </cell>
          <cell r="BP600">
            <v>0</v>
          </cell>
        </row>
        <row r="601">
          <cell r="A601" t="str">
            <v>Hunter of the Dead (DotF)</v>
          </cell>
          <cell r="B601" t="str">
            <v>Hotd</v>
          </cell>
          <cell r="C601">
            <v>0</v>
          </cell>
          <cell r="D601" t="str">
            <v>]Light, Medium, Heavy Armor[</v>
          </cell>
          <cell r="E601" t="str">
            <v>]Shield Use[</v>
          </cell>
          <cell r="F601" t="str">
            <v>]Simple, Martial Weapons[</v>
          </cell>
          <cell r="G601" t="str">
            <v>1st:]Divine Spells (Sp)[Wisdom determines bonus spells, DC</v>
          </cell>
          <cell r="H601" t="str">
            <v>1st:]Detect Undead (Sp)[At will, as the spell</v>
          </cell>
          <cell r="I601" t="str">
            <v>2nd:]Smite Undead (Su)[+WIS Mod to hit, +Lvl to dmg; 1/day</v>
          </cell>
          <cell r="J601" t="str">
            <v xml:space="preserve">3rd:]Spurn Death's Touch (Su)[Applies Wis bonus to saves vs. </v>
          </cell>
          <cell r="K601" t="str">
            <v>][effects and spells used by the undead.</v>
          </cell>
          <cell r="L601" t="str">
            <v>5th:]True Death (Su)[Can never rise as an undead.</v>
          </cell>
          <cell r="M601" t="str">
            <v>6th:]Extra Turning[Class feat (enter in "user area" for effect.)</v>
          </cell>
          <cell r="N601" t="str">
            <v>8th:]Positive Energy Burst (Su)[Use two turning attempts;  +1d6</v>
          </cell>
          <cell r="O601" t="str">
            <v>][per lvl to all undead within 100'; Reflex DC 10 + Lvl for half</v>
          </cell>
          <cell r="P601" t="str">
            <v>10th:]Sealed Life (Su)[Cannot lose levels due to energy drain</v>
          </cell>
          <cell r="Q601" t="str">
            <v>][effects (although death still results in level loss).</v>
          </cell>
          <cell r="AK601" t="str">
            <v/>
          </cell>
          <cell r="AL601" t="str">
            <v/>
          </cell>
          <cell r="AM601" t="str">
            <v/>
          </cell>
          <cell r="AN601" t="str">
            <v/>
          </cell>
          <cell r="AO601" t="str">
            <v/>
          </cell>
          <cell r="AP601" t="str">
            <v/>
          </cell>
          <cell r="AQ601" t="str">
            <v/>
          </cell>
          <cell r="AR601" t="str">
            <v/>
          </cell>
          <cell r="AS601" t="str">
            <v/>
          </cell>
          <cell r="AT601" t="str">
            <v/>
          </cell>
          <cell r="AU601" t="str">
            <v/>
          </cell>
          <cell r="AV601" t="str">
            <v/>
          </cell>
          <cell r="AW601" t="str">
            <v/>
          </cell>
          <cell r="AX601" t="str">
            <v/>
          </cell>
          <cell r="AY601" t="str">
            <v/>
          </cell>
          <cell r="AZ601" t="str">
            <v/>
          </cell>
          <cell r="BA601" t="str">
            <v/>
          </cell>
          <cell r="BB601" t="str">
            <v/>
          </cell>
          <cell r="BC601" t="str">
            <v/>
          </cell>
          <cell r="BD601" t="str">
            <v/>
          </cell>
          <cell r="BE601" t="str">
            <v/>
          </cell>
          <cell r="BF601" t="str">
            <v/>
          </cell>
          <cell r="BG601" t="str">
            <v/>
          </cell>
          <cell r="BH601" t="str">
            <v/>
          </cell>
          <cell r="BI601" t="str">
            <v/>
          </cell>
          <cell r="BJ601" t="str">
            <v/>
          </cell>
          <cell r="BK601" t="str">
            <v/>
          </cell>
          <cell r="BL601" t="str">
            <v/>
          </cell>
          <cell r="BM601" t="str">
            <v/>
          </cell>
          <cell r="BN601" t="str">
            <v/>
          </cell>
          <cell r="BO601" t="str">
            <v/>
          </cell>
          <cell r="BP601">
            <v>0</v>
          </cell>
        </row>
        <row r="602">
          <cell r="A602" t="str">
            <v>Hunter of the Dead (Dragon Mag)</v>
          </cell>
          <cell r="B602" t="str">
            <v>Hotd</v>
          </cell>
          <cell r="C602">
            <v>0</v>
          </cell>
          <cell r="D602" t="str">
            <v>]Light, Medium, Heavy Armor[</v>
          </cell>
          <cell r="E602" t="str">
            <v>]Shield Use[</v>
          </cell>
          <cell r="F602" t="str">
            <v>]Simple, Martial Weapons[</v>
          </cell>
          <cell r="G602" t="str">
            <v>1st:]Divine Spells (Sp)[Wisdom determines bonus spells, DC</v>
          </cell>
          <cell r="H602" t="str">
            <v>1st:]Detect Undead (Sp)[At will, as the spell</v>
          </cell>
          <cell r="I602" t="str">
            <v>2nd:]Smite Undead (Su)[+WIS Mod to hit, +Lvl to dmg; 1/day</v>
          </cell>
          <cell r="J602" t="str">
            <v xml:space="preserve">3rd:]Spurn Death's Touch (Su)[Applies Wis bonus to saves vs. </v>
          </cell>
          <cell r="K602" t="str">
            <v>][effects and spells used by the undead.</v>
          </cell>
          <cell r="L602" t="str">
            <v>5th:]True Death (Su)[Can never rise as an undead.</v>
          </cell>
          <cell r="M602" t="str">
            <v>6th:]Extra Turning[Class feat (enter in "user area" for effect.)</v>
          </cell>
          <cell r="N602" t="str">
            <v>8th:]Positive Energy Burst (Su)[Use two turning attempts;  +1d6</v>
          </cell>
          <cell r="O602" t="str">
            <v>][per lvl to all undead within 100'; Reflex DC 10 + Lvl for half</v>
          </cell>
          <cell r="P602" t="str">
            <v>10th:]Sealed Life (Su)[Cannot lose levels due to energy drain</v>
          </cell>
          <cell r="Q602" t="str">
            <v>][effects (although death still results in level loss).</v>
          </cell>
          <cell r="AK602" t="str">
            <v/>
          </cell>
          <cell r="AL602" t="str">
            <v/>
          </cell>
          <cell r="AM602" t="str">
            <v/>
          </cell>
          <cell r="AN602" t="str">
            <v/>
          </cell>
          <cell r="AO602" t="str">
            <v/>
          </cell>
          <cell r="AP602" t="str">
            <v/>
          </cell>
          <cell r="AQ602" t="str">
            <v/>
          </cell>
          <cell r="AR602" t="str">
            <v/>
          </cell>
          <cell r="AS602" t="str">
            <v/>
          </cell>
          <cell r="AT602" t="str">
            <v/>
          </cell>
          <cell r="AU602" t="str">
            <v/>
          </cell>
          <cell r="AV602" t="str">
            <v/>
          </cell>
          <cell r="AW602" t="str">
            <v/>
          </cell>
          <cell r="AX602" t="str">
            <v/>
          </cell>
          <cell r="AY602" t="str">
            <v/>
          </cell>
          <cell r="AZ602" t="str">
            <v/>
          </cell>
          <cell r="BA602" t="str">
            <v/>
          </cell>
          <cell r="BB602" t="str">
            <v/>
          </cell>
          <cell r="BC602" t="str">
            <v/>
          </cell>
          <cell r="BD602" t="str">
            <v/>
          </cell>
          <cell r="BE602" t="str">
            <v/>
          </cell>
          <cell r="BF602" t="str">
            <v/>
          </cell>
          <cell r="BG602" t="str">
            <v/>
          </cell>
          <cell r="BH602" t="str">
            <v/>
          </cell>
          <cell r="BI602" t="str">
            <v/>
          </cell>
          <cell r="BJ602" t="str">
            <v/>
          </cell>
          <cell r="BK602" t="str">
            <v/>
          </cell>
          <cell r="BL602" t="str">
            <v/>
          </cell>
          <cell r="BM602" t="str">
            <v/>
          </cell>
          <cell r="BN602" t="str">
            <v/>
          </cell>
          <cell r="BO602" t="str">
            <v/>
          </cell>
          <cell r="BP602">
            <v>0</v>
          </cell>
        </row>
        <row r="603">
          <cell r="A603" t="str">
            <v>Hunter of the Fallen</v>
          </cell>
          <cell r="C603">
            <v>0</v>
          </cell>
          <cell r="AK603" t="str">
            <v/>
          </cell>
          <cell r="AL603" t="str">
            <v/>
          </cell>
          <cell r="AM603" t="str">
            <v/>
          </cell>
          <cell r="AN603" t="str">
            <v/>
          </cell>
          <cell r="AO603" t="str">
            <v/>
          </cell>
          <cell r="AP603" t="str">
            <v/>
          </cell>
          <cell r="AQ603" t="str">
            <v/>
          </cell>
          <cell r="AR603" t="str">
            <v/>
          </cell>
          <cell r="AS603" t="str">
            <v/>
          </cell>
          <cell r="AT603" t="str">
            <v/>
          </cell>
          <cell r="AU603" t="str">
            <v/>
          </cell>
          <cell r="AV603" t="str">
            <v/>
          </cell>
          <cell r="AW603" t="str">
            <v/>
          </cell>
          <cell r="AX603" t="str">
            <v/>
          </cell>
          <cell r="AY603" t="str">
            <v/>
          </cell>
          <cell r="AZ603" t="str">
            <v/>
          </cell>
          <cell r="BA603" t="str">
            <v/>
          </cell>
          <cell r="BB603" t="str">
            <v/>
          </cell>
          <cell r="BC603" t="str">
            <v/>
          </cell>
          <cell r="BD603" t="str">
            <v/>
          </cell>
          <cell r="BE603" t="str">
            <v/>
          </cell>
          <cell r="BF603" t="str">
            <v/>
          </cell>
          <cell r="BG603" t="str">
            <v/>
          </cell>
          <cell r="BH603" t="str">
            <v/>
          </cell>
          <cell r="BI603" t="str">
            <v/>
          </cell>
          <cell r="BJ603" t="str">
            <v/>
          </cell>
          <cell r="BK603" t="str">
            <v/>
          </cell>
          <cell r="BL603" t="str">
            <v/>
          </cell>
          <cell r="BM603" t="str">
            <v/>
          </cell>
          <cell r="BN603" t="str">
            <v/>
          </cell>
          <cell r="BO603" t="str">
            <v/>
          </cell>
          <cell r="BP603">
            <v>0</v>
          </cell>
        </row>
        <row r="604">
          <cell r="A604" t="str">
            <v>Iaijutsu Master</v>
          </cell>
          <cell r="C604">
            <v>0</v>
          </cell>
          <cell r="AK604" t="str">
            <v/>
          </cell>
          <cell r="AL604" t="str">
            <v/>
          </cell>
          <cell r="AM604" t="str">
            <v/>
          </cell>
          <cell r="AN604" t="str">
            <v/>
          </cell>
          <cell r="AO604" t="str">
            <v/>
          </cell>
          <cell r="AP604" t="str">
            <v/>
          </cell>
          <cell r="AQ604" t="str">
            <v/>
          </cell>
          <cell r="AR604" t="str">
            <v/>
          </cell>
          <cell r="AS604" t="str">
            <v/>
          </cell>
          <cell r="AT604" t="str">
            <v/>
          </cell>
          <cell r="AU604" t="str">
            <v/>
          </cell>
          <cell r="AV604" t="str">
            <v/>
          </cell>
          <cell r="AW604" t="str">
            <v/>
          </cell>
          <cell r="AX604" t="str">
            <v/>
          </cell>
          <cell r="AY604" t="str">
            <v/>
          </cell>
          <cell r="AZ604" t="str">
            <v/>
          </cell>
          <cell r="BA604" t="str">
            <v/>
          </cell>
          <cell r="BB604" t="str">
            <v/>
          </cell>
          <cell r="BC604" t="str">
            <v/>
          </cell>
          <cell r="BD604" t="str">
            <v/>
          </cell>
          <cell r="BE604" t="str">
            <v/>
          </cell>
          <cell r="BF604" t="str">
            <v/>
          </cell>
          <cell r="BG604" t="str">
            <v/>
          </cell>
          <cell r="BH604" t="str">
            <v/>
          </cell>
          <cell r="BI604" t="str">
            <v/>
          </cell>
          <cell r="BJ604" t="str">
            <v/>
          </cell>
          <cell r="BK604" t="str">
            <v/>
          </cell>
          <cell r="BL604" t="str">
            <v/>
          </cell>
          <cell r="BM604" t="str">
            <v/>
          </cell>
          <cell r="BN604" t="str">
            <v/>
          </cell>
          <cell r="BO604" t="str">
            <v/>
          </cell>
          <cell r="BP604">
            <v>0</v>
          </cell>
        </row>
        <row r="605">
          <cell r="A605" t="str">
            <v>Illusionist</v>
          </cell>
          <cell r="B605" t="str">
            <v>.</v>
          </cell>
          <cell r="C605">
            <v>0</v>
          </cell>
          <cell r="F605" t="str">
            <v>]Wizardly Weapons[Club, dagger, heavy &amp; light crossbow, quarterstaff</v>
          </cell>
          <cell r="G605" t="str">
            <v>]Bonus Language[May take Draconic as a bonus language.</v>
          </cell>
          <cell r="H605" t="str">
            <v>1st:]Arcane Spells (Sp)[Intelligence determines DC, Bonus Spells.</v>
          </cell>
          <cell r="I605" t="str">
            <v>1st:]Familiar (Ex)[</v>
          </cell>
          <cell r="J605" t="str">
            <v>1st:]Scribe Scroll (Ex)[Per the feat.</v>
          </cell>
          <cell r="K605" t="str">
            <v xml:space="preserve">1st:]Spellbook (Ex)[Starts with all 0 level spells and any three 1st level spells, </v>
          </cell>
          <cell r="L605" t="str">
            <v>][plus one spell per point of Intelligence bonus.  Add 2 spells per class level.</v>
          </cell>
          <cell r="M605" t="str">
            <v>1st:]Spell Mastery (Sp)[Read Magic</v>
          </cell>
          <cell r="N605" t="str">
            <v>1st:]Bonus Metamagic Feat (Ex)[1 feat(s) earned.</v>
          </cell>
          <cell r="O605" t="str">
            <v>1st:]School Specialization (Ex)[</v>
          </cell>
          <cell r="AK605" t="str">
            <v/>
          </cell>
          <cell r="AL605" t="str">
            <v/>
          </cell>
          <cell r="AM605" t="str">
            <v/>
          </cell>
          <cell r="AN605" t="str">
            <v/>
          </cell>
          <cell r="AO605" t="str">
            <v/>
          </cell>
          <cell r="AP605" t="str">
            <v/>
          </cell>
          <cell r="AQ605" t="str">
            <v/>
          </cell>
          <cell r="AR605" t="str">
            <v/>
          </cell>
          <cell r="AS605" t="str">
            <v/>
          </cell>
          <cell r="AT605" t="str">
            <v/>
          </cell>
          <cell r="AU605" t="str">
            <v/>
          </cell>
          <cell r="AV605" t="str">
            <v/>
          </cell>
          <cell r="AW605" t="str">
            <v/>
          </cell>
          <cell r="AX605" t="str">
            <v/>
          </cell>
          <cell r="AY605" t="str">
            <v/>
          </cell>
          <cell r="AZ605" t="str">
            <v/>
          </cell>
          <cell r="BA605" t="str">
            <v/>
          </cell>
          <cell r="BB605" t="str">
            <v/>
          </cell>
          <cell r="BC605" t="str">
            <v/>
          </cell>
          <cell r="BD605" t="str">
            <v/>
          </cell>
          <cell r="BE605" t="str">
            <v/>
          </cell>
          <cell r="BF605" t="str">
            <v/>
          </cell>
          <cell r="BG605" t="str">
            <v/>
          </cell>
          <cell r="BH605" t="str">
            <v/>
          </cell>
          <cell r="BI605" t="str">
            <v/>
          </cell>
          <cell r="BJ605" t="str">
            <v/>
          </cell>
          <cell r="BK605" t="str">
            <v/>
          </cell>
          <cell r="BL605" t="str">
            <v/>
          </cell>
          <cell r="BM605" t="str">
            <v/>
          </cell>
          <cell r="BN605" t="str">
            <v/>
          </cell>
          <cell r="BO605" t="str">
            <v/>
          </cell>
          <cell r="BP605">
            <v>0</v>
          </cell>
        </row>
        <row r="606">
          <cell r="A606" t="str">
            <v>Immolated</v>
          </cell>
          <cell r="B606" t="str">
            <v>Imm</v>
          </cell>
          <cell r="C606">
            <v>0</v>
          </cell>
          <cell r="G606" t="str">
            <v>1st:]Body of Fire (Su)[+2 on Intimidate checks.</v>
          </cell>
          <cell r="H606" t="str">
            <v>1st:]Fire Shield (Sp)[Free Action 1/day per the spell cast by a level 0 sorcerer.</v>
          </cell>
          <cell r="I606" t="str">
            <v>2nd:]Elemental Form (Su)[1/day for 1 rounds can polymorph into a huge fire elemental.</v>
          </cell>
          <cell r="J606" t="str">
            <v>3rd:]Flame Staff (Su)[Standard Action to produce a staff of flame.</v>
          </cell>
          <cell r="K606" t="str">
            <v xml:space="preserve">][Functions as a +1 flaming quarterstaff that illuminates a 30' area. </v>
          </cell>
          <cell r="L606" t="str">
            <v>4th:]Hurl Flame (Su)[Ranged touch attack dealing 1d6 dmg.  10' range increment, 10' max range.</v>
          </cell>
          <cell r="M606" t="str">
            <v>5th:]Mask of Incorporeal Flame (Su)[Become made of incorporeal for 1 rounds.  As stadard action, can ignite</v>
          </cell>
          <cell r="N606" t="str">
            <v>][all corporeal objects in their 5' square.  (Fort DC 11)</v>
          </cell>
          <cell r="AK606" t="str">
            <v/>
          </cell>
          <cell r="AL606" t="str">
            <v/>
          </cell>
          <cell r="AM606" t="str">
            <v/>
          </cell>
          <cell r="AN606" t="str">
            <v/>
          </cell>
          <cell r="AO606" t="str">
            <v/>
          </cell>
          <cell r="AP606" t="str">
            <v/>
          </cell>
          <cell r="AQ606" t="str">
            <v/>
          </cell>
          <cell r="AR606" t="str">
            <v/>
          </cell>
          <cell r="AS606" t="str">
            <v/>
          </cell>
          <cell r="AT606" t="str">
            <v/>
          </cell>
          <cell r="AU606" t="str">
            <v/>
          </cell>
          <cell r="AV606" t="str">
            <v/>
          </cell>
          <cell r="AW606" t="str">
            <v/>
          </cell>
          <cell r="AX606" t="str">
            <v/>
          </cell>
          <cell r="AY606" t="str">
            <v/>
          </cell>
          <cell r="AZ606" t="str">
            <v/>
          </cell>
          <cell r="BA606" t="str">
            <v/>
          </cell>
          <cell r="BB606" t="str">
            <v/>
          </cell>
          <cell r="BC606" t="str">
            <v/>
          </cell>
          <cell r="BD606" t="str">
            <v/>
          </cell>
          <cell r="BE606" t="str">
            <v/>
          </cell>
          <cell r="BF606" t="str">
            <v/>
          </cell>
          <cell r="BG606" t="str">
            <v/>
          </cell>
          <cell r="BH606" t="str">
            <v/>
          </cell>
          <cell r="BI606" t="str">
            <v/>
          </cell>
          <cell r="BJ606" t="str">
            <v/>
          </cell>
          <cell r="BK606" t="str">
            <v/>
          </cell>
          <cell r="BL606" t="str">
            <v/>
          </cell>
          <cell r="BM606" t="str">
            <v/>
          </cell>
          <cell r="BN606" t="str">
            <v/>
          </cell>
          <cell r="BO606" t="str">
            <v/>
          </cell>
          <cell r="BP606">
            <v>0</v>
          </cell>
        </row>
        <row r="607">
          <cell r="A607" t="str">
            <v>Incantatrix</v>
          </cell>
          <cell r="B607" t="str">
            <v>.</v>
          </cell>
          <cell r="C607">
            <v>0</v>
          </cell>
          <cell r="G607" t="str">
            <v>1st:]Spells per day[+1 spellcasting level per Incantatrix level.</v>
          </cell>
          <cell r="H607" t="str">
            <v>1st:]Bonus Metamagic Feat[</v>
          </cell>
          <cell r="I607" t="str">
            <v xml:space="preserve">2nd:]Send Away (Ex)[+2 bonus to all dispel checks / caster level </v>
          </cell>
          <cell r="J607" t="str">
            <v>][checks to harm, banish, or overcome spell resistance of outsiders.</v>
          </cell>
          <cell r="K607" t="str">
            <v>][(Includes dispel checks vs. Summon Monster spell.)</v>
          </cell>
          <cell r="L607" t="str">
            <v>3rd:]See Ethereal (Su) (1/day)[Can see into the Ethereal for a number</v>
          </cell>
          <cell r="M607" t="str">
            <v>][of rounds equal to her class level; can see creatures 60' away.</v>
          </cell>
          <cell r="N607" t="str">
            <v>4th:]Strike Ethereal (Su)[Can alter spells to affect ethereal creatures.</v>
          </cell>
          <cell r="O607" t="str">
            <v>][Extra casting time involved (like a sorcerer using a metamagic feat.)</v>
          </cell>
          <cell r="P607" t="str">
            <v>5th:]Bonus Metamagic Feat[</v>
          </cell>
          <cell r="Q607" t="str">
            <v>6th:]Hardy Spirit (Su)[Immune to death effects and energy drain.</v>
          </cell>
          <cell r="R607" t="str">
            <v>7th:]Instant Metamagic (Su) (1/day)[Can use a single metamagic</v>
          </cell>
          <cell r="S607" t="str">
            <v xml:space="preserve">][effect that is known without preparing it beforehand </v>
          </cell>
          <cell r="T607" t="str">
            <v>][or increasing the casting time.</v>
          </cell>
          <cell r="U607" t="str">
            <v>8th:]Improved Metamagic (Su)[Whenever using a metamagic feat,</v>
          </cell>
          <cell r="V607" t="str">
            <v>][the feat's spell level increase is reduced by 1.</v>
          </cell>
          <cell r="W607" t="str">
            <v>9th:]Instant Metamagic (Su) (1/day)[Can use a single metamagic</v>
          </cell>
          <cell r="X607" t="str">
            <v xml:space="preserve">][effect that is known without preparing it beforehand </v>
          </cell>
          <cell r="Y607" t="str">
            <v>][or increasing the casting time.</v>
          </cell>
          <cell r="Z607" t="str">
            <v>10th:]Drain Item (Sp)[Can drain a charge from a magic item to heal.</v>
          </cell>
          <cell r="AA607" t="str">
            <v>][Heals d6 hp per spell level of the charge drained.  Can receive</v>
          </cell>
          <cell r="AB607" t="str">
            <v>][up to 20 temporary hit points which disappear after an hour.</v>
          </cell>
          <cell r="AK607" t="str">
            <v/>
          </cell>
          <cell r="AL607" t="str">
            <v/>
          </cell>
          <cell r="AM607" t="str">
            <v/>
          </cell>
          <cell r="AN607" t="str">
            <v/>
          </cell>
          <cell r="AO607" t="str">
            <v/>
          </cell>
          <cell r="AP607" t="str">
            <v/>
          </cell>
          <cell r="AQ607" t="str">
            <v/>
          </cell>
          <cell r="AR607" t="str">
            <v/>
          </cell>
          <cell r="AS607" t="str">
            <v/>
          </cell>
          <cell r="AT607" t="str">
            <v/>
          </cell>
          <cell r="AU607" t="str">
            <v/>
          </cell>
          <cell r="AV607" t="str">
            <v/>
          </cell>
          <cell r="AW607" t="str">
            <v/>
          </cell>
          <cell r="AX607" t="str">
            <v/>
          </cell>
          <cell r="AY607" t="str">
            <v/>
          </cell>
          <cell r="AZ607" t="str">
            <v/>
          </cell>
          <cell r="BA607" t="str">
            <v/>
          </cell>
          <cell r="BB607" t="str">
            <v/>
          </cell>
          <cell r="BC607" t="str">
            <v/>
          </cell>
          <cell r="BD607" t="str">
            <v/>
          </cell>
          <cell r="BE607" t="str">
            <v/>
          </cell>
          <cell r="BF607" t="str">
            <v/>
          </cell>
          <cell r="BG607" t="str">
            <v/>
          </cell>
          <cell r="BH607" t="str">
            <v/>
          </cell>
          <cell r="BI607" t="str">
            <v/>
          </cell>
          <cell r="BJ607" t="str">
            <v/>
          </cell>
          <cell r="BK607" t="str">
            <v/>
          </cell>
          <cell r="BL607" t="str">
            <v/>
          </cell>
          <cell r="BM607" t="str">
            <v/>
          </cell>
          <cell r="BN607" t="str">
            <v/>
          </cell>
          <cell r="BO607" t="str">
            <v/>
          </cell>
          <cell r="BP607">
            <v>0</v>
          </cell>
        </row>
        <row r="608">
          <cell r="A608" t="str">
            <v>Inkyo</v>
          </cell>
          <cell r="C608">
            <v>0</v>
          </cell>
          <cell r="AK608" t="str">
            <v/>
          </cell>
          <cell r="AL608" t="str">
            <v/>
          </cell>
          <cell r="AM608" t="str">
            <v/>
          </cell>
          <cell r="AN608" t="str">
            <v/>
          </cell>
          <cell r="AO608" t="str">
            <v/>
          </cell>
          <cell r="AP608" t="str">
            <v/>
          </cell>
          <cell r="AQ608" t="str">
            <v/>
          </cell>
          <cell r="AR608" t="str">
            <v/>
          </cell>
          <cell r="AS608" t="str">
            <v/>
          </cell>
          <cell r="AT608" t="str">
            <v/>
          </cell>
          <cell r="AU608" t="str">
            <v/>
          </cell>
          <cell r="AV608" t="str">
            <v/>
          </cell>
          <cell r="AW608" t="str">
            <v/>
          </cell>
          <cell r="AX608" t="str">
            <v/>
          </cell>
          <cell r="AY608" t="str">
            <v/>
          </cell>
          <cell r="AZ608" t="str">
            <v/>
          </cell>
          <cell r="BA608" t="str">
            <v/>
          </cell>
          <cell r="BB608" t="str">
            <v/>
          </cell>
          <cell r="BC608" t="str">
            <v/>
          </cell>
          <cell r="BD608" t="str">
            <v/>
          </cell>
          <cell r="BE608" t="str">
            <v/>
          </cell>
          <cell r="BF608" t="str">
            <v/>
          </cell>
          <cell r="BG608" t="str">
            <v/>
          </cell>
          <cell r="BH608" t="str">
            <v/>
          </cell>
          <cell r="BI608" t="str">
            <v/>
          </cell>
          <cell r="BJ608" t="str">
            <v/>
          </cell>
          <cell r="BK608" t="str">
            <v/>
          </cell>
          <cell r="BL608" t="str">
            <v/>
          </cell>
          <cell r="BM608" t="str">
            <v/>
          </cell>
          <cell r="BN608" t="str">
            <v/>
          </cell>
          <cell r="BO608" t="str">
            <v/>
          </cell>
          <cell r="BP608">
            <v>0</v>
          </cell>
        </row>
        <row r="609">
          <cell r="A609" t="str">
            <v>Invisible Blade</v>
          </cell>
          <cell r="C609">
            <v>0</v>
          </cell>
          <cell r="AK609" t="str">
            <v/>
          </cell>
          <cell r="AL609" t="str">
            <v/>
          </cell>
          <cell r="AM609" t="str">
            <v/>
          </cell>
          <cell r="AN609" t="str">
            <v/>
          </cell>
          <cell r="AO609" t="str">
            <v/>
          </cell>
          <cell r="AP609" t="str">
            <v/>
          </cell>
          <cell r="AQ609" t="str">
            <v/>
          </cell>
          <cell r="AR609" t="str">
            <v/>
          </cell>
          <cell r="AS609" t="str">
            <v/>
          </cell>
          <cell r="AT609" t="str">
            <v/>
          </cell>
          <cell r="AU609" t="str">
            <v/>
          </cell>
          <cell r="AV609" t="str">
            <v/>
          </cell>
          <cell r="AW609" t="str">
            <v/>
          </cell>
          <cell r="AX609" t="str">
            <v/>
          </cell>
          <cell r="AY609" t="str">
            <v/>
          </cell>
          <cell r="AZ609" t="str">
            <v/>
          </cell>
          <cell r="BA609" t="str">
            <v/>
          </cell>
          <cell r="BB609" t="str">
            <v/>
          </cell>
          <cell r="BC609" t="str">
            <v/>
          </cell>
          <cell r="BD609" t="str">
            <v/>
          </cell>
          <cell r="BE609" t="str">
            <v/>
          </cell>
          <cell r="BF609" t="str">
            <v/>
          </cell>
          <cell r="BG609" t="str">
            <v/>
          </cell>
          <cell r="BH609" t="str">
            <v/>
          </cell>
          <cell r="BI609" t="str">
            <v/>
          </cell>
          <cell r="BJ609" t="str">
            <v/>
          </cell>
          <cell r="BK609" t="str">
            <v/>
          </cell>
          <cell r="BL609" t="str">
            <v/>
          </cell>
          <cell r="BM609" t="str">
            <v/>
          </cell>
          <cell r="BN609" t="str">
            <v/>
          </cell>
          <cell r="BO609" t="str">
            <v/>
          </cell>
          <cell r="BP609">
            <v>0</v>
          </cell>
        </row>
        <row r="610">
          <cell r="A610" t="str">
            <v>Ironbound</v>
          </cell>
          <cell r="B610" t="str">
            <v>Irb</v>
          </cell>
          <cell r="C610">
            <v>0</v>
          </cell>
          <cell r="D610" t="str">
            <v>]Light, Medium, Heavy Armor[</v>
          </cell>
          <cell r="E610" t="str">
            <v>]Shield Use[</v>
          </cell>
          <cell r="G610" t="str">
            <v>1st:]Exotic Armor Proficiency (Ex)[0 bonus proficiencies.</v>
          </cell>
          <cell r="H610" t="str">
            <v>1st:]Ready Shield (Ex)[Free action to ready a stowed shield.</v>
          </cell>
          <cell r="I610" t="str">
            <v>2nd:]AC Bonus (Ex)[+2 bonus to AC while wearing a physical suit armor.</v>
          </cell>
          <cell r="J610" t="str">
            <v>3rd:]Amored Home (Ex)[Can sleep in armor with a -7 armor check penalty &amp; not become fatigued.</v>
          </cell>
          <cell r="K610" t="str">
            <v>4th:]Fortress of One (Ex)[Total defense action grants +6 AC while in med or hvy armor.</v>
          </cell>
          <cell r="L610" t="str">
            <v>4th:]Shield of Faith (Sp)[1/day per the spell as a level 0 cleric.</v>
          </cell>
          <cell r="M610" t="str">
            <v>6th:]Dual Shield (Ex)[Can use 2 shields simultaniously to their full affect.</v>
          </cell>
          <cell r="N610" t="str">
            <v>8th:]Unhindered (Ex)[Armor check penalty goes down by 1 for any armor worn.</v>
          </cell>
          <cell r="O610" t="str">
            <v>8th:]Magic Vestment (Sp)[1/day per the spell as a level 0 cleric.</v>
          </cell>
          <cell r="P610" t="str">
            <v>9th:]Armored Will (Su)[1/day may apply armor bonus to a Will save.</v>
          </cell>
          <cell r="Q610" t="str">
            <v>10th:]Untouchable (Ex)[Apply 1/2 of armor bonus to touch AC.  (Even when flatfooted.)</v>
          </cell>
          <cell r="AK610" t="str">
            <v/>
          </cell>
          <cell r="AL610" t="str">
            <v/>
          </cell>
          <cell r="AM610" t="str">
            <v/>
          </cell>
          <cell r="AN610" t="str">
            <v/>
          </cell>
          <cell r="AO610" t="str">
            <v/>
          </cell>
          <cell r="AP610" t="str">
            <v/>
          </cell>
          <cell r="AQ610" t="str">
            <v/>
          </cell>
          <cell r="AR610" t="str">
            <v/>
          </cell>
          <cell r="AS610" t="str">
            <v/>
          </cell>
          <cell r="AT610" t="str">
            <v/>
          </cell>
          <cell r="AU610" t="str">
            <v/>
          </cell>
          <cell r="AV610" t="str">
            <v/>
          </cell>
          <cell r="AW610" t="str">
            <v/>
          </cell>
          <cell r="AX610" t="str">
            <v/>
          </cell>
          <cell r="AY610" t="str">
            <v/>
          </cell>
          <cell r="AZ610" t="str">
            <v/>
          </cell>
          <cell r="BA610" t="str">
            <v/>
          </cell>
          <cell r="BB610" t="str">
            <v/>
          </cell>
          <cell r="BC610" t="str">
            <v/>
          </cell>
          <cell r="BD610" t="str">
            <v/>
          </cell>
          <cell r="BE610" t="str">
            <v/>
          </cell>
          <cell r="BF610" t="str">
            <v/>
          </cell>
          <cell r="BG610" t="str">
            <v/>
          </cell>
          <cell r="BH610" t="str">
            <v/>
          </cell>
          <cell r="BI610" t="str">
            <v/>
          </cell>
          <cell r="BJ610" t="str">
            <v/>
          </cell>
          <cell r="BK610" t="str">
            <v/>
          </cell>
          <cell r="BL610" t="str">
            <v/>
          </cell>
          <cell r="BM610" t="str">
            <v/>
          </cell>
          <cell r="BN610" t="str">
            <v/>
          </cell>
          <cell r="BO610" t="str">
            <v/>
          </cell>
          <cell r="BP610">
            <v>0</v>
          </cell>
        </row>
        <row r="611">
          <cell r="A611" t="str">
            <v>Kensei</v>
          </cell>
          <cell r="C611">
            <v>0</v>
          </cell>
          <cell r="AK611" t="str">
            <v/>
          </cell>
          <cell r="AL611" t="str">
            <v/>
          </cell>
          <cell r="AM611" t="str">
            <v/>
          </cell>
          <cell r="AN611" t="str">
            <v/>
          </cell>
          <cell r="AO611" t="str">
            <v/>
          </cell>
          <cell r="AP611" t="str">
            <v/>
          </cell>
          <cell r="AQ611" t="str">
            <v/>
          </cell>
          <cell r="AR611" t="str">
            <v/>
          </cell>
          <cell r="AS611" t="str">
            <v/>
          </cell>
          <cell r="AT611" t="str">
            <v/>
          </cell>
          <cell r="AU611" t="str">
            <v/>
          </cell>
          <cell r="AV611" t="str">
            <v/>
          </cell>
          <cell r="AW611" t="str">
            <v/>
          </cell>
          <cell r="AX611" t="str">
            <v/>
          </cell>
          <cell r="AY611" t="str">
            <v/>
          </cell>
          <cell r="AZ611" t="str">
            <v/>
          </cell>
          <cell r="BA611" t="str">
            <v/>
          </cell>
          <cell r="BB611" t="str">
            <v/>
          </cell>
          <cell r="BC611" t="str">
            <v/>
          </cell>
          <cell r="BD611" t="str">
            <v/>
          </cell>
          <cell r="BE611" t="str">
            <v/>
          </cell>
          <cell r="BF611" t="str">
            <v/>
          </cell>
          <cell r="BG611" t="str">
            <v/>
          </cell>
          <cell r="BH611" t="str">
            <v/>
          </cell>
          <cell r="BI611" t="str">
            <v/>
          </cell>
          <cell r="BJ611" t="str">
            <v/>
          </cell>
          <cell r="BK611" t="str">
            <v/>
          </cell>
          <cell r="BL611" t="str">
            <v/>
          </cell>
          <cell r="BM611" t="str">
            <v/>
          </cell>
          <cell r="BN611" t="str">
            <v/>
          </cell>
          <cell r="BO611" t="str">
            <v/>
          </cell>
          <cell r="BP611">
            <v>0</v>
          </cell>
        </row>
        <row r="612">
          <cell r="A612" t="str">
            <v>Kishi Charger</v>
          </cell>
          <cell r="C612">
            <v>0</v>
          </cell>
          <cell r="AK612" t="str">
            <v/>
          </cell>
          <cell r="AL612" t="str">
            <v/>
          </cell>
          <cell r="AM612" t="str">
            <v/>
          </cell>
          <cell r="AN612" t="str">
            <v/>
          </cell>
          <cell r="AO612" t="str">
            <v/>
          </cell>
          <cell r="AP612" t="str">
            <v/>
          </cell>
          <cell r="AQ612" t="str">
            <v/>
          </cell>
          <cell r="AR612" t="str">
            <v/>
          </cell>
          <cell r="AS612" t="str">
            <v/>
          </cell>
          <cell r="AT612" t="str">
            <v/>
          </cell>
          <cell r="AU612" t="str">
            <v/>
          </cell>
          <cell r="AV612" t="str">
            <v/>
          </cell>
          <cell r="AW612" t="str">
            <v/>
          </cell>
          <cell r="AX612" t="str">
            <v/>
          </cell>
          <cell r="AY612" t="str">
            <v/>
          </cell>
          <cell r="AZ612" t="str">
            <v/>
          </cell>
          <cell r="BA612" t="str">
            <v/>
          </cell>
          <cell r="BB612" t="str">
            <v/>
          </cell>
          <cell r="BC612" t="str">
            <v/>
          </cell>
          <cell r="BD612" t="str">
            <v/>
          </cell>
          <cell r="BE612" t="str">
            <v/>
          </cell>
          <cell r="BF612" t="str">
            <v/>
          </cell>
          <cell r="BG612" t="str">
            <v/>
          </cell>
          <cell r="BH612" t="str">
            <v/>
          </cell>
          <cell r="BI612" t="str">
            <v/>
          </cell>
          <cell r="BJ612" t="str">
            <v/>
          </cell>
          <cell r="BK612" t="str">
            <v/>
          </cell>
          <cell r="BL612" t="str">
            <v/>
          </cell>
          <cell r="BM612" t="str">
            <v/>
          </cell>
          <cell r="BN612" t="str">
            <v/>
          </cell>
          <cell r="BO612" t="str">
            <v/>
          </cell>
          <cell r="BP612">
            <v>0</v>
          </cell>
        </row>
        <row r="613">
          <cell r="A613" t="str">
            <v>Knight Chaplain</v>
          </cell>
          <cell r="B613" t="str">
            <v>.</v>
          </cell>
          <cell r="C613">
            <v>0</v>
          </cell>
          <cell r="D613" t="str">
            <v>]Light, Medium, Heavy Armor[</v>
          </cell>
          <cell r="E613" t="str">
            <v>]Shield Use[</v>
          </cell>
          <cell r="F613" t="str">
            <v>]Simple, Martial Weapons[</v>
          </cell>
          <cell r="G613" t="str">
            <v>1st:]Arcane Spells (Sp)[Intelligence determines DC, Bonus Spells</v>
          </cell>
          <cell r="H613" t="str">
            <v>][Healing spells don't harm undead like their divine couterparts do.</v>
          </cell>
          <cell r="I613" t="str">
            <v>1st:]Free Feats (Ex)[Combat Casting &amp; Skill Focus (Concentration)</v>
          </cell>
          <cell r="J613" t="str">
            <v>2nd:]Healing Focus (Su)[+3 levels added to effective casting level for arcane healing spells.</v>
          </cell>
          <cell r="K613" t="str">
            <v>3rd:]Bonus Fighter Feats (Ex)[0 earned so far.</v>
          </cell>
          <cell r="L613" t="str">
            <v>4th:]Field Medic (Ex)[Binding wounds with the Heal skills gives triple hp return instead of double.</v>
          </cell>
          <cell r="M613" t="str">
            <v>5th:]Healing Under Fire (Ex)[Doesn't draw AoO's from casting arcane healing spells in combat.</v>
          </cell>
          <cell r="N613" t="str">
            <v>7th:]Healing Touch (Sp)[Arcane healing touch spells now have a range of 10'.</v>
          </cell>
          <cell r="O613" t="str">
            <v>][Healing circle now has a radius of 30'.</v>
          </cell>
          <cell r="P613" t="str">
            <v>8th:]Last Rights (Su)[Can prevent the dead from rising as the rusult of being slain by an undead.</v>
          </cell>
          <cell r="Q613" t="str">
            <v>10th:]Combat Healing (Ex)[Arcane healing spells are cast as move eq. actions.</v>
          </cell>
          <cell r="AK613" t="str">
            <v/>
          </cell>
          <cell r="AL613" t="str">
            <v/>
          </cell>
          <cell r="AM613" t="str">
            <v/>
          </cell>
          <cell r="AN613" t="str">
            <v/>
          </cell>
          <cell r="AO613" t="str">
            <v/>
          </cell>
          <cell r="AP613" t="str">
            <v/>
          </cell>
          <cell r="AQ613" t="str">
            <v/>
          </cell>
          <cell r="AR613" t="str">
            <v/>
          </cell>
          <cell r="AS613" t="str">
            <v/>
          </cell>
          <cell r="AT613" t="str">
            <v/>
          </cell>
          <cell r="AU613" t="str">
            <v/>
          </cell>
          <cell r="AV613" t="str">
            <v/>
          </cell>
          <cell r="AW613" t="str">
            <v/>
          </cell>
          <cell r="AX613" t="str">
            <v/>
          </cell>
          <cell r="AY613" t="str">
            <v/>
          </cell>
          <cell r="AZ613" t="str">
            <v/>
          </cell>
          <cell r="BA613" t="str">
            <v/>
          </cell>
          <cell r="BB613" t="str">
            <v/>
          </cell>
          <cell r="BC613" t="str">
            <v/>
          </cell>
          <cell r="BD613" t="str">
            <v/>
          </cell>
          <cell r="BE613" t="str">
            <v/>
          </cell>
          <cell r="BF613" t="str">
            <v/>
          </cell>
          <cell r="BG613" t="str">
            <v/>
          </cell>
          <cell r="BH613" t="str">
            <v/>
          </cell>
          <cell r="BI613" t="str">
            <v/>
          </cell>
          <cell r="BJ613" t="str">
            <v/>
          </cell>
          <cell r="BK613" t="str">
            <v/>
          </cell>
          <cell r="BL613" t="str">
            <v/>
          </cell>
          <cell r="BM613" t="str">
            <v/>
          </cell>
          <cell r="BN613" t="str">
            <v/>
          </cell>
          <cell r="BO613" t="str">
            <v/>
          </cell>
          <cell r="BP613">
            <v>0</v>
          </cell>
        </row>
        <row r="614">
          <cell r="A614" t="str">
            <v>Knight of the Black Forge</v>
          </cell>
          <cell r="B614" t="str">
            <v>Kbf</v>
          </cell>
          <cell r="C614">
            <v>0</v>
          </cell>
          <cell r="D614" t="str">
            <v>]Light, Medium, Heavy Armor[</v>
          </cell>
          <cell r="E614" t="str">
            <v>]Shield Use[</v>
          </cell>
          <cell r="F614" t="str">
            <v>]Simple, Martial Weapons[</v>
          </cell>
          <cell r="G614" t="str">
            <v>1st:]Divine Spells (Sp)[Wisdom determines DC, Bonus Spells</v>
          </cell>
          <cell r="H614" t="str">
            <v>1st:]Alignment Anathema (Su)[Must shift alignment to neutral.  Keep al previous class abilities.</v>
          </cell>
          <cell r="I614" t="str">
            <v>1st:]Life from Undeath (Su)[Treated as undead by heal/inflict wounds spells.</v>
          </cell>
          <cell r="J614" t="str">
            <v>2nd:]Bond of Unlife (Su)[Ability score increase.  See p. 35.</v>
          </cell>
          <cell r="K614" t="str">
            <v>4th:]Horror of Horrors (Su)[1/day can melee touch attack an undead to x-fer 1d4+1 Str from them.</v>
          </cell>
          <cell r="L614" t="str">
            <v>6th:]Bond of Unlife (Su)[Special attack.  See p. 35.</v>
          </cell>
          <cell r="M614" t="str">
            <v>8th:]Undeath before Death (Su)[+4 unholy bonus vs. necro magic, death effects, &amp; negative energy dmg.</v>
          </cell>
          <cell r="N614" t="str">
            <v>10th:]Bond of Unlife (Su)[Escape.  See p. 35.</v>
          </cell>
          <cell r="AK614" t="str">
            <v/>
          </cell>
          <cell r="AL614" t="str">
            <v/>
          </cell>
          <cell r="AM614" t="str">
            <v/>
          </cell>
          <cell r="AN614" t="str">
            <v/>
          </cell>
          <cell r="AO614" t="str">
            <v/>
          </cell>
          <cell r="AP614" t="str">
            <v/>
          </cell>
          <cell r="AQ614" t="str">
            <v/>
          </cell>
          <cell r="AR614" t="str">
            <v/>
          </cell>
          <cell r="AS614" t="str">
            <v/>
          </cell>
          <cell r="AT614" t="str">
            <v/>
          </cell>
          <cell r="AU614" t="str">
            <v/>
          </cell>
          <cell r="AV614" t="str">
            <v/>
          </cell>
          <cell r="AW614" t="str">
            <v/>
          </cell>
          <cell r="AX614" t="str">
            <v/>
          </cell>
          <cell r="AY614" t="str">
            <v/>
          </cell>
          <cell r="AZ614" t="str">
            <v/>
          </cell>
          <cell r="BA614" t="str">
            <v/>
          </cell>
          <cell r="BB614" t="str">
            <v/>
          </cell>
          <cell r="BC614" t="str">
            <v/>
          </cell>
          <cell r="BD614" t="str">
            <v/>
          </cell>
          <cell r="BE614" t="str">
            <v/>
          </cell>
          <cell r="BF614" t="str">
            <v/>
          </cell>
          <cell r="BG614" t="str">
            <v/>
          </cell>
          <cell r="BH614" t="str">
            <v/>
          </cell>
          <cell r="BI614" t="str">
            <v/>
          </cell>
          <cell r="BJ614" t="str">
            <v/>
          </cell>
          <cell r="BK614" t="str">
            <v/>
          </cell>
          <cell r="BL614" t="str">
            <v/>
          </cell>
          <cell r="BM614" t="str">
            <v/>
          </cell>
          <cell r="BN614" t="str">
            <v/>
          </cell>
          <cell r="BO614" t="str">
            <v/>
          </cell>
          <cell r="BP614">
            <v>0</v>
          </cell>
        </row>
        <row r="615">
          <cell r="A615" t="str">
            <v>Knight of the Chalice</v>
          </cell>
          <cell r="B615" t="str">
            <v>Kotc</v>
          </cell>
          <cell r="C615">
            <v>0</v>
          </cell>
          <cell r="D615" t="str">
            <v>]Light, Medium, Heavy Armor[</v>
          </cell>
          <cell r="E615" t="str">
            <v>]Shield Use[</v>
          </cell>
          <cell r="F615" t="str">
            <v>]Simple, Martial Weapons[</v>
          </cell>
          <cell r="G615" t="str">
            <v>1st:]Censure Demons (Su)[Clerical Turning (using char. lvl) vs.</v>
          </cell>
          <cell r="H615" t="str">
            <v>][Demons.  A censured Demon is stunned, and loses Dex bonus.</v>
          </cell>
          <cell r="I615" t="str">
            <v>][If char. Level is x2 demons' HD, banishes demon back to home plane.</v>
          </cell>
          <cell r="J615" t="str">
            <v>1st:]Demonslaying +1/+1d6[+1 competence to attack vs. demons; +1d6 dam.</v>
          </cell>
          <cell r="K615" t="str">
            <v>][+1 competence bonus to Intimidate, Listen, Spot, Sense Motive vs. demons</v>
          </cell>
          <cell r="L615" t="str">
            <v>1st:]Divine Spells (Sp)[Wisdom determines bonus spells, DC</v>
          </cell>
          <cell r="M615" t="str">
            <v>][Spell Focus and Spell Penetration vs. demons; +2 DC, +2 SR check</v>
          </cell>
          <cell r="N615" t="str">
            <v>2nd:]Courage of Heaven (Su)[Immune to fear by demons</v>
          </cell>
          <cell r="O615" t="str">
            <v>3rd:]Demonslaying +2/+2d6[+2 competence to attack vs. demons; +2d6 dam.</v>
          </cell>
          <cell r="P615" t="str">
            <v>][+2 competence to Intimidate, Listen, Spot, Sense Motive vs. demons</v>
          </cell>
          <cell r="Q615" t="str">
            <v>5th:]Heavenly Devotion (Su)[Immune to enchantment spells or</v>
          </cell>
          <cell r="R615" t="str">
            <v>][effects cast/created by demons; allies w/i 10', +4 morale to save</v>
          </cell>
          <cell r="S615" t="str">
            <v>6th:]Demonslaying +3/+3d6[+3 competence to attack vs. demons; +3d6 dam.</v>
          </cell>
          <cell r="T615" t="str">
            <v>][+3 competence to Intimidate, Listen, Spot, Sense Motive vs. demons</v>
          </cell>
          <cell r="U615" t="str">
            <v>8th:]Consecrated Aura (Su)[Consecrate effect to 20'</v>
          </cell>
          <cell r="V615" t="str">
            <v>9th:]Demonslaying +4/+4d6[+4 competence to attack vs. demons; +4d6 dam.</v>
          </cell>
          <cell r="W615" t="str">
            <v>][+4 competence to Intimidate, Listen, Spot, Sense Motive vs. demons</v>
          </cell>
          <cell r="X615" t="str">
            <v>10th:]Holy Aura (Su)[Holy Aura as if cast by a 10th level cleric;</v>
          </cell>
          <cell r="Y615" t="str">
            <v>][wards knight vs. attacks, spells, mental influence of demons only</v>
          </cell>
          <cell r="Z615" t="str">
            <v>][only demons can be blinded if they strike the knight.</v>
          </cell>
          <cell r="AK615" t="str">
            <v/>
          </cell>
          <cell r="AL615" t="str">
            <v/>
          </cell>
          <cell r="AM615" t="str">
            <v/>
          </cell>
          <cell r="AN615" t="str">
            <v/>
          </cell>
          <cell r="AO615" t="str">
            <v/>
          </cell>
          <cell r="AP615" t="str">
            <v/>
          </cell>
          <cell r="AQ615" t="str">
            <v/>
          </cell>
          <cell r="AR615" t="str">
            <v/>
          </cell>
          <cell r="AS615" t="str">
            <v/>
          </cell>
          <cell r="AT615" t="str">
            <v/>
          </cell>
          <cell r="AU615" t="str">
            <v/>
          </cell>
          <cell r="AV615" t="str">
            <v/>
          </cell>
          <cell r="AW615" t="str">
            <v/>
          </cell>
          <cell r="AX615" t="str">
            <v/>
          </cell>
          <cell r="AY615" t="str">
            <v/>
          </cell>
          <cell r="AZ615" t="str">
            <v/>
          </cell>
          <cell r="BA615" t="str">
            <v/>
          </cell>
          <cell r="BB615" t="str">
            <v/>
          </cell>
          <cell r="BC615" t="str">
            <v/>
          </cell>
          <cell r="BD615" t="str">
            <v/>
          </cell>
          <cell r="BE615" t="str">
            <v/>
          </cell>
          <cell r="BF615" t="str">
            <v/>
          </cell>
          <cell r="BG615" t="str">
            <v/>
          </cell>
          <cell r="BH615" t="str">
            <v/>
          </cell>
          <cell r="BI615" t="str">
            <v/>
          </cell>
          <cell r="BJ615" t="str">
            <v/>
          </cell>
          <cell r="BK615" t="str">
            <v/>
          </cell>
          <cell r="BL615" t="str">
            <v/>
          </cell>
          <cell r="BM615" t="str">
            <v/>
          </cell>
          <cell r="BN615" t="str">
            <v/>
          </cell>
          <cell r="BO615" t="str">
            <v/>
          </cell>
          <cell r="BP615">
            <v>0</v>
          </cell>
        </row>
        <row r="616">
          <cell r="A616" t="str">
            <v>Knight of the Chord</v>
          </cell>
          <cell r="C616">
            <v>0</v>
          </cell>
          <cell r="AK616" t="str">
            <v/>
          </cell>
          <cell r="AL616" t="str">
            <v/>
          </cell>
          <cell r="AM616" t="str">
            <v/>
          </cell>
          <cell r="AN616" t="str">
            <v/>
          </cell>
          <cell r="AO616" t="str">
            <v/>
          </cell>
          <cell r="AP616" t="str">
            <v/>
          </cell>
          <cell r="AQ616" t="str">
            <v/>
          </cell>
          <cell r="AR616" t="str">
            <v/>
          </cell>
          <cell r="AS616" t="str">
            <v/>
          </cell>
          <cell r="AT616" t="str">
            <v/>
          </cell>
          <cell r="AU616" t="str">
            <v/>
          </cell>
          <cell r="AV616" t="str">
            <v/>
          </cell>
          <cell r="AW616" t="str">
            <v/>
          </cell>
          <cell r="AX616" t="str">
            <v/>
          </cell>
          <cell r="AY616" t="str">
            <v/>
          </cell>
          <cell r="AZ616" t="str">
            <v/>
          </cell>
          <cell r="BA616" t="str">
            <v/>
          </cell>
          <cell r="BB616" t="str">
            <v/>
          </cell>
          <cell r="BC616" t="str">
            <v/>
          </cell>
          <cell r="BD616" t="str">
            <v/>
          </cell>
          <cell r="BE616" t="str">
            <v/>
          </cell>
          <cell r="BF616" t="str">
            <v/>
          </cell>
          <cell r="BG616" t="str">
            <v/>
          </cell>
          <cell r="BH616" t="str">
            <v/>
          </cell>
          <cell r="BI616" t="str">
            <v/>
          </cell>
          <cell r="BJ616" t="str">
            <v/>
          </cell>
          <cell r="BK616" t="str">
            <v/>
          </cell>
          <cell r="BL616" t="str">
            <v/>
          </cell>
          <cell r="BM616" t="str">
            <v/>
          </cell>
          <cell r="BN616" t="str">
            <v/>
          </cell>
          <cell r="BO616" t="str">
            <v/>
          </cell>
          <cell r="BP616">
            <v>0</v>
          </cell>
        </row>
        <row r="617">
          <cell r="A617" t="str">
            <v>Knight of the Eternal Eye</v>
          </cell>
          <cell r="C617">
            <v>0</v>
          </cell>
          <cell r="AK617" t="str">
            <v/>
          </cell>
          <cell r="AL617" t="str">
            <v/>
          </cell>
          <cell r="AM617" t="str">
            <v/>
          </cell>
          <cell r="AN617" t="str">
            <v/>
          </cell>
          <cell r="AO617" t="str">
            <v/>
          </cell>
          <cell r="AP617" t="str">
            <v/>
          </cell>
          <cell r="AQ617" t="str">
            <v/>
          </cell>
          <cell r="AR617" t="str">
            <v/>
          </cell>
          <cell r="AS617" t="str">
            <v/>
          </cell>
          <cell r="AT617" t="str">
            <v/>
          </cell>
          <cell r="AU617" t="str">
            <v/>
          </cell>
          <cell r="AV617" t="str">
            <v/>
          </cell>
          <cell r="AW617" t="str">
            <v/>
          </cell>
          <cell r="AX617" t="str">
            <v/>
          </cell>
          <cell r="AY617" t="str">
            <v/>
          </cell>
          <cell r="AZ617" t="str">
            <v/>
          </cell>
          <cell r="BA617" t="str">
            <v/>
          </cell>
          <cell r="BB617" t="str">
            <v/>
          </cell>
          <cell r="BC617" t="str">
            <v/>
          </cell>
          <cell r="BD617" t="str">
            <v/>
          </cell>
          <cell r="BE617" t="str">
            <v/>
          </cell>
          <cell r="BF617" t="str">
            <v/>
          </cell>
          <cell r="BG617" t="str">
            <v/>
          </cell>
          <cell r="BH617" t="str">
            <v/>
          </cell>
          <cell r="BI617" t="str">
            <v/>
          </cell>
          <cell r="BJ617" t="str">
            <v/>
          </cell>
          <cell r="BK617" t="str">
            <v/>
          </cell>
          <cell r="BL617" t="str">
            <v/>
          </cell>
          <cell r="BM617" t="str">
            <v/>
          </cell>
          <cell r="BN617" t="str">
            <v/>
          </cell>
          <cell r="BO617" t="str">
            <v/>
          </cell>
          <cell r="BP617">
            <v>0</v>
          </cell>
        </row>
        <row r="618">
          <cell r="A618" t="str">
            <v>Knight of the Middle Circle</v>
          </cell>
          <cell r="B618" t="str">
            <v>Kmc</v>
          </cell>
          <cell r="C618">
            <v>0</v>
          </cell>
          <cell r="D618" t="str">
            <v>]Light, Medium, Heavy Armor[</v>
          </cell>
          <cell r="E618" t="str">
            <v>]Shield Use[</v>
          </cell>
          <cell r="F618" t="str">
            <v>]Simple, Martial Weapons[</v>
          </cell>
          <cell r="G618" t="str">
            <v xml:space="preserve">1st:]Blind Fight[Reroll miss chance; Melee att: no +2 AC, </v>
          </cell>
          <cell r="H618" t="str">
            <v>][loss of DEX; half move penalty</v>
          </cell>
          <cell r="I618" t="str">
            <v>1st:]Combat Sense (Ex) +2[Insight bonus to AC &amp; attacks; single foe</v>
          </cell>
          <cell r="J618" t="str">
            <v>1st:]Divine Spells (Sp)[Wisdom determines bonus spells, DC</v>
          </cell>
          <cell r="K618" t="str">
            <v>2nd:]Tongues (Sp)[As spell; lvl + Cha bonus per day</v>
          </cell>
          <cell r="L618" t="str">
            <v>3rd:]True Strike (Sp) (1/day)[As spell</v>
          </cell>
          <cell r="M618" t="str">
            <v>5th:]Combat Sense (Ex) +4[Insight bonus to AC &amp; attacks; single foe</v>
          </cell>
          <cell r="N618" t="str">
            <v>6th:]True Strike (Sp) (2/day)[As spell</v>
          </cell>
          <cell r="O618" t="str">
            <v>9th:]True Strike (Sp) (3/day)[As spell</v>
          </cell>
          <cell r="P618" t="str">
            <v>10th:]Combat Sense (Ex) +6[Insight bonus to AC &amp; attacks; single foe</v>
          </cell>
          <cell r="AK618" t="str">
            <v/>
          </cell>
          <cell r="AL618" t="str">
            <v/>
          </cell>
          <cell r="AM618" t="str">
            <v/>
          </cell>
          <cell r="AN618" t="str">
            <v/>
          </cell>
          <cell r="AO618" t="str">
            <v/>
          </cell>
          <cell r="AP618" t="str">
            <v/>
          </cell>
          <cell r="AQ618" t="str">
            <v/>
          </cell>
          <cell r="AR618" t="str">
            <v/>
          </cell>
          <cell r="AS618" t="str">
            <v/>
          </cell>
          <cell r="AT618" t="str">
            <v/>
          </cell>
          <cell r="AU618" t="str">
            <v/>
          </cell>
          <cell r="AV618" t="str">
            <v/>
          </cell>
          <cell r="AW618" t="str">
            <v/>
          </cell>
          <cell r="AX618" t="str">
            <v/>
          </cell>
          <cell r="AY618" t="str">
            <v/>
          </cell>
          <cell r="AZ618" t="str">
            <v/>
          </cell>
          <cell r="BA618" t="str">
            <v/>
          </cell>
          <cell r="BB618" t="str">
            <v/>
          </cell>
          <cell r="BC618" t="str">
            <v/>
          </cell>
          <cell r="BD618" t="str">
            <v/>
          </cell>
          <cell r="BE618" t="str">
            <v/>
          </cell>
          <cell r="BF618" t="str">
            <v/>
          </cell>
          <cell r="BG618" t="str">
            <v/>
          </cell>
          <cell r="BH618" t="str">
            <v/>
          </cell>
          <cell r="BI618" t="str">
            <v/>
          </cell>
          <cell r="BJ618" t="str">
            <v/>
          </cell>
          <cell r="BK618" t="str">
            <v/>
          </cell>
          <cell r="BL618" t="str">
            <v/>
          </cell>
          <cell r="BM618" t="str">
            <v/>
          </cell>
          <cell r="BN618" t="str">
            <v/>
          </cell>
          <cell r="BO618" t="str">
            <v/>
          </cell>
          <cell r="BP618">
            <v>0</v>
          </cell>
        </row>
        <row r="619">
          <cell r="A619" t="str">
            <v>Knight Protector of the Great Kingdom</v>
          </cell>
          <cell r="B619" t="str">
            <v>Kpgk</v>
          </cell>
          <cell r="C619">
            <v>0</v>
          </cell>
          <cell r="D619" t="str">
            <v>]Light, Medium, Heavy Armor[</v>
          </cell>
          <cell r="E619" t="str">
            <v>]Shield Use[</v>
          </cell>
          <cell r="F619" t="str">
            <v>]Simple, Martial Weapons[</v>
          </cell>
          <cell r="G619" t="str">
            <v xml:space="preserve">1st:]Defensive Blow +2[When defending someone </v>
          </cell>
          <cell r="H619" t="str">
            <v>][weaker than the knight (less HD), +2 to attack and damage.</v>
          </cell>
          <cell r="I619" t="str">
            <v>1st:]Shining Beacon (Su)[+4 Morale bonus to fear if w/i 10'.</v>
          </cell>
          <cell r="J619" t="str">
            <v>2nd:]Best Effort (Ex) +2[+2 bonus to any one skill check, 1/day</v>
          </cell>
          <cell r="K619" t="str">
            <v>3rd:]Iron Will[As feat.</v>
          </cell>
          <cell r="L619" t="str">
            <v>3rd:]Supreme Cleave[5' step between (Great) Cleave attacks</v>
          </cell>
          <cell r="M619" t="str">
            <v xml:space="preserve">4th:]Defensive Blow +3[When defending someone </v>
          </cell>
          <cell r="N619" t="str">
            <v>][weaker than the knight (less HD), +3 to attack and damage.</v>
          </cell>
          <cell r="O619" t="str">
            <v>5th:]Best Effort (Ex) +3[+3 bonus to any one skill check, 1/day</v>
          </cell>
          <cell r="P619" t="str">
            <v>6th:]No Mercy[One extra AoO per round.</v>
          </cell>
          <cell r="Q619" t="str">
            <v xml:space="preserve">7th:]Defensive Blow +4[When defending someone </v>
          </cell>
          <cell r="R619" t="str">
            <v>][weaker than the knight (less HD), +4 to attack and damage.</v>
          </cell>
          <cell r="S619" t="str">
            <v>8th:]Best Effort (Ex) +4[+4 bonus to any one skill check, 1/day</v>
          </cell>
          <cell r="T619" t="str">
            <v>9th:]No Mercy[Two extra AoOs per round.</v>
          </cell>
          <cell r="U619" t="str">
            <v>10th:]Best Effort (Ex) +5[+5 bonus to any one skill check, 1/day</v>
          </cell>
          <cell r="V619" t="str">
            <v xml:space="preserve">10th:]Defensive Blow +5[When defending someone </v>
          </cell>
          <cell r="W619" t="str">
            <v>][weaker than the knight (less HD), +5 to attack and damage.</v>
          </cell>
          <cell r="AK619" t="str">
            <v/>
          </cell>
          <cell r="AL619" t="str">
            <v/>
          </cell>
          <cell r="AM619" t="str">
            <v/>
          </cell>
          <cell r="AN619" t="str">
            <v/>
          </cell>
          <cell r="AO619" t="str">
            <v/>
          </cell>
          <cell r="AP619" t="str">
            <v/>
          </cell>
          <cell r="AQ619" t="str">
            <v/>
          </cell>
          <cell r="AR619" t="str">
            <v/>
          </cell>
          <cell r="AS619" t="str">
            <v/>
          </cell>
          <cell r="AT619" t="str">
            <v/>
          </cell>
          <cell r="AU619" t="str">
            <v/>
          </cell>
          <cell r="AV619" t="str">
            <v/>
          </cell>
          <cell r="AW619" t="str">
            <v/>
          </cell>
          <cell r="AX619" t="str">
            <v/>
          </cell>
          <cell r="AY619" t="str">
            <v/>
          </cell>
          <cell r="AZ619" t="str">
            <v/>
          </cell>
          <cell r="BA619" t="str">
            <v/>
          </cell>
          <cell r="BB619" t="str">
            <v/>
          </cell>
          <cell r="BC619" t="str">
            <v/>
          </cell>
          <cell r="BD619" t="str">
            <v/>
          </cell>
          <cell r="BE619" t="str">
            <v/>
          </cell>
          <cell r="BF619" t="str">
            <v/>
          </cell>
          <cell r="BG619" t="str">
            <v/>
          </cell>
          <cell r="BH619" t="str">
            <v/>
          </cell>
          <cell r="BI619" t="str">
            <v/>
          </cell>
          <cell r="BJ619" t="str">
            <v/>
          </cell>
          <cell r="BK619" t="str">
            <v/>
          </cell>
          <cell r="BL619" t="str">
            <v/>
          </cell>
          <cell r="BM619" t="str">
            <v/>
          </cell>
          <cell r="BN619" t="str">
            <v/>
          </cell>
          <cell r="BO619" t="str">
            <v/>
          </cell>
          <cell r="BP619">
            <v>0</v>
          </cell>
        </row>
        <row r="620">
          <cell r="A620" t="str">
            <v>Knight-Errant of Silverymoon</v>
          </cell>
          <cell r="B620" t="str">
            <v>.</v>
          </cell>
          <cell r="C620">
            <v>0</v>
          </cell>
          <cell r="G620" t="str">
            <v>1st]Badge of Office[Silver clasp that acts as a broach of resistance +1.</v>
          </cell>
          <cell r="H620" t="str">
            <v>1st]1st Sworn Enemy[+0</v>
          </cell>
          <cell r="I620" t="str">
            <v>2nd]Bonus Fighter Feats[Bonus feats at levels 2, 5, and 9.</v>
          </cell>
          <cell r="J620" t="str">
            <v>2nd]Marches Knowledge +0[See p.113 for info &amp; DCs.</v>
          </cell>
          <cell r="K620" t="str">
            <v>3rd]Homeland[+2 bonus on diplomacy, hide, intuit direction, move silently,</v>
          </cell>
          <cell r="L620" t="str">
            <v>][sense motive, &amp; wilderness lore checks when within 50 miles of Silverymoon.</v>
          </cell>
          <cell r="M620" t="str">
            <v>4th:]Fast March (Ex)[While in the Marches, move increases by 50%.</v>
          </cell>
          <cell r="N620" t="str">
            <v>][while traveling.  Can affect 0 other travelers.</v>
          </cell>
          <cell r="O620" t="str">
            <v>6th]Faultless Navigation (Ex)[+10 bonus to intuit direction checks in or near the Silver Marches.</v>
          </cell>
          <cell r="R620" t="str">
            <v>8th]Expert Rider[Suffers no penalties for riding different or very different mounts.</v>
          </cell>
          <cell r="S620" t="str">
            <v>10th]Loyal Heart (Su)[+3 bonus to all save when within 50 miles of Silverymoon.</v>
          </cell>
          <cell r="AK620" t="str">
            <v/>
          </cell>
          <cell r="AL620" t="str">
            <v/>
          </cell>
          <cell r="AM620" t="str">
            <v/>
          </cell>
          <cell r="AN620" t="str">
            <v/>
          </cell>
          <cell r="AO620" t="str">
            <v/>
          </cell>
          <cell r="AP620" t="str">
            <v/>
          </cell>
          <cell r="AQ620" t="str">
            <v/>
          </cell>
          <cell r="AR620" t="str">
            <v/>
          </cell>
          <cell r="AS620" t="str">
            <v/>
          </cell>
          <cell r="AT620" t="str">
            <v/>
          </cell>
          <cell r="AU620" t="str">
            <v/>
          </cell>
          <cell r="AV620" t="str">
            <v/>
          </cell>
          <cell r="AW620" t="str">
            <v/>
          </cell>
          <cell r="AX620" t="str">
            <v/>
          </cell>
          <cell r="AY620" t="str">
            <v/>
          </cell>
          <cell r="AZ620" t="str">
            <v/>
          </cell>
          <cell r="BA620" t="str">
            <v/>
          </cell>
          <cell r="BB620" t="str">
            <v/>
          </cell>
          <cell r="BC620" t="str">
            <v/>
          </cell>
          <cell r="BD620" t="str">
            <v/>
          </cell>
          <cell r="BE620" t="str">
            <v/>
          </cell>
          <cell r="BF620" t="str">
            <v/>
          </cell>
          <cell r="BG620" t="str">
            <v/>
          </cell>
          <cell r="BH620" t="str">
            <v/>
          </cell>
          <cell r="BI620" t="str">
            <v/>
          </cell>
          <cell r="BJ620" t="str">
            <v/>
          </cell>
          <cell r="BK620" t="str">
            <v/>
          </cell>
          <cell r="BL620" t="str">
            <v/>
          </cell>
          <cell r="BM620" t="str">
            <v/>
          </cell>
          <cell r="BN620" t="str">
            <v/>
          </cell>
          <cell r="BO620" t="str">
            <v/>
          </cell>
          <cell r="BP620">
            <v>0</v>
          </cell>
        </row>
        <row r="621">
          <cell r="A621" t="str">
            <v>Kolat Agent</v>
          </cell>
          <cell r="C621">
            <v>0</v>
          </cell>
          <cell r="AK621" t="str">
            <v/>
          </cell>
          <cell r="AL621" t="str">
            <v/>
          </cell>
          <cell r="AM621" t="str">
            <v/>
          </cell>
          <cell r="AN621" t="str">
            <v/>
          </cell>
          <cell r="AO621" t="str">
            <v/>
          </cell>
          <cell r="AP621" t="str">
            <v/>
          </cell>
          <cell r="AQ621" t="str">
            <v/>
          </cell>
          <cell r="AR621" t="str">
            <v/>
          </cell>
          <cell r="AS621" t="str">
            <v/>
          </cell>
          <cell r="AT621" t="str">
            <v/>
          </cell>
          <cell r="AU621" t="str">
            <v/>
          </cell>
          <cell r="AV621" t="str">
            <v/>
          </cell>
          <cell r="AW621" t="str">
            <v/>
          </cell>
          <cell r="AX621" t="str">
            <v/>
          </cell>
          <cell r="AY621" t="str">
            <v/>
          </cell>
          <cell r="AZ621" t="str">
            <v/>
          </cell>
          <cell r="BA621" t="str">
            <v/>
          </cell>
          <cell r="BB621" t="str">
            <v/>
          </cell>
          <cell r="BC621" t="str">
            <v/>
          </cell>
          <cell r="BD621" t="str">
            <v/>
          </cell>
          <cell r="BE621" t="str">
            <v/>
          </cell>
          <cell r="BF621" t="str">
            <v/>
          </cell>
          <cell r="BG621" t="str">
            <v/>
          </cell>
          <cell r="BH621" t="str">
            <v/>
          </cell>
          <cell r="BI621" t="str">
            <v/>
          </cell>
          <cell r="BJ621" t="str">
            <v/>
          </cell>
          <cell r="BK621" t="str">
            <v/>
          </cell>
          <cell r="BL621" t="str">
            <v/>
          </cell>
          <cell r="BM621" t="str">
            <v/>
          </cell>
          <cell r="BN621" t="str">
            <v/>
          </cell>
          <cell r="BO621" t="str">
            <v/>
          </cell>
          <cell r="BP621">
            <v>0</v>
          </cell>
        </row>
        <row r="622">
          <cell r="A622" t="str">
            <v>Lancer</v>
          </cell>
          <cell r="B622" t="str">
            <v>.</v>
          </cell>
          <cell r="C622">
            <v>0</v>
          </cell>
          <cell r="D622" t="str">
            <v>]Light, Medium Armor[</v>
          </cell>
          <cell r="F622" t="str">
            <v>]Simple, Martial Weapons[</v>
          </cell>
          <cell r="G622" t="str">
            <v>1st:]Close Combat (Ex)[May attack adjacent opponents with a polearm.</v>
          </cell>
          <cell r="H622" t="str">
            <v>2nd:]Pole Vault (Ex)[While holding a polearm in both hands, receives a +0 curcumstance bonus to Balance, Jump, &amp; Tumble checks.</v>
          </cell>
          <cell r="I622" t="str">
            <v>3rd:]Extra Critical (Ex)[Extends the crit range of any polearm by 1.  Applied after any other crit range mods.</v>
          </cell>
          <cell r="J622" t="str">
            <v>4th:]Defensive Spin (Ex)[Total defense action gains additional dodge bonus of +0.</v>
          </cell>
          <cell r="K622" t="str">
            <v>][Fighting defensively gains additional dodge bonus of +0.</v>
          </cell>
          <cell r="L622" t="str">
            <v>5th:]Extend Reach (Ex)[Gain addition 5' of reach, but all such attacks made at -4 to hit.</v>
          </cell>
          <cell r="M622" t="str">
            <v>6th:]Set for Blood (Ex)[Any polearm set for a charge does 2x dmg or 3x dmg if it already does 2x.</v>
          </cell>
          <cell r="N622" t="str">
            <v>7th:]Double Attack (Ex)[May shore up &amp; use polearm as double weapon.  Pole does 1d6 x20 bludg.</v>
          </cell>
          <cell r="O622" t="str">
            <v>][Treated as if having the Ambidexterity &amp; Two Weapon Fighting feats.  May not extend reach.</v>
          </cell>
          <cell r="P622" t="str">
            <v>9th:]Spearpoint (Ex)[Full round action that provokes AoO (if foe can attack) to grapple &amp; pin foe with</v>
          </cell>
          <cell r="Q622" t="str">
            <v>][the end of a polearm.  Standard grapple rules apply, except grapplers are in 2 different squares.</v>
          </cell>
          <cell r="R622" t="str">
            <v>10th:]Spin Attack (Ex):[After swinging polearm &amp; successfully striking, may continue the arc to another foe.</v>
          </cell>
          <cell r="S622" t="str">
            <v>][Next attack is at the same BAB.  Can hit up to 0 extra foes per round in this way.</v>
          </cell>
          <cell r="AK622" t="str">
            <v/>
          </cell>
          <cell r="AL622" t="str">
            <v/>
          </cell>
          <cell r="AM622" t="str">
            <v/>
          </cell>
          <cell r="AN622" t="str">
            <v/>
          </cell>
          <cell r="AO622" t="str">
            <v/>
          </cell>
          <cell r="AP622" t="str">
            <v/>
          </cell>
          <cell r="AQ622" t="str">
            <v/>
          </cell>
          <cell r="AR622" t="str">
            <v/>
          </cell>
          <cell r="AS622" t="str">
            <v/>
          </cell>
          <cell r="AT622" t="str">
            <v/>
          </cell>
          <cell r="AU622" t="str">
            <v/>
          </cell>
          <cell r="AV622" t="str">
            <v/>
          </cell>
          <cell r="AW622" t="str">
            <v/>
          </cell>
          <cell r="AX622" t="str">
            <v/>
          </cell>
          <cell r="AY622" t="str">
            <v/>
          </cell>
          <cell r="AZ622" t="str">
            <v/>
          </cell>
          <cell r="BA622" t="str">
            <v/>
          </cell>
          <cell r="BB622" t="str">
            <v/>
          </cell>
          <cell r="BC622" t="str">
            <v/>
          </cell>
          <cell r="BD622" t="str">
            <v/>
          </cell>
          <cell r="BE622" t="str">
            <v/>
          </cell>
          <cell r="BF622" t="str">
            <v/>
          </cell>
          <cell r="BG622" t="str">
            <v/>
          </cell>
          <cell r="BH622" t="str">
            <v/>
          </cell>
          <cell r="BI622" t="str">
            <v/>
          </cell>
          <cell r="BJ622" t="str">
            <v/>
          </cell>
          <cell r="BK622" t="str">
            <v/>
          </cell>
          <cell r="BL622" t="str">
            <v/>
          </cell>
          <cell r="BM622" t="str">
            <v/>
          </cell>
          <cell r="BN622" t="str">
            <v/>
          </cell>
          <cell r="BO622" t="str">
            <v/>
          </cell>
          <cell r="BP622">
            <v>0</v>
          </cell>
        </row>
        <row r="623">
          <cell r="A623" t="str">
            <v>Lasher</v>
          </cell>
          <cell r="B623" t="str">
            <v>Lsh</v>
          </cell>
          <cell r="C623">
            <v>0</v>
          </cell>
          <cell r="G623" t="str">
            <v>1st:]Whip Sneak Attack[When opponent denied Dex or flanked,</v>
          </cell>
          <cell r="H623" t="str">
            <v>][+1d6 bonus Whip Sneak Attack dmg w/ whip, whip dagger.</v>
          </cell>
          <cell r="I623" t="str">
            <v>1st:]Close Combat[Doesn't provoke AOO</v>
          </cell>
          <cell r="J623" t="str">
            <v>1st:]Wound[Whip can do normal or subdual dmg.</v>
          </cell>
          <cell r="K623" t="str">
            <v>1st:]Whip Lash[Can attack foes 5' away (as AOO)</v>
          </cell>
          <cell r="L623" t="str">
            <v>2nd:]Improved Trip[Improved Trip feat with Whip (dagger)</v>
          </cell>
          <cell r="M623" t="str">
            <v>2nd:]Third Hand[Use whip as a third hand.</v>
          </cell>
          <cell r="N623" t="str">
            <v>3rd:]Crack of Fate[One extra attack; all attacks at -2.</v>
          </cell>
          <cell r="O623" t="str">
            <v>4th:]Lashing Whip[+2 bonus damage with whip, whip dagger.</v>
          </cell>
          <cell r="P623" t="str">
            <v>5th:]Whip Sneak Attack[When opponent denied Dex or flanked,</v>
          </cell>
          <cell r="Q623" t="str">
            <v>][+2d6 bonus Whip Sneak Attack dmg w/ whip, whip dagger.</v>
          </cell>
          <cell r="R623" t="str">
            <v>6th:]Improved Disarm[Improved Disarm feat with Whip (dagger)</v>
          </cell>
          <cell r="S623" t="str">
            <v xml:space="preserve">7th:]Stunning Snap[Stun opponent; once per round, up to </v>
          </cell>
          <cell r="T623" t="str">
            <v>][Lasher lvl/day.  FORT sv; DC 10 + lvl + STR mod.</v>
          </cell>
          <cell r="U623" t="str">
            <v>][Stunned: Loses DEX to AC, +2 to be hit.</v>
          </cell>
          <cell r="V623" t="str">
            <v>8th:]Crack of Doom[Two extra attacks; all attacks at -4.</v>
          </cell>
          <cell r="W623" t="str">
            <v>][(Supercedes Crack of Fate)</v>
          </cell>
          <cell r="X623" t="str">
            <v>9th:]Whip Sneak Attack[When opponent denied Dex or flanked,</v>
          </cell>
          <cell r="Y623" t="str">
            <v>][+3d6 bonus Whip Sneak Attack dmg w/ whip, whip dagger.</v>
          </cell>
          <cell r="Z623" t="str">
            <v>10th:]Death Spiral (Su) (1/day)[all foes within 15', Reflex save</v>
          </cell>
          <cell r="AA623" t="str">
            <v>][vs. DC: Lasher's attack roll, or be stunned d4+1 rounds.</v>
          </cell>
          <cell r="AB623" t="str">
            <v>][Stunned: Loses DEX to AC, +2 to be hit.</v>
          </cell>
          <cell r="AK623" t="str">
            <v/>
          </cell>
          <cell r="AL623" t="str">
            <v/>
          </cell>
          <cell r="AM623" t="str">
            <v/>
          </cell>
          <cell r="AN623" t="str">
            <v/>
          </cell>
          <cell r="AO623" t="str">
            <v/>
          </cell>
          <cell r="AP623" t="str">
            <v/>
          </cell>
          <cell r="AQ623" t="str">
            <v/>
          </cell>
          <cell r="AR623" t="str">
            <v/>
          </cell>
          <cell r="AS623" t="str">
            <v/>
          </cell>
          <cell r="AT623" t="str">
            <v/>
          </cell>
          <cell r="AU623" t="str">
            <v/>
          </cell>
          <cell r="AV623" t="str">
            <v/>
          </cell>
          <cell r="AW623" t="str">
            <v/>
          </cell>
          <cell r="AX623" t="str">
            <v/>
          </cell>
          <cell r="AY623" t="str">
            <v/>
          </cell>
          <cell r="AZ623" t="str">
            <v/>
          </cell>
          <cell r="BA623" t="str">
            <v/>
          </cell>
          <cell r="BB623" t="str">
            <v/>
          </cell>
          <cell r="BC623" t="str">
            <v/>
          </cell>
          <cell r="BD623" t="str">
            <v/>
          </cell>
          <cell r="BE623" t="str">
            <v/>
          </cell>
          <cell r="BF623" t="str">
            <v/>
          </cell>
          <cell r="BG623" t="str">
            <v/>
          </cell>
          <cell r="BH623" t="str">
            <v/>
          </cell>
          <cell r="BI623" t="str">
            <v/>
          </cell>
          <cell r="BJ623" t="str">
            <v/>
          </cell>
          <cell r="BK623" t="str">
            <v/>
          </cell>
          <cell r="BL623" t="str">
            <v/>
          </cell>
          <cell r="BM623" t="str">
            <v/>
          </cell>
          <cell r="BN623" t="str">
            <v/>
          </cell>
          <cell r="BO623" t="str">
            <v/>
          </cell>
          <cell r="BP623">
            <v>0</v>
          </cell>
        </row>
        <row r="624">
          <cell r="A624" t="str">
            <v>Legionnaire</v>
          </cell>
          <cell r="B624" t="str">
            <v>.</v>
          </cell>
          <cell r="C624">
            <v>0</v>
          </cell>
          <cell r="D624" t="str">
            <v>]Light, Medium, Heavy Armor[</v>
          </cell>
          <cell r="E624" t="str">
            <v>]Shield Use[</v>
          </cell>
          <cell r="F624" t="str">
            <v>]Simple, Martial Weapons[</v>
          </cell>
          <cell r="G624" t="str">
            <v>1st:]Formation Fighting (Ex)[+2 bonus to hit &amp; AC when adjacent to another legionnaire.</v>
          </cell>
          <cell r="H624" t="str">
            <v>][+1 to hit &amp; AC when adjacent to a non-legionnaire ally.</v>
          </cell>
          <cell r="I624" t="str">
            <v>2nd:]Endurance (Ex)[Per the feat.</v>
          </cell>
          <cell r="J624" t="str">
            <v>2nd:]Pack March (Ex)[+2 Str bonus when determining carrying capacity.</v>
          </cell>
          <cell r="K624" t="str">
            <v>4th:]Bonus Feat (Ex)[0 earned so far.</v>
          </cell>
          <cell r="L624" t="str">
            <v>6th:]Hump It (Ex)[Heavy armor check penalty reduced by 1.</v>
          </cell>
          <cell r="M624" t="str">
            <v>][Only 1/2 of weight counts toward swim penalty.</v>
          </cell>
          <cell r="N624" t="str">
            <v>8th:]Weapon Specialization (Ex)[Gains the ability to choose this feat.</v>
          </cell>
          <cell r="O624" t="str">
            <v>9th:]Improved Charge (Ex)[No -2 AC penalty, may make a 2nd attack.</v>
          </cell>
          <cell r="P624" t="str">
            <v>12th:]Leadership (Ex)[Per the feat.  If already has, choose another feat.</v>
          </cell>
          <cell r="Q624" t="str">
            <v>15th:]Superior Charge (Ex)[Target of a charge receives a -0 morale penalty to</v>
          </cell>
          <cell r="R624" t="str">
            <v>][attack, damage, &amp; saves against you for 4 rounds.</v>
          </cell>
          <cell r="AK624" t="str">
            <v/>
          </cell>
          <cell r="AL624" t="str">
            <v/>
          </cell>
          <cell r="AM624" t="str">
            <v/>
          </cell>
          <cell r="AN624" t="str">
            <v/>
          </cell>
          <cell r="AO624" t="str">
            <v/>
          </cell>
          <cell r="AP624" t="str">
            <v/>
          </cell>
          <cell r="AQ624" t="str">
            <v/>
          </cell>
          <cell r="AR624" t="str">
            <v/>
          </cell>
          <cell r="AS624" t="str">
            <v/>
          </cell>
          <cell r="AT624" t="str">
            <v/>
          </cell>
          <cell r="AU624" t="str">
            <v/>
          </cell>
          <cell r="AV624" t="str">
            <v/>
          </cell>
          <cell r="AW624" t="str">
            <v/>
          </cell>
          <cell r="AX624" t="str">
            <v/>
          </cell>
          <cell r="AY624" t="str">
            <v/>
          </cell>
          <cell r="AZ624" t="str">
            <v/>
          </cell>
          <cell r="BA624" t="str">
            <v/>
          </cell>
          <cell r="BB624" t="str">
            <v/>
          </cell>
          <cell r="BC624" t="str">
            <v/>
          </cell>
          <cell r="BD624" t="str">
            <v/>
          </cell>
          <cell r="BE624" t="str">
            <v/>
          </cell>
          <cell r="BF624" t="str">
            <v/>
          </cell>
          <cell r="BG624" t="str">
            <v/>
          </cell>
          <cell r="BH624" t="str">
            <v/>
          </cell>
          <cell r="BI624" t="str">
            <v/>
          </cell>
          <cell r="BJ624" t="str">
            <v/>
          </cell>
          <cell r="BK624" t="str">
            <v/>
          </cell>
          <cell r="BL624" t="str">
            <v/>
          </cell>
          <cell r="BM624" t="str">
            <v/>
          </cell>
          <cell r="BN624" t="str">
            <v/>
          </cell>
          <cell r="BO624" t="str">
            <v/>
          </cell>
          <cell r="BP624">
            <v>0</v>
          </cell>
        </row>
        <row r="625">
          <cell r="A625" t="str">
            <v>Life Drinker</v>
          </cell>
          <cell r="B625" t="str">
            <v>.</v>
          </cell>
          <cell r="C625">
            <v>0</v>
          </cell>
          <cell r="G625" t="str">
            <v>1st:]Lifewell (Ex)[Gain 2 points per level drained &amp; 1 point per point of CON.</v>
          </cell>
          <cell r="H625" t="str">
            <v xml:space="preserve">][Can absorb 3 points per class level.  If 0 points are available, </v>
          </cell>
          <cell r="I625" t="str">
            <v>make a will save (DC 20) or attack nearest living creature.</v>
          </cell>
          <cell r="J625" t="str">
            <v>1st:]Invigorate (Su)[1 lifewell point - gain 1d6 temporary hps until sunrise.  Can only be used</v>
          </cell>
          <cell r="K625" t="str">
            <v>1/day &amp; doesn't stack with other temporary hps.</v>
          </cell>
          <cell r="L625" t="str">
            <v>2nd:]Empower Blood Spell (Ex)[4 lifewell points - empower a spell as the feat with no effect on the spell's level.</v>
          </cell>
          <cell r="M625" t="str">
            <v>3rd:]Heighten Blood Spell (Ex)[2+ lifewell points - for every 2 points spent, a spell is treated as if it was one level higher.</v>
          </cell>
          <cell r="N625" t="str">
            <v>][There is no effect on the spell's level.</v>
          </cell>
          <cell r="O625" t="str">
            <v>4th:]Blood Gift (Ex)[4 lifewell points - Enhances one use of the blood drain or children of the night ability.</v>
          </cell>
          <cell r="P625" t="str">
            <v>][Blood drain increases the CON drain inflicted by 1.5.</v>
          </cell>
          <cell r="Q625" t="str">
            <v>][Children of the night summons 1.5 times the normal number of creatures.</v>
          </cell>
          <cell r="R625" t="str">
            <v>5th:]Blood Servant (Sp)[10 lifewell points - Call an evil outside per the lesser planar ally spell.</v>
          </cell>
          <cell r="S625" t="str">
            <v>][May only have 1 blood servant at a time.</v>
          </cell>
          <cell r="T625" t="str">
            <v>5th:]Night Shroud (Ex)[8 lifewell points - +2 to natural AC, +2 to turn resistance,</v>
          </cell>
          <cell r="U625" t="str">
            <v>][+10 to cold &amp; electricity resistance, increase damage reduction to 20/+2.</v>
          </cell>
          <cell r="V625" t="str">
            <v>][All affects last until the next sunrise.</v>
          </cell>
          <cell r="W625" t="str">
            <v>6th:]Maximize Blood Spell (Ex)[6 lifewell points - maximize a spell as the feat with no effect on the spell's level.</v>
          </cell>
          <cell r="X625" t="str">
            <v>7th:]Greater Blood Drain (Ex)[Blood Drain Ability no inflicts 1d6 permanent CON loss.</v>
          </cell>
          <cell r="Y625" t="str">
            <v>7th:]Night's Boon (Ex)[6 lifewell points - Enhances one use of the blood drain or children of the night ability.</v>
          </cell>
          <cell r="Z625" t="str">
            <v>][Blood drain increases the CON drain inflicted to 6.</v>
          </cell>
          <cell r="AA625" t="str">
            <v>][Children of the night summons the maximum number of creatures. (32 rats, 100 bats, or 18 wolves)</v>
          </cell>
          <cell r="AB625" t="str">
            <v>8th:]Quicken Blood Spell (Ex)[8 lifewell points - maximize a spell as the feat with no effect on the spell's level.</v>
          </cell>
          <cell r="AC625" t="str">
            <v>9th:]Night's Strength (Su)[3 lifewell points - increase STR by +2 until the next sunrise.</v>
          </cell>
          <cell r="AD625" t="str">
            <v>10th:]Blood Revel (Su)[After draining any blood from a victim, may revel for 10 rounds.</v>
          </cell>
          <cell r="AE625" t="str">
            <v>][+4 enhancement bonus to STR, damage reduction increases to 25/+3,</v>
          </cell>
          <cell r="AF625" t="str">
            <v>][fasthealing increases to 10/round, ignores weaknesses to garlic, mirrors, holy</v>
          </cell>
          <cell r="AG625" t="str">
            <v>][symbols, running water, &amp; sunlight.  Cannot flee &amp; must engage in physical combat</v>
          </cell>
          <cell r="AH625" t="str">
            <v>][during this time.</v>
          </cell>
          <cell r="AK625" t="str">
            <v/>
          </cell>
          <cell r="AL625" t="str">
            <v/>
          </cell>
          <cell r="AM625" t="str">
            <v/>
          </cell>
          <cell r="AN625" t="str">
            <v/>
          </cell>
          <cell r="AO625" t="str">
            <v/>
          </cell>
          <cell r="AP625" t="str">
            <v/>
          </cell>
          <cell r="AQ625" t="str">
            <v/>
          </cell>
          <cell r="AR625" t="str">
            <v/>
          </cell>
          <cell r="AS625" t="str">
            <v/>
          </cell>
          <cell r="AT625" t="str">
            <v/>
          </cell>
          <cell r="AU625" t="str">
            <v/>
          </cell>
          <cell r="AV625" t="str">
            <v/>
          </cell>
          <cell r="AW625" t="str">
            <v/>
          </cell>
          <cell r="AX625" t="str">
            <v/>
          </cell>
          <cell r="AY625" t="str">
            <v/>
          </cell>
          <cell r="AZ625" t="str">
            <v/>
          </cell>
          <cell r="BA625" t="str">
            <v/>
          </cell>
          <cell r="BB625" t="str">
            <v/>
          </cell>
          <cell r="BC625" t="str">
            <v/>
          </cell>
          <cell r="BD625" t="str">
            <v/>
          </cell>
          <cell r="BE625" t="str">
            <v/>
          </cell>
          <cell r="BF625" t="str">
            <v/>
          </cell>
          <cell r="BG625" t="str">
            <v/>
          </cell>
          <cell r="BH625" t="str">
            <v/>
          </cell>
          <cell r="BI625" t="str">
            <v/>
          </cell>
          <cell r="BJ625" t="str">
            <v/>
          </cell>
          <cell r="BK625" t="str">
            <v/>
          </cell>
          <cell r="BL625" t="str">
            <v/>
          </cell>
          <cell r="BM625" t="str">
            <v/>
          </cell>
          <cell r="BN625" t="str">
            <v/>
          </cell>
          <cell r="BO625" t="str">
            <v/>
          </cell>
          <cell r="BP625">
            <v>0</v>
          </cell>
        </row>
        <row r="626">
          <cell r="A626" t="str">
            <v>Lightbearer</v>
          </cell>
          <cell r="B626" t="str">
            <v>.</v>
          </cell>
          <cell r="C626">
            <v>0</v>
          </cell>
          <cell r="G626" t="str">
            <v>1st:]Detect Evil (Sp)[Detect Evil at will as a cleric of equal character level.</v>
          </cell>
          <cell r="H626" t="str">
            <v>1st:]Light (Sp)[Light at will as a cleric of equal character level.</v>
          </cell>
          <cell r="I626" t="str">
            <v>2nd:]Resist Elements (Sp)[Resist Elements 1/day as a cleric of equal class level.</v>
          </cell>
          <cell r="J626" t="str">
            <v>3rd:]Share Aura (Su)[Can share abilities of Resist Elements, Deflect Attacks, &amp;</v>
          </cell>
          <cell r="K626" t="str">
            <v>][Resist Spells with one other creature in physical contact.</v>
          </cell>
          <cell r="L626" t="str">
            <v>3rd:]Deflect Attacks (Su)[+2 deflection bonus to AC. +4 at 6th level. +6 at 9th level.</v>
          </cell>
          <cell r="M626" t="str">
            <v>4th:]Provide Healing (Sp)[Remove Disease, Remove Blindness/Deafness, Cure Serious Wounds, or</v>
          </cell>
          <cell r="N626" t="str">
            <v>][Restoration 1/day as a cleric of equal character level.</v>
          </cell>
          <cell r="O626" t="str">
            <v>5th:]Darkvision (Su)[Darkvision 100'</v>
          </cell>
          <cell r="P626" t="str">
            <v>7th:]Dispell Evil (Sp)[Dispell Evil 1/day as a cleric of equal class level.</v>
          </cell>
          <cell r="Q626" t="str">
            <v>8th:]Holy Word (Sp)[Holy Word 1/day as a cleric of equal class level.</v>
          </cell>
          <cell r="R626" t="str">
            <v>10th:]Resist Spells[Gains SR 25.</v>
          </cell>
          <cell r="AK626" t="str">
            <v/>
          </cell>
          <cell r="AL626" t="str">
            <v/>
          </cell>
          <cell r="AM626" t="str">
            <v/>
          </cell>
          <cell r="AN626" t="str">
            <v/>
          </cell>
          <cell r="AO626" t="str">
            <v/>
          </cell>
          <cell r="AP626" t="str">
            <v/>
          </cell>
          <cell r="AQ626" t="str">
            <v/>
          </cell>
          <cell r="AR626" t="str">
            <v/>
          </cell>
          <cell r="AS626" t="str">
            <v/>
          </cell>
          <cell r="AT626" t="str">
            <v/>
          </cell>
          <cell r="AU626" t="str">
            <v/>
          </cell>
          <cell r="AV626" t="str">
            <v/>
          </cell>
          <cell r="AW626" t="str">
            <v/>
          </cell>
          <cell r="AX626" t="str">
            <v/>
          </cell>
          <cell r="AY626" t="str">
            <v/>
          </cell>
          <cell r="AZ626" t="str">
            <v/>
          </cell>
          <cell r="BA626" t="str">
            <v/>
          </cell>
          <cell r="BB626" t="str">
            <v/>
          </cell>
          <cell r="BC626" t="str">
            <v/>
          </cell>
          <cell r="BD626" t="str">
            <v/>
          </cell>
          <cell r="BE626" t="str">
            <v/>
          </cell>
          <cell r="BF626" t="str">
            <v/>
          </cell>
          <cell r="BG626" t="str">
            <v/>
          </cell>
          <cell r="BH626" t="str">
            <v/>
          </cell>
          <cell r="BI626" t="str">
            <v/>
          </cell>
          <cell r="BJ626" t="str">
            <v/>
          </cell>
          <cell r="BK626" t="str">
            <v/>
          </cell>
          <cell r="BL626" t="str">
            <v/>
          </cell>
          <cell r="BM626" t="str">
            <v/>
          </cell>
          <cell r="BN626" t="str">
            <v/>
          </cell>
          <cell r="BO626" t="str">
            <v/>
          </cell>
          <cell r="BP626">
            <v>0</v>
          </cell>
        </row>
        <row r="627">
          <cell r="A627" t="str">
            <v>Lion's Pride</v>
          </cell>
          <cell r="C627">
            <v>0</v>
          </cell>
          <cell r="AK627" t="str">
            <v/>
          </cell>
          <cell r="AL627" t="str">
            <v/>
          </cell>
          <cell r="AM627" t="str">
            <v/>
          </cell>
          <cell r="AN627" t="str">
            <v/>
          </cell>
          <cell r="AO627" t="str">
            <v/>
          </cell>
          <cell r="AP627" t="str">
            <v/>
          </cell>
          <cell r="AQ627" t="str">
            <v/>
          </cell>
          <cell r="AR627" t="str">
            <v/>
          </cell>
          <cell r="AS627" t="str">
            <v/>
          </cell>
          <cell r="AT627" t="str">
            <v/>
          </cell>
          <cell r="AU627" t="str">
            <v/>
          </cell>
          <cell r="AV627" t="str">
            <v/>
          </cell>
          <cell r="AW627" t="str">
            <v/>
          </cell>
          <cell r="AX627" t="str">
            <v/>
          </cell>
          <cell r="AY627" t="str">
            <v/>
          </cell>
          <cell r="AZ627" t="str">
            <v/>
          </cell>
          <cell r="BA627" t="str">
            <v/>
          </cell>
          <cell r="BB627" t="str">
            <v/>
          </cell>
          <cell r="BC627" t="str">
            <v/>
          </cell>
          <cell r="BD627" t="str">
            <v/>
          </cell>
          <cell r="BE627" t="str">
            <v/>
          </cell>
          <cell r="BF627" t="str">
            <v/>
          </cell>
          <cell r="BG627" t="str">
            <v/>
          </cell>
          <cell r="BH627" t="str">
            <v/>
          </cell>
          <cell r="BI627" t="str">
            <v/>
          </cell>
          <cell r="BJ627" t="str">
            <v/>
          </cell>
          <cell r="BK627" t="str">
            <v/>
          </cell>
          <cell r="BL627" t="str">
            <v/>
          </cell>
          <cell r="BM627" t="str">
            <v/>
          </cell>
          <cell r="BN627" t="str">
            <v/>
          </cell>
          <cell r="BO627" t="str">
            <v/>
          </cell>
          <cell r="BP627">
            <v>0</v>
          </cell>
        </row>
        <row r="628">
          <cell r="A628" t="str">
            <v>Loremaster</v>
          </cell>
          <cell r="B628" t="str">
            <v>Lms</v>
          </cell>
          <cell r="C628">
            <v>0</v>
          </cell>
          <cell r="G628" t="str">
            <v>]Spells Per Day[+1 level of existing class per Loremaster level</v>
          </cell>
          <cell r="H628" t="str">
            <v>1st:]Secret[See table (DMG pg 35)</v>
          </cell>
          <cell r="I628" t="str">
            <v>2:]Lore[Add level to knowledge checks</v>
          </cell>
          <cell r="J628" t="str">
            <v>3:]Secret[See table (DMG pg 35)</v>
          </cell>
          <cell r="K628" t="str">
            <v>4:]Bonus Language[</v>
          </cell>
          <cell r="L628" t="str">
            <v>5:]Secret[See table (DMG pg 35)</v>
          </cell>
          <cell r="M628" t="str">
            <v>6:]Greater Lore (ex)[Identify Items</v>
          </cell>
          <cell r="N628" t="str">
            <v>7:]Secret[See table (DMG pg 35)</v>
          </cell>
          <cell r="O628" t="str">
            <v>8:]Bonus Language[</v>
          </cell>
          <cell r="P628" t="str">
            <v>9:]Secret[See table (DMG pg 35)</v>
          </cell>
          <cell r="Q628" t="str">
            <v>10:]True Lore (ex)[Analyse Dweomer</v>
          </cell>
          <cell r="AK628" t="str">
            <v/>
          </cell>
          <cell r="AL628" t="str">
            <v/>
          </cell>
          <cell r="AM628" t="str">
            <v/>
          </cell>
          <cell r="AN628" t="str">
            <v/>
          </cell>
          <cell r="AO628" t="str">
            <v/>
          </cell>
          <cell r="AP628" t="str">
            <v/>
          </cell>
          <cell r="AQ628" t="str">
            <v/>
          </cell>
          <cell r="AR628" t="str">
            <v/>
          </cell>
          <cell r="AS628" t="str">
            <v/>
          </cell>
          <cell r="AT628" t="str">
            <v/>
          </cell>
          <cell r="AU628" t="str">
            <v/>
          </cell>
          <cell r="AV628" t="str">
            <v/>
          </cell>
          <cell r="AW628" t="str">
            <v/>
          </cell>
          <cell r="AX628" t="str">
            <v/>
          </cell>
          <cell r="AY628" t="str">
            <v/>
          </cell>
          <cell r="AZ628" t="str">
            <v/>
          </cell>
          <cell r="BA628" t="str">
            <v/>
          </cell>
          <cell r="BB628" t="str">
            <v/>
          </cell>
          <cell r="BC628" t="str">
            <v/>
          </cell>
          <cell r="BD628" t="str">
            <v/>
          </cell>
          <cell r="BE628" t="str">
            <v/>
          </cell>
          <cell r="BF628" t="str">
            <v/>
          </cell>
          <cell r="BG628" t="str">
            <v/>
          </cell>
          <cell r="BH628" t="str">
            <v/>
          </cell>
          <cell r="BI628" t="str">
            <v/>
          </cell>
          <cell r="BJ628" t="str">
            <v/>
          </cell>
          <cell r="BK628" t="str">
            <v/>
          </cell>
          <cell r="BL628" t="str">
            <v/>
          </cell>
          <cell r="BM628" t="str">
            <v/>
          </cell>
          <cell r="BN628" t="str">
            <v/>
          </cell>
          <cell r="BO628" t="str">
            <v/>
          </cell>
          <cell r="BP628">
            <v>0</v>
          </cell>
        </row>
        <row r="629">
          <cell r="A629" t="str">
            <v>Mage of the Arcane Order</v>
          </cell>
          <cell r="B629" t="str">
            <v>Mao</v>
          </cell>
          <cell r="C629">
            <v>0</v>
          </cell>
          <cell r="G629" t="str">
            <v>1st:]Guild Member[Member of guild; 30 gp / mo</v>
          </cell>
          <cell r="H629" t="str">
            <v>1st:]Spellpool I (Sp)[Call spells (lvls 1st-3rd) from spellpool.</v>
          </cell>
          <cell r="I629" t="str">
            <v>][See Tome &amp; Blood p. 62-63 for description of spellpool.</v>
          </cell>
          <cell r="J629" t="str">
            <v>1st:]Spells per day[+1 level per Mage of the Arcane Order level.</v>
          </cell>
          <cell r="K629" t="str">
            <v>2nd:]Research Breakthrough[Bonus Metamagic Feat</v>
          </cell>
          <cell r="L629" t="str">
            <v>3rd:]Bonus Language[</v>
          </cell>
          <cell r="M629" t="str">
            <v>4th:]Spellpool II (Sp)[Call spells (lvls 1st-6th) from spellpool.</v>
          </cell>
          <cell r="N629" t="str">
            <v>][See Tome &amp; Blood p. 62-63 for description of spellpool.</v>
          </cell>
          <cell r="O629" t="str">
            <v>5th:]New Spell[Copy a spell from fellow Guildmember's spellbook.</v>
          </cell>
          <cell r="P629" t="str">
            <v>6th:]Bonus Language[</v>
          </cell>
          <cell r="Q629" t="str">
            <v>7th:]Spellpool III (Sp)[Call spells (lvls 1st-9th) from spellpool.</v>
          </cell>
          <cell r="R629" t="str">
            <v>][See Tome &amp; Blood p. 62-63 for description of spellpool.</v>
          </cell>
          <cell r="S629" t="str">
            <v>8th:]New Spell[Copy a spell from fellow Guildmember's spellbook.</v>
          </cell>
          <cell r="T629" t="str">
            <v>9th:]Research Breakthrough[Bonus Metamagic Feat</v>
          </cell>
          <cell r="U629" t="str">
            <v>10th:]Regent[No longer pays guild dues; sets policies.</v>
          </cell>
          <cell r="AK629" t="str">
            <v/>
          </cell>
          <cell r="AL629" t="str">
            <v/>
          </cell>
          <cell r="AM629" t="str">
            <v/>
          </cell>
          <cell r="AN629" t="str">
            <v/>
          </cell>
          <cell r="AO629" t="str">
            <v/>
          </cell>
          <cell r="AP629" t="str">
            <v/>
          </cell>
          <cell r="AQ629" t="str">
            <v/>
          </cell>
          <cell r="AR629" t="str">
            <v/>
          </cell>
          <cell r="AS629" t="str">
            <v/>
          </cell>
          <cell r="AT629" t="str">
            <v/>
          </cell>
          <cell r="AU629" t="str">
            <v/>
          </cell>
          <cell r="AV629" t="str">
            <v/>
          </cell>
          <cell r="AW629" t="str">
            <v/>
          </cell>
          <cell r="AX629" t="str">
            <v/>
          </cell>
          <cell r="AY629" t="str">
            <v/>
          </cell>
          <cell r="AZ629" t="str">
            <v/>
          </cell>
          <cell r="BA629" t="str">
            <v/>
          </cell>
          <cell r="BB629" t="str">
            <v/>
          </cell>
          <cell r="BC629" t="str">
            <v/>
          </cell>
          <cell r="BD629" t="str">
            <v/>
          </cell>
          <cell r="BE629" t="str">
            <v/>
          </cell>
          <cell r="BF629" t="str">
            <v/>
          </cell>
          <cell r="BG629" t="str">
            <v/>
          </cell>
          <cell r="BH629" t="str">
            <v/>
          </cell>
          <cell r="BI629" t="str">
            <v/>
          </cell>
          <cell r="BJ629" t="str">
            <v/>
          </cell>
          <cell r="BK629" t="str">
            <v/>
          </cell>
          <cell r="BL629" t="str">
            <v/>
          </cell>
          <cell r="BM629" t="str">
            <v/>
          </cell>
          <cell r="BN629" t="str">
            <v/>
          </cell>
          <cell r="BO629" t="str">
            <v/>
          </cell>
          <cell r="BP629">
            <v>0</v>
          </cell>
        </row>
        <row r="630">
          <cell r="A630" t="str">
            <v>Mage-Killer</v>
          </cell>
          <cell r="B630" t="str">
            <v>.</v>
          </cell>
          <cell r="C630">
            <v>0</v>
          </cell>
          <cell r="G630" t="str">
            <v>1st:]Spells per day[+1 spellcasting level per Mage-Killer class level.</v>
          </cell>
          <cell r="H630" t="str">
            <v>1st:]Improved Saves[+1 bonus on either Fortitude or Reflex saves.</v>
          </cell>
          <cell r="I630" t="str">
            <v>2nd:]Augment Summoning[Gains the Augment Summoning feat.</v>
          </cell>
          <cell r="J630" t="str">
            <v>3rd:]Improved Saves[+1 bonus on either Fortitude or Reflex saves.</v>
          </cell>
          <cell r="K630" t="str">
            <v>4th:]Spell Focus[Gains the Spell Focus feat in either Conjuration,</v>
          </cell>
          <cell r="L630" t="str">
            <v>][Evocation, Necromancy, or Transmutation.</v>
          </cell>
          <cell r="M630" t="str">
            <v>5th:]Improved Saves[+1 bonus on either Fortitude or Reflex saves.</v>
          </cell>
          <cell r="N630" t="str">
            <v>6th:]Spell Focus[Gains the Spell Focus feat in either Conjuration,</v>
          </cell>
          <cell r="O630" t="str">
            <v>][Evocation, Necromancy, or Transmutation.</v>
          </cell>
          <cell r="P630" t="str">
            <v>7th:]Improved Saves[+1 bonus on either Fortitude or Reflex saves.</v>
          </cell>
          <cell r="Q630" t="str">
            <v>8th:]Spell Focus[Gains the Spell Focus feat in either Conjuration,</v>
          </cell>
          <cell r="R630" t="str">
            <v>][Evocation, Necromancy, or Transmutation.</v>
          </cell>
          <cell r="S630" t="str">
            <v>9th:]Improved Saves[+1 bonus on either Fortitude or Reflex saves.</v>
          </cell>
          <cell r="T630" t="str">
            <v>10th:]Spell Focus[Gains the Spell Focus feat in either Conjuration,</v>
          </cell>
          <cell r="U630" t="str">
            <v>][Evocation, Necromancy, or Transmutation.</v>
          </cell>
          <cell r="AK630" t="str">
            <v/>
          </cell>
          <cell r="AL630" t="str">
            <v/>
          </cell>
          <cell r="AM630" t="str">
            <v/>
          </cell>
          <cell r="AN630" t="str">
            <v/>
          </cell>
          <cell r="AO630" t="str">
            <v/>
          </cell>
          <cell r="AP630" t="str">
            <v/>
          </cell>
          <cell r="AQ630" t="str">
            <v/>
          </cell>
          <cell r="AR630" t="str">
            <v/>
          </cell>
          <cell r="AS630" t="str">
            <v/>
          </cell>
          <cell r="AT630" t="str">
            <v/>
          </cell>
          <cell r="AU630" t="str">
            <v/>
          </cell>
          <cell r="AV630" t="str">
            <v/>
          </cell>
          <cell r="AW630" t="str">
            <v/>
          </cell>
          <cell r="AX630" t="str">
            <v/>
          </cell>
          <cell r="AY630" t="str">
            <v/>
          </cell>
          <cell r="AZ630" t="str">
            <v/>
          </cell>
          <cell r="BA630" t="str">
            <v/>
          </cell>
          <cell r="BB630" t="str">
            <v/>
          </cell>
          <cell r="BC630" t="str">
            <v/>
          </cell>
          <cell r="BD630" t="str">
            <v/>
          </cell>
          <cell r="BE630" t="str">
            <v/>
          </cell>
          <cell r="BF630" t="str">
            <v/>
          </cell>
          <cell r="BG630" t="str">
            <v/>
          </cell>
          <cell r="BH630" t="str">
            <v/>
          </cell>
          <cell r="BI630" t="str">
            <v/>
          </cell>
          <cell r="BJ630" t="str">
            <v/>
          </cell>
          <cell r="BK630" t="str">
            <v/>
          </cell>
          <cell r="BL630" t="str">
            <v/>
          </cell>
          <cell r="BM630" t="str">
            <v/>
          </cell>
          <cell r="BN630" t="str">
            <v/>
          </cell>
          <cell r="BO630" t="str">
            <v/>
          </cell>
          <cell r="BP630">
            <v>0</v>
          </cell>
        </row>
        <row r="631">
          <cell r="A631" t="str">
            <v>Magesmith</v>
          </cell>
          <cell r="B631" t="str">
            <v>Msm</v>
          </cell>
          <cell r="C631">
            <v>0</v>
          </cell>
          <cell r="G631" t="str">
            <v>1st:]Ignore Prerequisites (Ex)[Can create items as if able to cast any 1st lvl spell.</v>
          </cell>
          <cell r="H631" t="str">
            <v>1st:]Bonus Feat (Ex)[1 earned.  Any item creation, Master Artisan, or Skill Focus (Craft(any))</v>
          </cell>
          <cell r="I631" t="str">
            <v>2nd:]Reduced XP Cost (Ex)[XP cost reduced by 5%.</v>
          </cell>
          <cell r="J631" t="str">
            <v>3rd:]Fast Crafting (Ex)[1/day to create per 1,500gp of value.</v>
          </cell>
          <cell r="K631" t="str">
            <v>3rd:]Signature Rune (Su)[Develope a signature rune.  Any item bearing this rune is</v>
          </cell>
          <cell r="L631" t="str">
            <v>][5lbs. lighter when carried by someone marked with your arcane mark.</v>
          </cell>
          <cell r="AK631" t="str">
            <v/>
          </cell>
          <cell r="AL631" t="str">
            <v/>
          </cell>
          <cell r="AM631" t="str">
            <v/>
          </cell>
          <cell r="AN631" t="str">
            <v/>
          </cell>
          <cell r="AO631" t="str">
            <v/>
          </cell>
          <cell r="AP631" t="str">
            <v/>
          </cell>
          <cell r="AQ631" t="str">
            <v/>
          </cell>
          <cell r="AR631" t="str">
            <v/>
          </cell>
          <cell r="AS631" t="str">
            <v/>
          </cell>
          <cell r="AT631" t="str">
            <v/>
          </cell>
          <cell r="AU631" t="str">
            <v/>
          </cell>
          <cell r="AV631" t="str">
            <v/>
          </cell>
          <cell r="AW631" t="str">
            <v/>
          </cell>
          <cell r="AX631" t="str">
            <v/>
          </cell>
          <cell r="AY631" t="str">
            <v/>
          </cell>
          <cell r="AZ631" t="str">
            <v/>
          </cell>
          <cell r="BA631" t="str">
            <v/>
          </cell>
          <cell r="BB631" t="str">
            <v/>
          </cell>
          <cell r="BC631" t="str">
            <v/>
          </cell>
          <cell r="BD631" t="str">
            <v/>
          </cell>
          <cell r="BE631" t="str">
            <v/>
          </cell>
          <cell r="BF631" t="str">
            <v/>
          </cell>
          <cell r="BG631" t="str">
            <v/>
          </cell>
          <cell r="BH631" t="str">
            <v/>
          </cell>
          <cell r="BI631" t="str">
            <v/>
          </cell>
          <cell r="BJ631" t="str">
            <v/>
          </cell>
          <cell r="BK631" t="str">
            <v/>
          </cell>
          <cell r="BL631" t="str">
            <v/>
          </cell>
          <cell r="BM631" t="str">
            <v/>
          </cell>
          <cell r="BN631" t="str">
            <v/>
          </cell>
          <cell r="BO631" t="str">
            <v/>
          </cell>
          <cell r="BP631">
            <v>0</v>
          </cell>
        </row>
        <row r="632">
          <cell r="A632" t="str">
            <v>Master Alchemist</v>
          </cell>
          <cell r="B632" t="str">
            <v>.</v>
          </cell>
          <cell r="C632">
            <v>0</v>
          </cell>
          <cell r="G632" t="str">
            <v>1st:]Spells per day[+1 spellcasting level per Master Alchemist class level.</v>
          </cell>
          <cell r="H632" t="str">
            <v xml:space="preserve">1st:]Brew 2/day[Can brew two potions (totalling no more than </v>
          </cell>
          <cell r="I632" t="str">
            <v>][1,000 GP market value) in one day (an 8-hour period) instead of one.</v>
          </cell>
          <cell r="J632" t="str">
            <v>2nd:]Brew Potion (4th)[Can brew potions of 4th-level spells.</v>
          </cell>
          <cell r="K632" t="str">
            <v>][(Market price: 50 GP per spell level times level of caster.)</v>
          </cell>
          <cell r="L632" t="str">
            <v>3rd:]Brew Potion (5th)[Can brew potions of 5th-level spells.</v>
          </cell>
          <cell r="M632" t="str">
            <v>][(Market price: 50 GP per spell level times level of caster.)</v>
          </cell>
          <cell r="N632" t="str">
            <v>4th:]Brew Potion (6th)[Can brew potions of 6th-level spells.</v>
          </cell>
          <cell r="O632" t="str">
            <v>][(Market price: 50 GP per spell level times level of caster.)</v>
          </cell>
          <cell r="P632" t="str">
            <v xml:space="preserve">5th:]Brew 3/day[Can brew three potions (totalling no more than </v>
          </cell>
          <cell r="Q632" t="str">
            <v>][1,000 GP market value) in one day (an 8-hour period) instead of one.</v>
          </cell>
          <cell r="R632" t="str">
            <v xml:space="preserve">6th:]Improved Identification[Needs no alchemy equipment, spends </v>
          </cell>
          <cell r="S632" t="str">
            <v>][no GP, and requires only 1 minute to identify.  (+10 to DC to identify).</v>
          </cell>
          <cell r="T632" t="str">
            <v>][No retries.  If fails, use normal identification rules (Alchemy skill).</v>
          </cell>
          <cell r="U632" t="str">
            <v>7th:]Brew Potion (7th)[Can brew potions of 7th-level spells.</v>
          </cell>
          <cell r="V632" t="str">
            <v>][(Market price: 50 GP per spell level times level of caster.)</v>
          </cell>
          <cell r="W632" t="str">
            <v>8th:]Brew Potion (8th)[Can brew potions of 8th-level spells.</v>
          </cell>
          <cell r="X632" t="str">
            <v>][(Market price: 50 GP per spell level times level of caster.)</v>
          </cell>
          <cell r="Y632" t="str">
            <v xml:space="preserve">9th:]Brew 4/day[Can brew four potions (totalling no more than </v>
          </cell>
          <cell r="Z632" t="str">
            <v>][1,000 GP market value) in one day (an 8-hour period) instead of one.</v>
          </cell>
          <cell r="AA632" t="str">
            <v>10th:]Brew Potion (9th)[Can brew potions of 9th-level spells.</v>
          </cell>
          <cell r="AB632" t="str">
            <v>][(Market price: 50 GP per spell level times level of caster.)</v>
          </cell>
          <cell r="AK632" t="str">
            <v/>
          </cell>
          <cell r="AL632" t="str">
            <v/>
          </cell>
          <cell r="AM632" t="str">
            <v/>
          </cell>
          <cell r="AN632" t="str">
            <v/>
          </cell>
          <cell r="AO632" t="str">
            <v/>
          </cell>
          <cell r="AP632" t="str">
            <v/>
          </cell>
          <cell r="AQ632" t="str">
            <v/>
          </cell>
          <cell r="AR632" t="str">
            <v/>
          </cell>
          <cell r="AS632" t="str">
            <v/>
          </cell>
          <cell r="AT632" t="str">
            <v/>
          </cell>
          <cell r="AU632" t="str">
            <v/>
          </cell>
          <cell r="AV632" t="str">
            <v/>
          </cell>
          <cell r="AW632" t="str">
            <v/>
          </cell>
          <cell r="AX632" t="str">
            <v/>
          </cell>
          <cell r="AY632" t="str">
            <v/>
          </cell>
          <cell r="AZ632" t="str">
            <v/>
          </cell>
          <cell r="BA632" t="str">
            <v/>
          </cell>
          <cell r="BB632" t="str">
            <v/>
          </cell>
          <cell r="BC632" t="str">
            <v/>
          </cell>
          <cell r="BD632" t="str">
            <v/>
          </cell>
          <cell r="BE632" t="str">
            <v/>
          </cell>
          <cell r="BF632" t="str">
            <v/>
          </cell>
          <cell r="BG632" t="str">
            <v/>
          </cell>
          <cell r="BH632" t="str">
            <v/>
          </cell>
          <cell r="BI632" t="str">
            <v/>
          </cell>
          <cell r="BJ632" t="str">
            <v/>
          </cell>
          <cell r="BK632" t="str">
            <v/>
          </cell>
          <cell r="BL632" t="str">
            <v/>
          </cell>
          <cell r="BM632" t="str">
            <v/>
          </cell>
          <cell r="BN632" t="str">
            <v/>
          </cell>
          <cell r="BO632" t="str">
            <v/>
          </cell>
          <cell r="BP632">
            <v>0</v>
          </cell>
        </row>
        <row r="633">
          <cell r="A633" t="str">
            <v>Master of Chains</v>
          </cell>
          <cell r="B633" t="str">
            <v>Moc</v>
          </cell>
          <cell r="C633">
            <v>0</v>
          </cell>
          <cell r="G633" t="str">
            <v>1st:]Scare (Su)[Std action; induce Fear (claster lvl: lvl)(Lvl/day)</v>
          </cell>
          <cell r="H633" t="str">
            <v>2nd:]Climb fighting[No climbing penalties</v>
          </cell>
          <cell r="I633" t="str">
            <v>3rd:]Superior Weapon Focus[Addl +1 to attack rolls with chains</v>
          </cell>
          <cell r="J633" t="str">
            <v>4th:]Chain Bind[Full-round; locks chain around sml, med, lrg; Escape Artist dc25, Str check dc30</v>
          </cell>
          <cell r="K633" t="str">
            <v>5th:]Chain Armor[w/ 20' of chain- +5 Armor Bonus, -2 check pen, 30% arcane fail</v>
          </cell>
          <cell r="L633" t="str">
            <v>5th:]Double Chain[Use chain as dbl weapon, or single w/ reach</v>
          </cell>
          <cell r="M633" t="str">
            <v>6th:]Deflect Attacks (Ex)[Mv-Equiv; +4 deflection AC from 180 degree arc</v>
          </cell>
          <cell r="N633" t="str">
            <v>6th:]Extra Lash[Full attack action; Addl 1d6 dmg w/ spiked chain</v>
          </cell>
          <cell r="O633" t="str">
            <v>7th:]Superior Weapon Specialization[Addl +2 to dmg with a chain</v>
          </cell>
          <cell r="P633" t="str">
            <v>8th:]Superior Barbed Chain[Causes bleeding</v>
          </cell>
          <cell r="Q633" t="str">
            <v>9th:]Swinging attack[Full-round; swing 10', foe is flat-footed, +2 attack, +3d6 dmg</v>
          </cell>
          <cell r="R633" t="str">
            <v>10th:]Chain Mastery (Su)["Animate Rope", but with chains for 10 rnds</v>
          </cell>
          <cell r="AK633" t="str">
            <v/>
          </cell>
          <cell r="AL633" t="str">
            <v/>
          </cell>
          <cell r="AM633" t="str">
            <v/>
          </cell>
          <cell r="AN633" t="str">
            <v/>
          </cell>
          <cell r="AO633" t="str">
            <v/>
          </cell>
          <cell r="AP633" t="str">
            <v/>
          </cell>
          <cell r="AQ633" t="str">
            <v/>
          </cell>
          <cell r="AR633" t="str">
            <v/>
          </cell>
          <cell r="AS633" t="str">
            <v/>
          </cell>
          <cell r="AT633" t="str">
            <v/>
          </cell>
          <cell r="AU633" t="str">
            <v/>
          </cell>
          <cell r="AV633" t="str">
            <v/>
          </cell>
          <cell r="AW633" t="str">
            <v/>
          </cell>
          <cell r="AX633" t="str">
            <v/>
          </cell>
          <cell r="AY633" t="str">
            <v/>
          </cell>
          <cell r="AZ633" t="str">
            <v/>
          </cell>
          <cell r="BA633" t="str">
            <v/>
          </cell>
          <cell r="BB633" t="str">
            <v/>
          </cell>
          <cell r="BC633" t="str">
            <v/>
          </cell>
          <cell r="BD633" t="str">
            <v/>
          </cell>
          <cell r="BE633" t="str">
            <v/>
          </cell>
          <cell r="BF633" t="str">
            <v/>
          </cell>
          <cell r="BG633" t="str">
            <v/>
          </cell>
          <cell r="BH633" t="str">
            <v/>
          </cell>
          <cell r="BI633" t="str">
            <v/>
          </cell>
          <cell r="BJ633" t="str">
            <v/>
          </cell>
          <cell r="BK633" t="str">
            <v/>
          </cell>
          <cell r="BL633" t="str">
            <v/>
          </cell>
          <cell r="BM633" t="str">
            <v/>
          </cell>
          <cell r="BN633" t="str">
            <v/>
          </cell>
          <cell r="BO633" t="str">
            <v/>
          </cell>
          <cell r="BP633">
            <v>0</v>
          </cell>
        </row>
        <row r="634">
          <cell r="A634" t="str">
            <v>Master of Shrouds</v>
          </cell>
          <cell r="B634" t="str">
            <v>Mshr</v>
          </cell>
          <cell r="C634">
            <v>0</v>
          </cell>
          <cell r="D634" t="str">
            <v>]Light, Medium, Heavy Armor[</v>
          </cell>
          <cell r="E634" t="str">
            <v>]Shield Use[</v>
          </cell>
          <cell r="F634" t="str">
            <v>]Simple Weapons[</v>
          </cell>
          <cell r="G634" t="str">
            <v xml:space="preserve">]Summon Undead special notes[May set a shorter duration than </v>
          </cell>
          <cell r="H634" t="str">
            <v>][1 round per caster level.  If summoned undead remain after last</v>
          </cell>
          <cell r="I634" t="str">
            <v>][enemy is gone, they attack the Master of Shrouds, unless he</v>
          </cell>
          <cell r="J634" t="str">
            <v>][succeeds at a turning check for each creature every round until</v>
          </cell>
          <cell r="K634" t="str">
            <v>][they disappear.</v>
          </cell>
          <cell r="L634" t="str">
            <v>1st:]Bonus Domains[gains access to Death, Evil, and Protection</v>
          </cell>
          <cell r="M634" t="str">
            <v>1st:]Spells per day[+1 level per level of Master of Shrouds.</v>
          </cell>
          <cell r="N634" t="str">
            <v>1st:]Special spells[Masters of Shrouds gain access to</v>
          </cell>
          <cell r="O634" t="str">
            <v>][additional spells.  See DotF p. 69 for this list.</v>
          </cell>
          <cell r="P634" t="str">
            <v>1st:]Extra Turning[Class feat; +4 turning attempts per day</v>
          </cell>
          <cell r="Q634" t="str">
            <v>][(enter in "Feats: Character can select" for effect)</v>
          </cell>
          <cell r="R634" t="str">
            <v>3rd:]Summon Undead I (Sp)[Summon up to 2 Shadows &amp; Allips</v>
          </cell>
          <cell r="S634" t="str">
            <v>5th:]Summon Undead II (Sp)[Summon two Wraiths, or up to four</v>
          </cell>
          <cell r="T634" t="str">
            <v>][Shadows &amp; Allips (any combination)</v>
          </cell>
          <cell r="U634" t="str">
            <v>7th:]Summon Undead III (Sp)[Summon two specters, or up to</v>
          </cell>
          <cell r="V634" t="str">
            <v>][four Wraiths, Shadows, and Allips (any combination)</v>
          </cell>
          <cell r="W634" t="str">
            <v>9th:]Summon Undead IV (Sp)[Summon any eight undead, any</v>
          </cell>
          <cell r="X634" t="str">
            <v>][combination of Specters, Wraiths, Shadows, and Allips.</v>
          </cell>
          <cell r="AK634" t="str">
            <v/>
          </cell>
          <cell r="AL634" t="str">
            <v/>
          </cell>
          <cell r="AM634" t="str">
            <v/>
          </cell>
          <cell r="AN634" t="str">
            <v/>
          </cell>
          <cell r="AO634" t="str">
            <v/>
          </cell>
          <cell r="AP634" t="str">
            <v/>
          </cell>
          <cell r="AQ634" t="str">
            <v/>
          </cell>
          <cell r="AR634" t="str">
            <v/>
          </cell>
          <cell r="AS634" t="str">
            <v/>
          </cell>
          <cell r="AT634" t="str">
            <v/>
          </cell>
          <cell r="AU634" t="str">
            <v/>
          </cell>
          <cell r="AV634" t="str">
            <v/>
          </cell>
          <cell r="AW634" t="str">
            <v/>
          </cell>
          <cell r="AX634" t="str">
            <v/>
          </cell>
          <cell r="AY634" t="str">
            <v/>
          </cell>
          <cell r="AZ634" t="str">
            <v/>
          </cell>
          <cell r="BA634" t="str">
            <v/>
          </cell>
          <cell r="BB634" t="str">
            <v/>
          </cell>
          <cell r="BC634" t="str">
            <v/>
          </cell>
          <cell r="BD634" t="str">
            <v/>
          </cell>
          <cell r="BE634" t="str">
            <v/>
          </cell>
          <cell r="BF634" t="str">
            <v/>
          </cell>
          <cell r="BG634" t="str">
            <v/>
          </cell>
          <cell r="BH634" t="str">
            <v/>
          </cell>
          <cell r="BI634" t="str">
            <v/>
          </cell>
          <cell r="BJ634" t="str">
            <v/>
          </cell>
          <cell r="BK634" t="str">
            <v/>
          </cell>
          <cell r="BL634" t="str">
            <v/>
          </cell>
          <cell r="BM634" t="str">
            <v/>
          </cell>
          <cell r="BN634" t="str">
            <v/>
          </cell>
          <cell r="BO634" t="str">
            <v/>
          </cell>
          <cell r="BP634">
            <v>0</v>
          </cell>
        </row>
        <row r="635">
          <cell r="A635" t="str">
            <v>Master of the Akasha</v>
          </cell>
          <cell r="C635">
            <v>0</v>
          </cell>
          <cell r="AK635" t="str">
            <v/>
          </cell>
          <cell r="AL635" t="str">
            <v/>
          </cell>
          <cell r="AM635" t="str">
            <v/>
          </cell>
          <cell r="AN635" t="str">
            <v/>
          </cell>
          <cell r="AO635" t="str">
            <v/>
          </cell>
          <cell r="AP635" t="str">
            <v/>
          </cell>
          <cell r="AQ635" t="str">
            <v/>
          </cell>
          <cell r="AR635" t="str">
            <v/>
          </cell>
          <cell r="AS635" t="str">
            <v/>
          </cell>
          <cell r="AT635" t="str">
            <v/>
          </cell>
          <cell r="AU635" t="str">
            <v/>
          </cell>
          <cell r="AV635" t="str">
            <v/>
          </cell>
          <cell r="AW635" t="str">
            <v/>
          </cell>
          <cell r="AX635" t="str">
            <v/>
          </cell>
          <cell r="AY635" t="str">
            <v/>
          </cell>
          <cell r="AZ635" t="str">
            <v/>
          </cell>
          <cell r="BA635" t="str">
            <v/>
          </cell>
          <cell r="BB635" t="str">
            <v/>
          </cell>
          <cell r="BC635" t="str">
            <v/>
          </cell>
          <cell r="BD635" t="str">
            <v/>
          </cell>
          <cell r="BE635" t="str">
            <v/>
          </cell>
          <cell r="BF635" t="str">
            <v/>
          </cell>
          <cell r="BG635" t="str">
            <v/>
          </cell>
          <cell r="BH635" t="str">
            <v/>
          </cell>
          <cell r="BI635" t="str">
            <v/>
          </cell>
          <cell r="BJ635" t="str">
            <v/>
          </cell>
          <cell r="BK635" t="str">
            <v/>
          </cell>
          <cell r="BL635" t="str">
            <v/>
          </cell>
          <cell r="BM635" t="str">
            <v/>
          </cell>
          <cell r="BN635" t="str">
            <v/>
          </cell>
          <cell r="BO635" t="str">
            <v/>
          </cell>
          <cell r="BP635">
            <v>0</v>
          </cell>
        </row>
        <row r="636">
          <cell r="A636" t="str">
            <v>Master Samurai</v>
          </cell>
          <cell r="B636" t="str">
            <v>Msm</v>
          </cell>
          <cell r="C636">
            <v>0</v>
          </cell>
          <cell r="D636" t="str">
            <v>]Light, Medium, Heavy Armor[</v>
          </cell>
          <cell r="E636" t="str">
            <v>]Shield Use[</v>
          </cell>
          <cell r="F636" t="str">
            <v>]Simple, Martial Weapons[</v>
          </cell>
          <cell r="G636" t="str">
            <v>]Code[Must follow a code of conduct to remain a Master Samurai.</v>
          </cell>
          <cell r="H636" t="str">
            <v>]Support[Receive support from overlord.</v>
          </cell>
          <cell r="I636" t="str">
            <v>][Room, Board, transportation, normal (incl. Mstrwk) arms, and armor.</v>
          </cell>
          <cell r="J636" t="str">
            <v>1st:]Skill Bonus: Tumble[+2 competence bonus on all Tumble checks</v>
          </cell>
          <cell r="K636" t="str">
            <v>1st:]Great Cleave[make any number of Cleave attacks per round.</v>
          </cell>
          <cell r="L636" t="str">
            <v>2nd:]Supreme Cleave[May make one 5' step before a Cleave attack.</v>
          </cell>
          <cell r="M636" t="str">
            <v>2nd:]Blades of Fury[If Master Samurai delays katana attack until</v>
          </cell>
          <cell r="N636" t="str">
            <v>][after he is attacked, he gets a +2 bonus to hit and damage</v>
          </cell>
          <cell r="O636" t="str">
            <v>3rd:]Supreme Mobility[+6 to AC instead of +4 (Mobility)</v>
          </cell>
          <cell r="P636" t="str">
            <v>4th:]Blades of Death[Two-handed Katana adds double STR mod.</v>
          </cell>
          <cell r="Q636" t="str">
            <v>5th:]Ki Strength 1/day (Ex)[+2 to STR score for WIS mod rounds</v>
          </cell>
          <cell r="R636" t="str">
            <v>6th:]Ki Attack 1/day (Ex)[One attack, his weapon is considered</v>
          </cell>
          <cell r="S636" t="str">
            <v>][to be enchanted at his WIS mod, until a successful hit, to bypass DR.</v>
          </cell>
          <cell r="T636" t="str">
            <v>7th:]Ki Strength 2/day (Ex)[+2 to STR score for WIS mod rounds</v>
          </cell>
          <cell r="U636" t="str">
            <v>8th:]Ki Attack 2/day (Ex)[One attack, his weapon is considered</v>
          </cell>
          <cell r="V636" t="str">
            <v>][to be enchanted at his WIS mod, until a successful hit, to bypass DR.</v>
          </cell>
          <cell r="W636" t="str">
            <v>9th:]Ki Strength 3/day (Ex)[+2 to STR score for WIS mod rounds</v>
          </cell>
          <cell r="X636" t="str">
            <v>10th:]Ki Attack 3/day (Ex)[One attack, his weapon is considered</v>
          </cell>
          <cell r="Y636" t="str">
            <v>][to be enchanted at his WIS mod, until a successful hit, to bypass DR.</v>
          </cell>
          <cell r="AK636" t="str">
            <v/>
          </cell>
          <cell r="AL636" t="str">
            <v/>
          </cell>
          <cell r="AM636" t="str">
            <v/>
          </cell>
          <cell r="AN636" t="str">
            <v/>
          </cell>
          <cell r="AO636" t="str">
            <v/>
          </cell>
          <cell r="AP636" t="str">
            <v/>
          </cell>
          <cell r="AQ636" t="str">
            <v/>
          </cell>
          <cell r="AR636" t="str">
            <v/>
          </cell>
          <cell r="AS636" t="str">
            <v/>
          </cell>
          <cell r="AT636" t="str">
            <v/>
          </cell>
          <cell r="AU636" t="str">
            <v/>
          </cell>
          <cell r="AV636" t="str">
            <v/>
          </cell>
          <cell r="AW636" t="str">
            <v/>
          </cell>
          <cell r="AX636" t="str">
            <v/>
          </cell>
          <cell r="AY636" t="str">
            <v/>
          </cell>
          <cell r="AZ636" t="str">
            <v/>
          </cell>
          <cell r="BA636" t="str">
            <v/>
          </cell>
          <cell r="BB636" t="str">
            <v/>
          </cell>
          <cell r="BC636" t="str">
            <v/>
          </cell>
          <cell r="BD636" t="str">
            <v/>
          </cell>
          <cell r="BE636" t="str">
            <v/>
          </cell>
          <cell r="BF636" t="str">
            <v/>
          </cell>
          <cell r="BG636" t="str">
            <v/>
          </cell>
          <cell r="BH636" t="str">
            <v/>
          </cell>
          <cell r="BI636" t="str">
            <v/>
          </cell>
          <cell r="BJ636" t="str">
            <v/>
          </cell>
          <cell r="BK636" t="str">
            <v/>
          </cell>
          <cell r="BL636" t="str">
            <v/>
          </cell>
          <cell r="BM636" t="str">
            <v/>
          </cell>
          <cell r="BN636" t="str">
            <v/>
          </cell>
          <cell r="BO636" t="str">
            <v/>
          </cell>
          <cell r="BP636">
            <v>0</v>
          </cell>
        </row>
        <row r="637">
          <cell r="A637" t="str">
            <v>Master Summoner</v>
          </cell>
          <cell r="C637">
            <v>0</v>
          </cell>
          <cell r="AK637" t="str">
            <v/>
          </cell>
          <cell r="AL637" t="str">
            <v/>
          </cell>
          <cell r="AM637" t="str">
            <v/>
          </cell>
          <cell r="AN637" t="str">
            <v/>
          </cell>
          <cell r="AO637" t="str">
            <v/>
          </cell>
          <cell r="AP637" t="str">
            <v/>
          </cell>
          <cell r="AQ637" t="str">
            <v/>
          </cell>
          <cell r="AR637" t="str">
            <v/>
          </cell>
          <cell r="AS637" t="str">
            <v/>
          </cell>
          <cell r="AT637" t="str">
            <v/>
          </cell>
          <cell r="AU637" t="str">
            <v/>
          </cell>
          <cell r="AV637" t="str">
            <v/>
          </cell>
          <cell r="AW637" t="str">
            <v/>
          </cell>
          <cell r="AX637" t="str">
            <v/>
          </cell>
          <cell r="AY637" t="str">
            <v/>
          </cell>
          <cell r="AZ637" t="str">
            <v/>
          </cell>
          <cell r="BA637" t="str">
            <v/>
          </cell>
          <cell r="BB637" t="str">
            <v/>
          </cell>
          <cell r="BC637" t="str">
            <v/>
          </cell>
          <cell r="BD637" t="str">
            <v/>
          </cell>
          <cell r="BE637" t="str">
            <v/>
          </cell>
          <cell r="BF637" t="str">
            <v/>
          </cell>
          <cell r="BG637" t="str">
            <v/>
          </cell>
          <cell r="BH637" t="str">
            <v/>
          </cell>
          <cell r="BI637" t="str">
            <v/>
          </cell>
          <cell r="BJ637" t="str">
            <v/>
          </cell>
          <cell r="BK637" t="str">
            <v/>
          </cell>
          <cell r="BL637" t="str">
            <v/>
          </cell>
          <cell r="BM637" t="str">
            <v/>
          </cell>
          <cell r="BN637" t="str">
            <v/>
          </cell>
          <cell r="BO637" t="str">
            <v/>
          </cell>
          <cell r="BP637">
            <v>0</v>
          </cell>
        </row>
        <row r="638">
          <cell r="A638" t="str">
            <v>Mastermind</v>
          </cell>
          <cell r="C638">
            <v>0</v>
          </cell>
          <cell r="AK638" t="str">
            <v/>
          </cell>
          <cell r="AL638" t="str">
            <v/>
          </cell>
          <cell r="AM638" t="str">
            <v/>
          </cell>
          <cell r="AN638" t="str">
            <v/>
          </cell>
          <cell r="AO638" t="str">
            <v/>
          </cell>
          <cell r="AP638" t="str">
            <v/>
          </cell>
          <cell r="AQ638" t="str">
            <v/>
          </cell>
          <cell r="AR638" t="str">
            <v/>
          </cell>
          <cell r="AS638" t="str">
            <v/>
          </cell>
          <cell r="AT638" t="str">
            <v/>
          </cell>
          <cell r="AU638" t="str">
            <v/>
          </cell>
          <cell r="AV638" t="str">
            <v/>
          </cell>
          <cell r="AW638" t="str">
            <v/>
          </cell>
          <cell r="AX638" t="str">
            <v/>
          </cell>
          <cell r="AY638" t="str">
            <v/>
          </cell>
          <cell r="AZ638" t="str">
            <v/>
          </cell>
          <cell r="BA638" t="str">
            <v/>
          </cell>
          <cell r="BB638" t="str">
            <v/>
          </cell>
          <cell r="BC638" t="str">
            <v/>
          </cell>
          <cell r="BD638" t="str">
            <v/>
          </cell>
          <cell r="BE638" t="str">
            <v/>
          </cell>
          <cell r="BF638" t="str">
            <v/>
          </cell>
          <cell r="BG638" t="str">
            <v/>
          </cell>
          <cell r="BH638" t="str">
            <v/>
          </cell>
          <cell r="BI638" t="str">
            <v/>
          </cell>
          <cell r="BJ638" t="str">
            <v/>
          </cell>
          <cell r="BK638" t="str">
            <v/>
          </cell>
          <cell r="BL638" t="str">
            <v/>
          </cell>
          <cell r="BM638" t="str">
            <v/>
          </cell>
          <cell r="BN638" t="str">
            <v/>
          </cell>
          <cell r="BO638" t="str">
            <v/>
          </cell>
          <cell r="BP638">
            <v>0</v>
          </cell>
        </row>
        <row r="639">
          <cell r="A639" t="str">
            <v>Matsu Elite Guard</v>
          </cell>
          <cell r="C639">
            <v>0</v>
          </cell>
          <cell r="AK639" t="str">
            <v/>
          </cell>
          <cell r="AL639" t="str">
            <v/>
          </cell>
          <cell r="AM639" t="str">
            <v/>
          </cell>
          <cell r="AN639" t="str">
            <v/>
          </cell>
          <cell r="AO639" t="str">
            <v/>
          </cell>
          <cell r="AP639" t="str">
            <v/>
          </cell>
          <cell r="AQ639" t="str">
            <v/>
          </cell>
          <cell r="AR639" t="str">
            <v/>
          </cell>
          <cell r="AS639" t="str">
            <v/>
          </cell>
          <cell r="AT639" t="str">
            <v/>
          </cell>
          <cell r="AU639" t="str">
            <v/>
          </cell>
          <cell r="AV639" t="str">
            <v/>
          </cell>
          <cell r="AW639" t="str">
            <v/>
          </cell>
          <cell r="AX639" t="str">
            <v/>
          </cell>
          <cell r="AY639" t="str">
            <v/>
          </cell>
          <cell r="AZ639" t="str">
            <v/>
          </cell>
          <cell r="BA639" t="str">
            <v/>
          </cell>
          <cell r="BB639" t="str">
            <v/>
          </cell>
          <cell r="BC639" t="str">
            <v/>
          </cell>
          <cell r="BD639" t="str">
            <v/>
          </cell>
          <cell r="BE639" t="str">
            <v/>
          </cell>
          <cell r="BF639" t="str">
            <v/>
          </cell>
          <cell r="BG639" t="str">
            <v/>
          </cell>
          <cell r="BH639" t="str">
            <v/>
          </cell>
          <cell r="BI639" t="str">
            <v/>
          </cell>
          <cell r="BJ639" t="str">
            <v/>
          </cell>
          <cell r="BK639" t="str">
            <v/>
          </cell>
          <cell r="BL639" t="str">
            <v/>
          </cell>
          <cell r="BM639" t="str">
            <v/>
          </cell>
          <cell r="BN639" t="str">
            <v/>
          </cell>
          <cell r="BO639" t="str">
            <v/>
          </cell>
          <cell r="BP639">
            <v>0</v>
          </cell>
        </row>
        <row r="640">
          <cell r="A640" t="str">
            <v>Meditant</v>
          </cell>
          <cell r="B640" t="str">
            <v>Med</v>
          </cell>
          <cell r="C640">
            <v>0</v>
          </cell>
          <cell r="G640" t="str">
            <v>1st:]Psionic Combat Modes (Sp)[ as a psychic warrior</v>
          </cell>
          <cell r="H640" t="str">
            <v>1st:]Psicrystal Level (Ex)[ at each level</v>
          </cell>
          <cell r="I640" t="str">
            <v>1st:]+1 Psion Caster Level (Sp)[    at level 1-3,5-8,10</v>
          </cell>
          <cell r="J640" t="str">
            <v>1st:]Psychic Meditation feat(Ex)[ at lvl 1,2,3</v>
          </cell>
          <cell r="K640" t="str">
            <v>1st:]Inner Peace 1 (Ex)[Meditation time is reduced by 5 minutes at 1st, 3rd, 5th, and 7th levels (minimum of 1 minute).</v>
          </cell>
          <cell r="L640" t="str">
            <v>2nd:]Prepared Mind (Su)[ add half meditant levels as a modifier to the defender's Will save DC for psionic combat. Usable per day: 1 at lvl2, 2 at lvl4, 3 at lvl6, 4 at lvl8</v>
          </cell>
          <cell r="M640" t="str">
            <v>4th:]Intense Psychic Meditation feat(Ex)[ at lvl 4-10</v>
          </cell>
          <cell r="N640" t="str">
            <v>9th:]Ethereal Form (Su)[The meditant can become ethereal and return back to material existence at will as a standard action 3 times/day</v>
          </cell>
          <cell r="O640" t="str">
            <v>10th:]Inner Harmony (Su)[Once the meditant has gained the ability to intensely meditate and activate all seven psychic energy centers (via the Intense Psychic Meditation feat), the duration for the bonuses increases by 4 hours</v>
          </cell>
          <cell r="AK640" t="str">
            <v/>
          </cell>
          <cell r="AL640" t="str">
            <v/>
          </cell>
          <cell r="AM640" t="str">
            <v/>
          </cell>
          <cell r="AN640" t="str">
            <v/>
          </cell>
          <cell r="AO640" t="str">
            <v/>
          </cell>
          <cell r="AP640" t="str">
            <v/>
          </cell>
          <cell r="AQ640" t="str">
            <v/>
          </cell>
          <cell r="AR640" t="str">
            <v/>
          </cell>
          <cell r="AS640" t="str">
            <v/>
          </cell>
          <cell r="AT640" t="str">
            <v/>
          </cell>
          <cell r="AU640" t="str">
            <v/>
          </cell>
          <cell r="AV640" t="str">
            <v/>
          </cell>
          <cell r="AW640" t="str">
            <v/>
          </cell>
          <cell r="AX640" t="str">
            <v/>
          </cell>
          <cell r="AY640" t="str">
            <v/>
          </cell>
          <cell r="AZ640" t="str">
            <v/>
          </cell>
          <cell r="BA640" t="str">
            <v/>
          </cell>
          <cell r="BB640" t="str">
            <v/>
          </cell>
          <cell r="BC640" t="str">
            <v/>
          </cell>
          <cell r="BD640" t="str">
            <v/>
          </cell>
          <cell r="BE640" t="str">
            <v/>
          </cell>
          <cell r="BF640" t="str">
            <v/>
          </cell>
          <cell r="BG640" t="str">
            <v/>
          </cell>
          <cell r="BH640" t="str">
            <v/>
          </cell>
          <cell r="BI640" t="str">
            <v/>
          </cell>
          <cell r="BJ640" t="str">
            <v/>
          </cell>
          <cell r="BK640" t="str">
            <v/>
          </cell>
          <cell r="BL640" t="str">
            <v/>
          </cell>
          <cell r="BM640" t="str">
            <v/>
          </cell>
          <cell r="BN640" t="str">
            <v/>
          </cell>
          <cell r="BO640" t="str">
            <v/>
          </cell>
          <cell r="BP640">
            <v>0</v>
          </cell>
        </row>
        <row r="641">
          <cell r="A641" t="str">
            <v>Mercenary Captain</v>
          </cell>
          <cell r="B641" t="str">
            <v>.</v>
          </cell>
          <cell r="C641">
            <v>0</v>
          </cell>
          <cell r="D641" t="str">
            <v>]Light, Medium, Heavy Armor[</v>
          </cell>
          <cell r="E641" t="str">
            <v>]Shield Use[</v>
          </cell>
          <cell r="F641" t="str">
            <v>]Simple, Martial Weapons[</v>
          </cell>
          <cell r="G641" t="str">
            <v>1st:]Grizzled (Ex)[+6 morale bonus to all saves against fear, both magical &amp; mundane.</v>
          </cell>
          <cell r="H641" t="str">
            <v>][All allies within 10' receive a +2 morale bonus.</v>
          </cell>
          <cell r="I641" t="str">
            <v>1st:]War Cry (Su)[As the bardic ability inspire courage for -2 rounds 0/day.</v>
          </cell>
          <cell r="J641" t="str">
            <v>2nd:]Attack Drill (Su)[0/day inspire allies for -1 round(s) granting an expertise bonus of +0 to attack &amp; damage rolls.</v>
          </cell>
          <cell r="K641" t="str">
            <v>3rd:]Battle Music (Su)[Convey orders for the next round via horn/bugle to allies within 100' with a perform check (DC 15).</v>
          </cell>
          <cell r="L641" t="str">
            <v>][Charge:  +4 morale bonus to initiative &amp; can charge with a +4 bonus to attack &amp; no AC penalty.</v>
          </cell>
          <cell r="M641" t="str">
            <v>][Retreat:  Move 5x speed w/o provoking AoO for 1d6 rounds or until Rally or Regroup is ordered.</v>
          </cell>
          <cell r="N641" t="str">
            <v>][Rally:  +2 morale bonus to shrug off fear/panic/compulsion.  DC same as original save or 20 if none.</v>
          </cell>
          <cell r="O641" t="str">
            <v>][Regroup:  Break out of combat w/o provoking AoO &amp; surround the captain.  -2 penalty to attack on the following round.</v>
          </cell>
          <cell r="P641" t="str">
            <v>][Defend the Line:  Gain an extra AoO against anyone they threaten for 2 rounds.</v>
          </cell>
          <cell r="Q641" t="str">
            <v>4th:]Tactical Superiority (Ex)[0/day after 6 rounds of instruction, allies gain +3 morale bonus to attack &amp; damage rolls.</v>
          </cell>
          <cell r="R641" t="str">
            <v>][Lasts duration of battle or until Retreat is sounded.</v>
          </cell>
          <cell r="S641" t="str">
            <v>6th:]Strategic Master (Ex)[0/day after 10 rounds of instruction, allies gain +3 morale bonus to AC.</v>
          </cell>
          <cell r="T641" t="str">
            <v>][May affect up to 0 allies.  Lasts duration of battle, until Retreat is sounded, or ally leaves combat.</v>
          </cell>
          <cell r="U641" t="str">
            <v>7th:]Without Hesitation (Ex)[Allies under his Leadership (the feat) &amp; in combat with orders, become immune to fear/panic/compulsion.</v>
          </cell>
          <cell r="V641" t="str">
            <v>][Lasts until combat is over or Retreat is sounded.</v>
          </cell>
          <cell r="W641" t="str">
            <v>9th:]Battle Brother (Ex)[Attracts 2 additional cohorts - lieutenant (can give orders) &amp; standard bearer (+1 morale bonus to saves).</v>
          </cell>
          <cell r="X641" t="str">
            <v>10th:]Battle Master (Ex)[Allies fight to the death &amp; receive +4  bonus to AC, attacks, &amp; saves.</v>
          </cell>
          <cell r="AK641" t="str">
            <v/>
          </cell>
          <cell r="AL641" t="str">
            <v/>
          </cell>
          <cell r="AM641" t="str">
            <v/>
          </cell>
          <cell r="AN641" t="str">
            <v/>
          </cell>
          <cell r="AO641" t="str">
            <v/>
          </cell>
          <cell r="AP641" t="str">
            <v/>
          </cell>
          <cell r="AQ641" t="str">
            <v/>
          </cell>
          <cell r="AR641" t="str">
            <v/>
          </cell>
          <cell r="AS641" t="str">
            <v/>
          </cell>
          <cell r="AT641" t="str">
            <v/>
          </cell>
          <cell r="AU641" t="str">
            <v/>
          </cell>
          <cell r="AV641" t="str">
            <v/>
          </cell>
          <cell r="AW641" t="str">
            <v/>
          </cell>
          <cell r="AX641" t="str">
            <v/>
          </cell>
          <cell r="AY641" t="str">
            <v/>
          </cell>
          <cell r="AZ641" t="str">
            <v/>
          </cell>
          <cell r="BA641" t="str">
            <v/>
          </cell>
          <cell r="BB641" t="str">
            <v/>
          </cell>
          <cell r="BC641" t="str">
            <v/>
          </cell>
          <cell r="BD641" t="str">
            <v/>
          </cell>
          <cell r="BE641" t="str">
            <v/>
          </cell>
          <cell r="BF641" t="str">
            <v/>
          </cell>
          <cell r="BG641" t="str">
            <v/>
          </cell>
          <cell r="BH641" t="str">
            <v/>
          </cell>
          <cell r="BI641" t="str">
            <v/>
          </cell>
          <cell r="BJ641" t="str">
            <v/>
          </cell>
          <cell r="BK641" t="str">
            <v/>
          </cell>
          <cell r="BL641" t="str">
            <v/>
          </cell>
          <cell r="BM641" t="str">
            <v/>
          </cell>
          <cell r="BN641" t="str">
            <v/>
          </cell>
          <cell r="BO641" t="str">
            <v/>
          </cell>
          <cell r="BP641">
            <v>0</v>
          </cell>
        </row>
        <row r="642">
          <cell r="A642" t="str">
            <v>Mercenary Ranger</v>
          </cell>
          <cell r="B642" t="str">
            <v>.</v>
          </cell>
          <cell r="C642">
            <v>0</v>
          </cell>
          <cell r="D642" t="str">
            <v>]Light, Medium Armor[</v>
          </cell>
          <cell r="E642" t="str">
            <v>]Shield Use[</v>
          </cell>
          <cell r="F642" t="str">
            <v>]Simple, Martial Weapons[</v>
          </cell>
          <cell r="G642" t="str">
            <v>1st:]Track (Ex)[Bonus Feat.</v>
          </cell>
          <cell r="H642" t="str">
            <v>1st:]Favored Enemy (Ex)[+1 bonus to hit &amp; damage split between 1 to 1 enemy(s).</v>
          </cell>
          <cell r="I642" t="str">
            <v>]Favored Enemy(s):[</v>
          </cell>
          <cell r="J642" t="str">
            <v>1st:]Favored Terrain (Ex)[+2 bonus to Climb, Hide, Intuit Direction, Listen, Move Silently,</v>
          </cell>
          <cell r="K642" t="str">
            <v>][Search, Spot, Wilderness Lore.</v>
          </cell>
          <cell r="L642" t="str">
            <v>]Favored Terrain:[</v>
          </cell>
          <cell r="M642" t="str">
            <v>2nd:]Ranger Option (Ex)[1 earned so far.  Choose one of the 10 options on pp.37-38</v>
          </cell>
          <cell r="N642" t="str">
            <v>3rd:]Favored Terrain (Ex)[+5 to DC's of attempts to track you.</v>
          </cell>
          <cell r="O642" t="str">
            <v>7th:]Bonus Feat (Ex)[0 earned so far.</v>
          </cell>
          <cell r="P642" t="str">
            <v>8th:]Favored Terrain (Ex)[You &amp; your party's overland movement bonus treated 1 step better.</v>
          </cell>
          <cell r="Q642" t="str">
            <v>13th:]Favored Terrain (Ex)[Trackless Step.</v>
          </cell>
          <cell r="R642" t="str">
            <v>18th:]Favored Terrain (Ex)[+2 bonus to initiative.</v>
          </cell>
          <cell r="S642" t="str">
            <v>20th:]Call of the Wild (Ex)[Leadership feat with a score of 10.  Only attracts animals.</v>
          </cell>
          <cell r="AK642" t="str">
            <v/>
          </cell>
          <cell r="AL642" t="str">
            <v/>
          </cell>
          <cell r="AM642" t="str">
            <v/>
          </cell>
          <cell r="AN642" t="str">
            <v/>
          </cell>
          <cell r="AO642" t="str">
            <v/>
          </cell>
          <cell r="AP642" t="str">
            <v/>
          </cell>
          <cell r="AQ642" t="str">
            <v/>
          </cell>
          <cell r="AR642" t="str">
            <v/>
          </cell>
          <cell r="AS642" t="str">
            <v/>
          </cell>
          <cell r="AT642" t="str">
            <v/>
          </cell>
          <cell r="AU642" t="str">
            <v/>
          </cell>
          <cell r="AV642" t="str">
            <v/>
          </cell>
          <cell r="AW642" t="str">
            <v/>
          </cell>
          <cell r="AX642" t="str">
            <v/>
          </cell>
          <cell r="AY642" t="str">
            <v/>
          </cell>
          <cell r="AZ642" t="str">
            <v/>
          </cell>
          <cell r="BA642" t="str">
            <v/>
          </cell>
          <cell r="BB642" t="str">
            <v/>
          </cell>
          <cell r="BC642" t="str">
            <v/>
          </cell>
          <cell r="BD642" t="str">
            <v/>
          </cell>
          <cell r="BE642" t="str">
            <v/>
          </cell>
          <cell r="BF642" t="str">
            <v/>
          </cell>
          <cell r="BG642" t="str">
            <v/>
          </cell>
          <cell r="BH642" t="str">
            <v/>
          </cell>
          <cell r="BI642" t="str">
            <v/>
          </cell>
          <cell r="BJ642" t="str">
            <v/>
          </cell>
          <cell r="BK642" t="str">
            <v/>
          </cell>
          <cell r="BL642" t="str">
            <v/>
          </cell>
          <cell r="BM642" t="str">
            <v/>
          </cell>
          <cell r="BN642" t="str">
            <v/>
          </cell>
          <cell r="BO642" t="str">
            <v/>
          </cell>
          <cell r="BP642">
            <v>0</v>
          </cell>
        </row>
        <row r="643">
          <cell r="A643" t="str">
            <v>Mighty Contender of Kord</v>
          </cell>
          <cell r="C643">
            <v>0</v>
          </cell>
          <cell r="AK643" t="str">
            <v/>
          </cell>
          <cell r="AL643" t="str">
            <v/>
          </cell>
          <cell r="AM643" t="str">
            <v/>
          </cell>
          <cell r="AN643" t="str">
            <v/>
          </cell>
          <cell r="AO643" t="str">
            <v/>
          </cell>
          <cell r="AP643" t="str">
            <v/>
          </cell>
          <cell r="AQ643" t="str">
            <v/>
          </cell>
          <cell r="AR643" t="str">
            <v/>
          </cell>
          <cell r="AS643" t="str">
            <v/>
          </cell>
          <cell r="AT643" t="str">
            <v/>
          </cell>
          <cell r="AU643" t="str">
            <v/>
          </cell>
          <cell r="AV643" t="str">
            <v/>
          </cell>
          <cell r="AW643" t="str">
            <v/>
          </cell>
          <cell r="AX643" t="str">
            <v/>
          </cell>
          <cell r="AY643" t="str">
            <v/>
          </cell>
          <cell r="AZ643" t="str">
            <v/>
          </cell>
          <cell r="BA643" t="str">
            <v/>
          </cell>
          <cell r="BB643" t="str">
            <v/>
          </cell>
          <cell r="BC643" t="str">
            <v/>
          </cell>
          <cell r="BD643" t="str">
            <v/>
          </cell>
          <cell r="BE643" t="str">
            <v/>
          </cell>
          <cell r="BF643" t="str">
            <v/>
          </cell>
          <cell r="BG643" t="str">
            <v/>
          </cell>
          <cell r="BH643" t="str">
            <v/>
          </cell>
          <cell r="BI643" t="str">
            <v/>
          </cell>
          <cell r="BJ643" t="str">
            <v/>
          </cell>
          <cell r="BK643" t="str">
            <v/>
          </cell>
          <cell r="BL643" t="str">
            <v/>
          </cell>
          <cell r="BM643" t="str">
            <v/>
          </cell>
          <cell r="BN643" t="str">
            <v/>
          </cell>
          <cell r="BO643" t="str">
            <v/>
          </cell>
          <cell r="BP643">
            <v>0</v>
          </cell>
        </row>
        <row r="644">
          <cell r="A644" t="str">
            <v>Mindbender</v>
          </cell>
          <cell r="B644" t="str">
            <v>Bnd</v>
          </cell>
          <cell r="C644">
            <v>0</v>
          </cell>
          <cell r="G644" t="str">
            <v>1st:]Skill Boost (Ex)[+6 competence bonus; split as desired</v>
          </cell>
          <cell r="H644" t="str">
            <v>][between Bluff, Diplomacy, Intimidate, Sense Motive.</v>
          </cell>
          <cell r="I644" t="str">
            <v>1st:]Spells Per Day[+1 level per odd Mindbender level.</v>
          </cell>
          <cell r="J644" t="str">
            <v>1st:]Telepathy (Su)[Communicate with creatures within 100'</v>
          </cell>
          <cell r="K644" t="str">
            <v>2nd:]Suggestion (Su) (2/day)[Large or smaller creature within</v>
          </cell>
          <cell r="L644" t="str">
            <v>][100' will do the Mindbender's bidding unless Will DC 17 is made.</v>
          </cell>
          <cell r="M644" t="str">
            <v>3rd:]Mindread (Su)(2/day)[Within 100', read a creature's thoughts</v>
          </cell>
          <cell r="N644" t="str">
            <v>][Will DC 17 resists this effect.</v>
          </cell>
          <cell r="O644" t="str">
            <v>4th:]Beguile (Su)(1/day)[Beguile a creature within 100' unless a</v>
          </cell>
          <cell r="P644" t="str">
            <v>][Will DC 18 save is made.  If failed, as if under Charm Person spell.</v>
          </cell>
          <cell r="Q644" t="str">
            <v>5th:]Skill Boost (Ex)[+6 competence bonus; split as desired</v>
          </cell>
          <cell r="R644" t="str">
            <v>][between Bluff, Diplomacy, Intimidate, Sense Motive.</v>
          </cell>
          <cell r="S644" t="str">
            <v>6th:]Friends Forever (Su)[Beguiled creature becomes permanent</v>
          </cell>
          <cell r="T644" t="str">
            <v>][ friend.  (Dispel Magic vs. caster level 14 negates)</v>
          </cell>
          <cell r="U644" t="str">
            <v>7th:]Skill Boost (Ex)[+6 competence bonus; split as desired</v>
          </cell>
          <cell r="V644" t="str">
            <v>][between Bluff, Diplomacy, Intimidate, Sense Motive.</v>
          </cell>
          <cell r="W644" t="str">
            <v>8th:]Dominate (Su)(1/day)[As spell Dominate Person, Large or</v>
          </cell>
          <cell r="X644" t="str">
            <v>][smaller creature within 100', Will DC 19 to resist.</v>
          </cell>
          <cell r="Y644" t="str">
            <v>9th:]Mass Beguile (Su)(1/day)[Up to 40 HD.</v>
          </cell>
          <cell r="Z644" t="str">
            <v>10th:]Thrall (Su)[Dominated creature becomes permanent thrall.</v>
          </cell>
          <cell r="AA644" t="str">
            <v>][(Dispel Magic vs. caster level 18 negates)</v>
          </cell>
          <cell r="AK644" t="str">
            <v/>
          </cell>
          <cell r="AL644" t="str">
            <v/>
          </cell>
          <cell r="AM644" t="str">
            <v/>
          </cell>
          <cell r="AN644" t="str">
            <v/>
          </cell>
          <cell r="AO644" t="str">
            <v/>
          </cell>
          <cell r="AP644" t="str">
            <v/>
          </cell>
          <cell r="AQ644" t="str">
            <v/>
          </cell>
          <cell r="AR644" t="str">
            <v/>
          </cell>
          <cell r="AS644" t="str">
            <v/>
          </cell>
          <cell r="AT644" t="str">
            <v/>
          </cell>
          <cell r="AU644" t="str">
            <v/>
          </cell>
          <cell r="AV644" t="str">
            <v/>
          </cell>
          <cell r="AW644" t="str">
            <v/>
          </cell>
          <cell r="AX644" t="str">
            <v/>
          </cell>
          <cell r="AY644" t="str">
            <v/>
          </cell>
          <cell r="AZ644" t="str">
            <v/>
          </cell>
          <cell r="BA644" t="str">
            <v/>
          </cell>
          <cell r="BB644" t="str">
            <v/>
          </cell>
          <cell r="BC644" t="str">
            <v/>
          </cell>
          <cell r="BD644" t="str">
            <v/>
          </cell>
          <cell r="BE644" t="str">
            <v/>
          </cell>
          <cell r="BF644" t="str">
            <v/>
          </cell>
          <cell r="BG644" t="str">
            <v/>
          </cell>
          <cell r="BH644" t="str">
            <v/>
          </cell>
          <cell r="BI644" t="str">
            <v/>
          </cell>
          <cell r="BJ644" t="str">
            <v/>
          </cell>
          <cell r="BK644" t="str">
            <v/>
          </cell>
          <cell r="BL644" t="str">
            <v/>
          </cell>
          <cell r="BM644" t="str">
            <v/>
          </cell>
          <cell r="BN644" t="str">
            <v/>
          </cell>
          <cell r="BO644" t="str">
            <v/>
          </cell>
          <cell r="BP644">
            <v>0</v>
          </cell>
        </row>
        <row r="645">
          <cell r="A645" t="str">
            <v>Mirror Master</v>
          </cell>
          <cell r="B645" t="str">
            <v>.</v>
          </cell>
          <cell r="C645">
            <v>0</v>
          </cell>
          <cell r="G645" t="str">
            <v>1st:] Spells per day[+1 spellcasting level per 2 Mirror Master levels.</v>
          </cell>
          <cell r="H645" t="str">
            <v>1st:] Mirror Thoughts[1/day can use a mirror for detect thoughts.</v>
          </cell>
          <cell r="I645" t="str">
            <v>2nd:] Mirrored Eyes[Gain extra save vs. any gaze attacks.</v>
          </cell>
          <cell r="J645" t="str">
            <v>2nd:] Bonus Spells[1st &amp; 2nd level.</v>
          </cell>
          <cell r="K645" t="str">
            <v>4th:] Piercing Gaze[+2 bonus to Search, Spot, Intinidate, &amp; Sense Motive</v>
          </cell>
          <cell r="L645" t="str">
            <v>4th:] Bonus Spells[3rd &amp; 4th level.</v>
          </cell>
          <cell r="M645" t="str">
            <v>6th:] Mirror Step[1/day Dimension Door</v>
          </cell>
          <cell r="N645" t="str">
            <v>6th:] Bonus Spells[5th level.</v>
          </cell>
          <cell r="O645" t="str">
            <v>6th:] Mirror Step[2/day Teleport</v>
          </cell>
          <cell r="P645" t="str">
            <v>8th:] Bonus Spells[6th level.</v>
          </cell>
          <cell r="Q645" t="str">
            <v>6th:] Mirror Step[3/day Plane Shift</v>
          </cell>
          <cell r="R645" t="str">
            <v>10th:] Bonus Spells[7th level.</v>
          </cell>
          <cell r="AK645" t="str">
            <v/>
          </cell>
          <cell r="AL645" t="str">
            <v/>
          </cell>
          <cell r="AM645" t="str">
            <v/>
          </cell>
          <cell r="AN645" t="str">
            <v/>
          </cell>
          <cell r="AO645" t="str">
            <v/>
          </cell>
          <cell r="AP645" t="str">
            <v/>
          </cell>
          <cell r="AQ645" t="str">
            <v/>
          </cell>
          <cell r="AR645" t="str">
            <v/>
          </cell>
          <cell r="AS645" t="str">
            <v/>
          </cell>
          <cell r="AT645" t="str">
            <v/>
          </cell>
          <cell r="AU645" t="str">
            <v/>
          </cell>
          <cell r="AV645" t="str">
            <v/>
          </cell>
          <cell r="AW645" t="str">
            <v/>
          </cell>
          <cell r="AX645" t="str">
            <v/>
          </cell>
          <cell r="AY645" t="str">
            <v/>
          </cell>
          <cell r="AZ645" t="str">
            <v/>
          </cell>
          <cell r="BA645" t="str">
            <v/>
          </cell>
          <cell r="BB645" t="str">
            <v/>
          </cell>
          <cell r="BC645" t="str">
            <v/>
          </cell>
          <cell r="BD645" t="str">
            <v/>
          </cell>
          <cell r="BE645" t="str">
            <v/>
          </cell>
          <cell r="BF645" t="str">
            <v/>
          </cell>
          <cell r="BG645" t="str">
            <v/>
          </cell>
          <cell r="BH645" t="str">
            <v/>
          </cell>
          <cell r="BI645" t="str">
            <v/>
          </cell>
          <cell r="BJ645" t="str">
            <v/>
          </cell>
          <cell r="BK645" t="str">
            <v/>
          </cell>
          <cell r="BL645" t="str">
            <v/>
          </cell>
          <cell r="BM645" t="str">
            <v/>
          </cell>
          <cell r="BN645" t="str">
            <v/>
          </cell>
          <cell r="BO645" t="str">
            <v/>
          </cell>
          <cell r="BP645">
            <v>0</v>
          </cell>
        </row>
        <row r="646">
          <cell r="A646" t="str">
            <v>Mirumoto Elite Guard</v>
          </cell>
          <cell r="C646">
            <v>0</v>
          </cell>
          <cell r="AK646" t="str">
            <v/>
          </cell>
          <cell r="AL646" t="str">
            <v/>
          </cell>
          <cell r="AM646" t="str">
            <v/>
          </cell>
          <cell r="AN646" t="str">
            <v/>
          </cell>
          <cell r="AO646" t="str">
            <v/>
          </cell>
          <cell r="AP646" t="str">
            <v/>
          </cell>
          <cell r="AQ646" t="str">
            <v/>
          </cell>
          <cell r="AR646" t="str">
            <v/>
          </cell>
          <cell r="AS646" t="str">
            <v/>
          </cell>
          <cell r="AT646" t="str">
            <v/>
          </cell>
          <cell r="AU646" t="str">
            <v/>
          </cell>
          <cell r="AV646" t="str">
            <v/>
          </cell>
          <cell r="AW646" t="str">
            <v/>
          </cell>
          <cell r="AX646" t="str">
            <v/>
          </cell>
          <cell r="AY646" t="str">
            <v/>
          </cell>
          <cell r="AZ646" t="str">
            <v/>
          </cell>
          <cell r="BA646" t="str">
            <v/>
          </cell>
          <cell r="BB646" t="str">
            <v/>
          </cell>
          <cell r="BC646" t="str">
            <v/>
          </cell>
          <cell r="BD646" t="str">
            <v/>
          </cell>
          <cell r="BE646" t="str">
            <v/>
          </cell>
          <cell r="BF646" t="str">
            <v/>
          </cell>
          <cell r="BG646" t="str">
            <v/>
          </cell>
          <cell r="BH646" t="str">
            <v/>
          </cell>
          <cell r="BI646" t="str">
            <v/>
          </cell>
          <cell r="BJ646" t="str">
            <v/>
          </cell>
          <cell r="BK646" t="str">
            <v/>
          </cell>
          <cell r="BL646" t="str">
            <v/>
          </cell>
          <cell r="BM646" t="str">
            <v/>
          </cell>
          <cell r="BN646" t="str">
            <v/>
          </cell>
          <cell r="BO646" t="str">
            <v/>
          </cell>
          <cell r="BP646">
            <v>0</v>
          </cell>
        </row>
        <row r="647">
          <cell r="A647" t="str">
            <v>Monk</v>
          </cell>
          <cell r="B647" t="str">
            <v>Mnk</v>
          </cell>
          <cell r="C647">
            <v>0</v>
          </cell>
          <cell r="F647" t="str">
            <v>]Monk Weapons[Club, crossbow (light, heavy), dagger, handaxe, javelin, kama, nunchaku, quarterstaff, sai, shuriken, siangham, sling</v>
          </cell>
          <cell r="G647" t="str">
            <v>]Armor: WIS mod to AC (if positive)[</v>
          </cell>
          <cell r="H647" t="str">
            <v>1st:]Improved Unarmed Strike (Ex)[Does not provoke AoO.</v>
          </cell>
          <cell r="I647" t="str">
            <v>1st:]Stunning Attack (Su)[0/day Fort (DC 11 or be stunned for 1 round.</v>
          </cell>
          <cell r="J647" t="str">
            <v>1st:]Evasion (Ex)[No dmg if makes Reflex save.</v>
          </cell>
          <cell r="K647" t="str">
            <v>1st:]Flurry of Blows (Ex)[Can make an extra attack per round, but all suffer -2.</v>
          </cell>
          <cell r="L647" t="str">
            <v>2nd:]Deflect Arrows[Hand free; Reflex DC 20.</v>
          </cell>
          <cell r="M647" t="str">
            <v>3rd:]Still Mind[+2 Enchantment save</v>
          </cell>
          <cell r="N647" t="str">
            <v>4th:]Slow Fall (Su)[Can fall any distance w/o dmg if wall is within arm's reach.</v>
          </cell>
          <cell r="O647" t="str">
            <v>5th:]Purity of Body[Immune to non-magical diseases</v>
          </cell>
          <cell r="P647" t="str">
            <v>6th:]Improved Trip Feat[</v>
          </cell>
          <cell r="Q647" t="str">
            <v>7th:]Wholeness of Body (Su)[Cure self 0hps/day.</v>
          </cell>
          <cell r="R647" t="str">
            <v>7th:]Leap of the Clouds[Ignore maximum distance on jumps</v>
          </cell>
          <cell r="S647" t="str">
            <v>9th:]Improved Evasion[Half dmg if fails Reflex save.</v>
          </cell>
          <cell r="T647" t="str">
            <v>10th:]Ki Strike (+3) (Su)[Unarmed attacks considered +3 weapons.</v>
          </cell>
          <cell r="U647" t="str">
            <v>11th:]Diamond Body (Su)[Immune to poisons.</v>
          </cell>
          <cell r="V647" t="str">
            <v>12th:]Abundant Step (Sp)[Dimension Door (1/day)(cast: half lvl)</v>
          </cell>
          <cell r="W647" t="str">
            <v>13th:]Diamond Soul[SR 10</v>
          </cell>
          <cell r="X647" t="str">
            <v>15th:]Quivering Palm (1/week) (SN)[Fort DC 10 + half lvl + WIS mod or dies</v>
          </cell>
          <cell r="Y647" t="str">
            <v>17th:]Timeless Body[No add'l aging penalties; no magical aging.</v>
          </cell>
          <cell r="Z647" t="str">
            <v>17th:]Tongue of the Sun and Moon[Speak any language</v>
          </cell>
          <cell r="AA647" t="str">
            <v>19th:]Empty Body (Su)[Etherealness, 1 round / lvl</v>
          </cell>
          <cell r="AB647" t="str">
            <v>20th:]Perfect Self[Outsider; Damage Reduction 20/+1</v>
          </cell>
          <cell r="AK647" t="str">
            <v/>
          </cell>
          <cell r="AL647" t="str">
            <v/>
          </cell>
          <cell r="AM647" t="str">
            <v/>
          </cell>
          <cell r="AN647" t="str">
            <v/>
          </cell>
          <cell r="AO647" t="str">
            <v/>
          </cell>
          <cell r="AP647" t="str">
            <v/>
          </cell>
          <cell r="AQ647" t="str">
            <v/>
          </cell>
          <cell r="AR647" t="str">
            <v/>
          </cell>
          <cell r="AS647" t="str">
            <v/>
          </cell>
          <cell r="AT647" t="str">
            <v/>
          </cell>
          <cell r="AU647" t="str">
            <v/>
          </cell>
          <cell r="AV647" t="str">
            <v/>
          </cell>
          <cell r="AW647" t="str">
            <v/>
          </cell>
          <cell r="AX647" t="str">
            <v/>
          </cell>
          <cell r="AY647" t="str">
            <v/>
          </cell>
          <cell r="AZ647" t="str">
            <v/>
          </cell>
          <cell r="BA647" t="str">
            <v/>
          </cell>
          <cell r="BB647" t="str">
            <v/>
          </cell>
          <cell r="BC647" t="str">
            <v/>
          </cell>
          <cell r="BD647" t="str">
            <v/>
          </cell>
          <cell r="BE647" t="str">
            <v/>
          </cell>
          <cell r="BF647" t="str">
            <v/>
          </cell>
          <cell r="BG647" t="str">
            <v/>
          </cell>
          <cell r="BH647" t="str">
            <v/>
          </cell>
          <cell r="BI647" t="str">
            <v/>
          </cell>
          <cell r="BJ647" t="str">
            <v/>
          </cell>
          <cell r="BK647" t="str">
            <v/>
          </cell>
          <cell r="BL647" t="str">
            <v/>
          </cell>
          <cell r="BM647" t="str">
            <v/>
          </cell>
          <cell r="BN647" t="str">
            <v/>
          </cell>
          <cell r="BO647" t="str">
            <v/>
          </cell>
          <cell r="BP647">
            <v>0</v>
          </cell>
        </row>
        <row r="648">
          <cell r="A648" t="str">
            <v>Mountain's Fury Devotee</v>
          </cell>
          <cell r="B648" t="str">
            <v>Mfd</v>
          </cell>
          <cell r="C648">
            <v>0</v>
          </cell>
          <cell r="G648" t="str">
            <v>1st:]Fury of Stone (Su)[+2 natural AC while raging.</v>
          </cell>
          <cell r="H648" t="str">
            <v>2nd:]Additional Rage (Ex)[0/day.</v>
          </cell>
          <cell r="I648" t="str">
            <v>3rd:]Stoic Fury (Ex)[Immune to enchantment &amp; mind-affecting spells while raging.</v>
          </cell>
          <cell r="J648" t="str">
            <v>5th:]Avalanche Charge (Ex)[If overrun knocks opponent down, take an AoO.</v>
          </cell>
          <cell r="AK648" t="str">
            <v/>
          </cell>
          <cell r="AL648" t="str">
            <v/>
          </cell>
          <cell r="AM648" t="str">
            <v/>
          </cell>
          <cell r="AN648" t="str">
            <v/>
          </cell>
          <cell r="AO648" t="str">
            <v/>
          </cell>
          <cell r="AP648" t="str">
            <v/>
          </cell>
          <cell r="AQ648" t="str">
            <v/>
          </cell>
          <cell r="AR648" t="str">
            <v/>
          </cell>
          <cell r="AS648" t="str">
            <v/>
          </cell>
          <cell r="AT648" t="str">
            <v/>
          </cell>
          <cell r="AU648" t="str">
            <v/>
          </cell>
          <cell r="AV648" t="str">
            <v/>
          </cell>
          <cell r="AW648" t="str">
            <v/>
          </cell>
          <cell r="AX648" t="str">
            <v/>
          </cell>
          <cell r="AY648" t="str">
            <v/>
          </cell>
          <cell r="AZ648" t="str">
            <v/>
          </cell>
          <cell r="BA648" t="str">
            <v/>
          </cell>
          <cell r="BB648" t="str">
            <v/>
          </cell>
          <cell r="BC648" t="str">
            <v/>
          </cell>
          <cell r="BD648" t="str">
            <v/>
          </cell>
          <cell r="BE648" t="str">
            <v/>
          </cell>
          <cell r="BF648" t="str">
            <v/>
          </cell>
          <cell r="BG648" t="str">
            <v/>
          </cell>
          <cell r="BH648" t="str">
            <v/>
          </cell>
          <cell r="BI648" t="str">
            <v/>
          </cell>
          <cell r="BJ648" t="str">
            <v/>
          </cell>
          <cell r="BK648" t="str">
            <v/>
          </cell>
          <cell r="BL648" t="str">
            <v/>
          </cell>
          <cell r="BM648" t="str">
            <v/>
          </cell>
          <cell r="BN648" t="str">
            <v/>
          </cell>
          <cell r="BO648" t="str">
            <v/>
          </cell>
          <cell r="BP648">
            <v>0</v>
          </cell>
        </row>
        <row r="649">
          <cell r="A649" t="str">
            <v>Mountebank</v>
          </cell>
          <cell r="C649">
            <v>0</v>
          </cell>
          <cell r="AK649" t="str">
            <v/>
          </cell>
          <cell r="AL649" t="str">
            <v/>
          </cell>
          <cell r="AM649" t="str">
            <v/>
          </cell>
          <cell r="AN649" t="str">
            <v/>
          </cell>
          <cell r="AO649" t="str">
            <v/>
          </cell>
          <cell r="AP649" t="str">
            <v/>
          </cell>
          <cell r="AQ649" t="str">
            <v/>
          </cell>
          <cell r="AR649" t="str">
            <v/>
          </cell>
          <cell r="AS649" t="str">
            <v/>
          </cell>
          <cell r="AT649" t="str">
            <v/>
          </cell>
          <cell r="AU649" t="str">
            <v/>
          </cell>
          <cell r="AV649" t="str">
            <v/>
          </cell>
          <cell r="AW649" t="str">
            <v/>
          </cell>
          <cell r="AX649" t="str">
            <v/>
          </cell>
          <cell r="AY649" t="str">
            <v/>
          </cell>
          <cell r="AZ649" t="str">
            <v/>
          </cell>
          <cell r="BA649" t="str">
            <v/>
          </cell>
          <cell r="BB649" t="str">
            <v/>
          </cell>
          <cell r="BC649" t="str">
            <v/>
          </cell>
          <cell r="BD649" t="str">
            <v/>
          </cell>
          <cell r="BE649" t="str">
            <v/>
          </cell>
          <cell r="BF649" t="str">
            <v/>
          </cell>
          <cell r="BG649" t="str">
            <v/>
          </cell>
          <cell r="BH649" t="str">
            <v/>
          </cell>
          <cell r="BI649" t="str">
            <v/>
          </cell>
          <cell r="BJ649" t="str">
            <v/>
          </cell>
          <cell r="BK649" t="str">
            <v/>
          </cell>
          <cell r="BL649" t="str">
            <v/>
          </cell>
          <cell r="BM649" t="str">
            <v/>
          </cell>
          <cell r="BN649" t="str">
            <v/>
          </cell>
          <cell r="BO649" t="str">
            <v/>
          </cell>
          <cell r="BP649">
            <v>0</v>
          </cell>
        </row>
        <row r="650">
          <cell r="A650" t="str">
            <v>Myrmidon</v>
          </cell>
          <cell r="B650" t="str">
            <v>.</v>
          </cell>
          <cell r="C650">
            <v>0</v>
          </cell>
          <cell r="D650" t="str">
            <v>]Light, Medium Armor[</v>
          </cell>
          <cell r="E650" t="str">
            <v>]Shield Use[</v>
          </cell>
          <cell r="F650" t="str">
            <v>]Simple, Martial Weapons[</v>
          </cell>
          <cell r="G650" t="str">
            <v>1st:]Arcane Spells (Sp)[Intelligence determines DC, Bonus Spells</v>
          </cell>
          <cell r="H650" t="str">
            <v xml:space="preserve">1st:]Spellbook (Ex)[Starts with all 0 level spells and any three 1st level spells, </v>
          </cell>
          <cell r="I650" t="str">
            <v>][plus one spell per point of Intelligence bonus.  Add 2 spells per class level.</v>
          </cell>
          <cell r="J650" t="str">
            <v>1st:]Bonus Feat (Ex)[1 earned so far.  Fighter, Item Creation, &amp; Metamagic.</v>
          </cell>
          <cell r="AK650" t="str">
            <v/>
          </cell>
          <cell r="AL650" t="str">
            <v/>
          </cell>
          <cell r="AM650" t="str">
            <v/>
          </cell>
          <cell r="AN650" t="str">
            <v/>
          </cell>
          <cell r="AO650" t="str">
            <v/>
          </cell>
          <cell r="AP650" t="str">
            <v/>
          </cell>
          <cell r="AQ650" t="str">
            <v/>
          </cell>
          <cell r="AR650" t="str">
            <v/>
          </cell>
          <cell r="AS650" t="str">
            <v/>
          </cell>
          <cell r="AT650" t="str">
            <v/>
          </cell>
          <cell r="AU650" t="str">
            <v/>
          </cell>
          <cell r="AV650" t="str">
            <v/>
          </cell>
          <cell r="AW650" t="str">
            <v/>
          </cell>
          <cell r="AX650" t="str">
            <v/>
          </cell>
          <cell r="AY650" t="str">
            <v/>
          </cell>
          <cell r="AZ650" t="str">
            <v/>
          </cell>
          <cell r="BA650" t="str">
            <v/>
          </cell>
          <cell r="BB650" t="str">
            <v/>
          </cell>
          <cell r="BC650" t="str">
            <v/>
          </cell>
          <cell r="BD650" t="str">
            <v/>
          </cell>
          <cell r="BE650" t="str">
            <v/>
          </cell>
          <cell r="BF650" t="str">
            <v/>
          </cell>
          <cell r="BG650" t="str">
            <v/>
          </cell>
          <cell r="BH650" t="str">
            <v/>
          </cell>
          <cell r="BI650" t="str">
            <v/>
          </cell>
          <cell r="BJ650" t="str">
            <v/>
          </cell>
          <cell r="BK650" t="str">
            <v/>
          </cell>
          <cell r="BL650" t="str">
            <v/>
          </cell>
          <cell r="BM650" t="str">
            <v/>
          </cell>
          <cell r="BN650" t="str">
            <v/>
          </cell>
          <cell r="BO650" t="str">
            <v/>
          </cell>
          <cell r="BP650">
            <v>0</v>
          </cell>
        </row>
        <row r="651">
          <cell r="A651" t="str">
            <v>Mystic</v>
          </cell>
          <cell r="C651">
            <v>0</v>
          </cell>
          <cell r="AK651" t="str">
            <v/>
          </cell>
          <cell r="AL651" t="str">
            <v/>
          </cell>
          <cell r="AM651" t="str">
            <v/>
          </cell>
          <cell r="AN651" t="str">
            <v/>
          </cell>
          <cell r="AO651" t="str">
            <v/>
          </cell>
          <cell r="AP651" t="str">
            <v/>
          </cell>
          <cell r="AQ651" t="str">
            <v/>
          </cell>
          <cell r="AR651" t="str">
            <v/>
          </cell>
          <cell r="AS651" t="str">
            <v/>
          </cell>
          <cell r="AT651" t="str">
            <v/>
          </cell>
          <cell r="AU651" t="str">
            <v/>
          </cell>
          <cell r="AV651" t="str">
            <v/>
          </cell>
          <cell r="AW651" t="str">
            <v/>
          </cell>
          <cell r="AX651" t="str">
            <v/>
          </cell>
          <cell r="AY651" t="str">
            <v/>
          </cell>
          <cell r="AZ651" t="str">
            <v/>
          </cell>
          <cell r="BA651" t="str">
            <v/>
          </cell>
          <cell r="BB651" t="str">
            <v/>
          </cell>
          <cell r="BC651" t="str">
            <v/>
          </cell>
          <cell r="BD651" t="str">
            <v/>
          </cell>
          <cell r="BE651" t="str">
            <v/>
          </cell>
          <cell r="BF651" t="str">
            <v/>
          </cell>
          <cell r="BG651" t="str">
            <v/>
          </cell>
          <cell r="BH651" t="str">
            <v/>
          </cell>
          <cell r="BI651" t="str">
            <v/>
          </cell>
          <cell r="BJ651" t="str">
            <v/>
          </cell>
          <cell r="BK651" t="str">
            <v/>
          </cell>
          <cell r="BL651" t="str">
            <v/>
          </cell>
          <cell r="BM651" t="str">
            <v/>
          </cell>
          <cell r="BN651" t="str">
            <v/>
          </cell>
          <cell r="BO651" t="str">
            <v/>
          </cell>
          <cell r="BP651">
            <v>0</v>
          </cell>
        </row>
        <row r="652">
          <cell r="A652" t="str">
            <v>Mystic Wanderer</v>
          </cell>
          <cell r="B652" t="str">
            <v>.</v>
          </cell>
          <cell r="C652">
            <v>0</v>
          </cell>
          <cell r="G652" t="str">
            <v>1st:]Spells per day[+1 spellcasting level per Mystic Wanderer level.</v>
          </cell>
          <cell r="H652" t="str">
            <v>1st:]Glory of the Divine (Su)[Wearing no armor, gain a sacred/profane</v>
          </cell>
          <cell r="I652" t="str">
            <v>][ bonus to AC equal to Charisma bonus.</v>
          </cell>
          <cell r="J652" t="str">
            <v>1st:]Sleep (Sp) (1/day)[Cast Sleep as a sorcerer equal to Mystic</v>
          </cell>
          <cell r="K652" t="str">
            <v>][Wanderer level + highest Divine caster level.  DC 11 + CHA Mod.</v>
          </cell>
          <cell r="L652" t="str">
            <v>2nd:]Familiar[Can obtain a familiar.  Levels stack with Sor/Wiz levels.</v>
          </cell>
          <cell r="M652" t="str">
            <v>2nd:]Lore of Nature[+2 competence bonus to Profession (Herbalist)</v>
          </cell>
          <cell r="N652" t="str">
            <v>][and Knowledge (Nature) checks.</v>
          </cell>
          <cell r="O652" t="str">
            <v>3rd:]Gem Magic (Su)[Gains Attune Gem feat.  Can store any spell cast</v>
          </cell>
          <cell r="P652" t="str">
            <v>][(arcane or divine) in the gem.</v>
          </cell>
          <cell r="Q652" t="str">
            <v>3rd:]Resist Charm[+2 sacred/profane bonus vs. enchantment (charm)</v>
          </cell>
          <cell r="R652" t="str">
            <v>4th:]Brew Potion[Gains the Brew Potion feat.</v>
          </cell>
          <cell r="S652" t="str">
            <v>5th:]Suggestion (Sp) (1/day)[Cast Suggestion as a sorcerer equal to</v>
          </cell>
          <cell r="T652" t="str">
            <v>][Mystic Wanderer level + highest Divine caster level.  DC 13+CHA Mod.</v>
          </cell>
          <cell r="U652" t="str">
            <v>6th:]Greater Potion I[Brew potions as if she had access to all</v>
          </cell>
          <cell r="V652" t="str">
            <v>][cantrips and 1st level sorcerer/wizard spells (even if not on spell list)</v>
          </cell>
          <cell r="W652" t="str">
            <v>7th:]Charm Monster (Sp) (1/day)[Cast Charm Monster as a sorcerer equal</v>
          </cell>
          <cell r="X652" t="str">
            <v>][to Mystic Wanderer level + highest Divine caster lvl.  DC 14+CHA Mod.</v>
          </cell>
          <cell r="Y652" t="str">
            <v>8th:]Greater Potion II[Brew potions as if she had access to all</v>
          </cell>
          <cell r="Z652" t="str">
            <v>][cantrips thru 2nd level sorcerer/wizard spells (even if not on spell list)</v>
          </cell>
          <cell r="AA652" t="str">
            <v>9th:]Mass Charm (Sp) (1/day)[Cast Mass Charm as a sorcerer equal</v>
          </cell>
          <cell r="AB652" t="str">
            <v>][to Mystic Wanderer level + highest Divine caster lvl.  DC 18+CHA Mod.</v>
          </cell>
          <cell r="AC652" t="str">
            <v>10th:]Greater Potion III[Brew potions as if she had access to all</v>
          </cell>
          <cell r="AD652" t="str">
            <v>][cantrips thru 3rd level sorcerer/wizard spells (even if not on spell list)</v>
          </cell>
          <cell r="AE652" t="str">
            <v>10th:]Timeless Body[No longer suffers effects of aging.</v>
          </cell>
          <cell r="AK652" t="str">
            <v/>
          </cell>
          <cell r="AL652" t="str">
            <v/>
          </cell>
          <cell r="AM652" t="str">
            <v/>
          </cell>
          <cell r="AN652" t="str">
            <v/>
          </cell>
          <cell r="AO652" t="str">
            <v/>
          </cell>
          <cell r="AP652" t="str">
            <v/>
          </cell>
          <cell r="AQ652" t="str">
            <v/>
          </cell>
          <cell r="AR652" t="str">
            <v/>
          </cell>
          <cell r="AS652" t="str">
            <v/>
          </cell>
          <cell r="AT652" t="str">
            <v/>
          </cell>
          <cell r="AU652" t="str">
            <v/>
          </cell>
          <cell r="AV652" t="str">
            <v/>
          </cell>
          <cell r="AW652" t="str">
            <v/>
          </cell>
          <cell r="AX652" t="str">
            <v/>
          </cell>
          <cell r="AY652" t="str">
            <v/>
          </cell>
          <cell r="AZ652" t="str">
            <v/>
          </cell>
          <cell r="BA652" t="str">
            <v/>
          </cell>
          <cell r="BB652" t="str">
            <v/>
          </cell>
          <cell r="BC652" t="str">
            <v/>
          </cell>
          <cell r="BD652" t="str">
            <v/>
          </cell>
          <cell r="BE652" t="str">
            <v/>
          </cell>
          <cell r="BF652" t="str">
            <v/>
          </cell>
          <cell r="BG652" t="str">
            <v/>
          </cell>
          <cell r="BH652" t="str">
            <v/>
          </cell>
          <cell r="BI652" t="str">
            <v/>
          </cell>
          <cell r="BJ652" t="str">
            <v/>
          </cell>
          <cell r="BK652" t="str">
            <v/>
          </cell>
          <cell r="BL652" t="str">
            <v/>
          </cell>
          <cell r="BM652" t="str">
            <v/>
          </cell>
          <cell r="BN652" t="str">
            <v/>
          </cell>
          <cell r="BO652" t="str">
            <v/>
          </cell>
          <cell r="BP652">
            <v>0</v>
          </cell>
        </row>
        <row r="653">
          <cell r="A653" t="str">
            <v>Necromancer (GR)</v>
          </cell>
          <cell r="B653" t="str">
            <v>.</v>
          </cell>
          <cell r="C653">
            <v>0</v>
          </cell>
          <cell r="F653" t="str">
            <v>]Simple Weapons[</v>
          </cell>
          <cell r="G653" t="str">
            <v>1st:]Arcane Spells (Sp)[Intelligence determines DC, Bonus Spells</v>
          </cell>
          <cell r="H653" t="str">
            <v>1st:]Create Familiar (Ex)[See p.8</v>
          </cell>
          <cell r="I653" t="str">
            <v xml:space="preserve">1st:]Spellbook (Ex)[Starts with all 0 level spells and any three 1st level spells, </v>
          </cell>
          <cell r="J653" t="str">
            <v>][plus one spell per point of Intelligence bonus.  Add 2 spells per class level.</v>
          </cell>
          <cell r="K653" t="str">
            <v>2nd:]Scribe Scroll (Ex)[Per the feat.</v>
          </cell>
          <cell r="L653" t="str">
            <v>4th:]Bonus Feat (Ex)[0 feat(s) earned.  See p.6 for listing.</v>
          </cell>
          <cell r="M653" t="str">
            <v>5th:]Control Undead (Su)[Rebuke or command undead as a Cleric of equal level.</v>
          </cell>
          <cell r="N653" t="str">
            <v>7th:]Touch of Death (Su)[Burn a spell slot for 1d8 dmg per spell level in a melee touch attack.</v>
          </cell>
          <cell r="P653" t="str">
            <v>10th:]Improved Ghoul Touch (Su)[Melee touch attack paralyzes opponent (DC 13).  Lasts 3d4 rounds.</v>
          </cell>
          <cell r="Q653" t="str">
            <v>13th:]Grave Touch (Su)[Burn a spell slot to raise an undead with HD equal to the spell level.</v>
          </cell>
          <cell r="R653" t="str">
            <v>][Must make a separate control undead attempt to gain control.</v>
          </cell>
          <cell r="S653" t="str">
            <v>15th:]Energy Drain (Sp)[1/day can use energy drain as a spell-like ability.</v>
          </cell>
          <cell r="T653" t="str">
            <v>18th:]Touch of Undeath (Su)[Melee touch attack turns living creatures into undead.</v>
          </cell>
          <cell r="U653" t="str">
            <v>][Burn a spell slot of at least 1/2 the target's HD &amp; 100XP per HD.</v>
          </cell>
          <cell r="V653" t="str">
            <v>][Will save DC is calc'ed as if the spell burned were cast normally.</v>
          </cell>
          <cell r="W653" t="str">
            <v>20th:]Lich (Ex)[Automatic successful transformation into a lich.  See p.32.</v>
          </cell>
          <cell r="AK653" t="str">
            <v/>
          </cell>
          <cell r="AL653" t="str">
            <v/>
          </cell>
          <cell r="AM653" t="str">
            <v/>
          </cell>
          <cell r="AN653" t="str">
            <v/>
          </cell>
          <cell r="AO653" t="str">
            <v/>
          </cell>
          <cell r="AP653" t="str">
            <v/>
          </cell>
          <cell r="AQ653" t="str">
            <v/>
          </cell>
          <cell r="AR653" t="str">
            <v/>
          </cell>
          <cell r="AS653" t="str">
            <v/>
          </cell>
          <cell r="AT653" t="str">
            <v/>
          </cell>
          <cell r="AU653" t="str">
            <v/>
          </cell>
          <cell r="AV653" t="str">
            <v/>
          </cell>
          <cell r="AW653" t="str">
            <v/>
          </cell>
          <cell r="AX653" t="str">
            <v/>
          </cell>
          <cell r="AY653" t="str">
            <v/>
          </cell>
          <cell r="AZ653" t="str">
            <v/>
          </cell>
          <cell r="BA653" t="str">
            <v/>
          </cell>
          <cell r="BB653" t="str">
            <v/>
          </cell>
          <cell r="BC653" t="str">
            <v/>
          </cell>
          <cell r="BD653" t="str">
            <v/>
          </cell>
          <cell r="BE653" t="str">
            <v/>
          </cell>
          <cell r="BF653" t="str">
            <v/>
          </cell>
          <cell r="BG653" t="str">
            <v/>
          </cell>
          <cell r="BH653" t="str">
            <v/>
          </cell>
          <cell r="BI653" t="str">
            <v/>
          </cell>
          <cell r="BJ653" t="str">
            <v/>
          </cell>
          <cell r="BK653" t="str">
            <v/>
          </cell>
          <cell r="BL653" t="str">
            <v/>
          </cell>
          <cell r="BM653" t="str">
            <v/>
          </cell>
          <cell r="BN653" t="str">
            <v/>
          </cell>
          <cell r="BO653" t="str">
            <v/>
          </cell>
          <cell r="BP653">
            <v>0</v>
          </cell>
        </row>
        <row r="654">
          <cell r="A654" t="str">
            <v>Necromancer (WotC)</v>
          </cell>
          <cell r="B654" t="str">
            <v>.</v>
          </cell>
          <cell r="C654">
            <v>0</v>
          </cell>
          <cell r="F654" t="str">
            <v>]Wizardly Weapons[Club, dagger, heavy &amp; light crossbow, quarterstaff</v>
          </cell>
          <cell r="G654" t="str">
            <v>]Bonus Language[May take Draconic as a bonus language.</v>
          </cell>
          <cell r="H654" t="str">
            <v>1st:]Arcane Spells (Sp)[Intelligence determines DC, Bonus Spells.</v>
          </cell>
          <cell r="I654" t="str">
            <v>1st:]Familiar (Ex)[</v>
          </cell>
          <cell r="J654" t="str">
            <v>1st:]Scribe Scroll (Ex)[Per the feat.</v>
          </cell>
          <cell r="K654" t="str">
            <v xml:space="preserve">1st:]Spellbook (Ex)[Starts with all 0 level spells and any three 1st level spells, </v>
          </cell>
          <cell r="L654" t="str">
            <v>][plus one spell per point of Intelligence bonus.  Add 2 spells per class level.</v>
          </cell>
          <cell r="M654" t="str">
            <v>1st:]Spell Mastery (Sp)[Read Magic</v>
          </cell>
          <cell r="N654" t="str">
            <v>1st:]Bonus Metamagic Feat (Ex)[1 feat(s) earned.</v>
          </cell>
          <cell r="O654" t="str">
            <v>1st:]School Specialization (Ex)[</v>
          </cell>
          <cell r="AK654" t="str">
            <v/>
          </cell>
          <cell r="AL654" t="str">
            <v/>
          </cell>
          <cell r="AM654" t="str">
            <v/>
          </cell>
          <cell r="AN654" t="str">
            <v/>
          </cell>
          <cell r="AO654" t="str">
            <v/>
          </cell>
          <cell r="AP654" t="str">
            <v/>
          </cell>
          <cell r="AQ654" t="str">
            <v/>
          </cell>
          <cell r="AR654" t="str">
            <v/>
          </cell>
          <cell r="AS654" t="str">
            <v/>
          </cell>
          <cell r="AT654" t="str">
            <v/>
          </cell>
          <cell r="AU654" t="str">
            <v/>
          </cell>
          <cell r="AV654" t="str">
            <v/>
          </cell>
          <cell r="AW654" t="str">
            <v/>
          </cell>
          <cell r="AX654" t="str">
            <v/>
          </cell>
          <cell r="AY654" t="str">
            <v/>
          </cell>
          <cell r="AZ654" t="str">
            <v/>
          </cell>
          <cell r="BA654" t="str">
            <v/>
          </cell>
          <cell r="BB654" t="str">
            <v/>
          </cell>
          <cell r="BC654" t="str">
            <v/>
          </cell>
          <cell r="BD654" t="str">
            <v/>
          </cell>
          <cell r="BE654" t="str">
            <v/>
          </cell>
          <cell r="BF654" t="str">
            <v/>
          </cell>
          <cell r="BG654" t="str">
            <v/>
          </cell>
          <cell r="BH654" t="str">
            <v/>
          </cell>
          <cell r="BI654" t="str">
            <v/>
          </cell>
          <cell r="BJ654" t="str">
            <v/>
          </cell>
          <cell r="BK654" t="str">
            <v/>
          </cell>
          <cell r="BL654" t="str">
            <v/>
          </cell>
          <cell r="BM654" t="str">
            <v/>
          </cell>
          <cell r="BN654" t="str">
            <v/>
          </cell>
          <cell r="BO654" t="str">
            <v/>
          </cell>
          <cell r="BP654">
            <v>0</v>
          </cell>
        </row>
        <row r="655">
          <cell r="A655" t="str">
            <v>Nightcloak (Dragon Mag)</v>
          </cell>
          <cell r="B655" t="str">
            <v>.</v>
          </cell>
          <cell r="C655">
            <v>0</v>
          </cell>
          <cell r="D655" t="str">
            <v>]Light, Medium, Heavy Armor[</v>
          </cell>
          <cell r="E655" t="str">
            <v>]Shield Use[</v>
          </cell>
          <cell r="F655" t="str">
            <v>]Simple Weapons[</v>
          </cell>
          <cell r="G655" t="str">
            <v>1st:]Darkness Spells[Can pray for any spell on the Darkness domain list as a spell of equal level.</v>
          </cell>
          <cell r="H655" t="str">
            <v>2nd:]Eyes of Shar (Ex)[Darkvision 60'</v>
          </cell>
          <cell r="I655" t="str">
            <v>]["Darkvision" 10' in magical darkness.</v>
          </cell>
          <cell r="J655" t="str">
            <v>][Immunity to magical blindness.</v>
          </cell>
          <cell r="K655" t="str">
            <v>3rd:]Insidious Magic[Gain the Insidious Magic Feat</v>
          </cell>
          <cell r="L655" t="str">
            <v>4th:]Shadow Talk (Su)[Whisper messages to other worshipers of Shar within 500'. Language dependant.</v>
          </cell>
          <cell r="M655" t="str">
            <v>5th:]Disk of Night (Su)[When wielding a chakram, can strike DR up to +2.</v>
          </cell>
          <cell r="N655" t="str">
            <v>6th:]True Lies (Sp)[Modifiy Memory as a bard of equal character level.</v>
          </cell>
          <cell r="O655" t="str">
            <v>][Can use a number of times per 10 day as their CHA modifier.</v>
          </cell>
          <cell r="P655" t="str">
            <v>7th:]Mind of Shar (Ex)[Can choose to use either their INT or CON modifier as a bonus</v>
          </cell>
          <cell r="Q655" t="str">
            <v>][to their Fortitude saves.</v>
          </cell>
          <cell r="R655" t="str">
            <v>8th:]Shar's Caress (Su)[With weapon focus in chakram, whip, or dagger, can surround</v>
          </cell>
          <cell r="S655" t="str">
            <v>][the weapon with energy that does 2d6 divine damage.</v>
          </cell>
          <cell r="T655" t="str">
            <v>][Can do 1/day per point of CHA modifier.</v>
          </cell>
          <cell r="U655" t="str">
            <v>9th:]Minion of Shar (Sp)[1/day can summon 1 shadow/class level. New shadows formed are</v>
          </cell>
          <cell r="V655" t="str">
            <v>][also under control.</v>
          </cell>
          <cell r="W655" t="str">
            <v>10th:]Voice of Ineffable Evil (Sp)[1/day Dominate Monster as a sorcerer of equal character level.  Lasts 1 day.</v>
          </cell>
          <cell r="AK655" t="str">
            <v/>
          </cell>
          <cell r="AL655" t="str">
            <v/>
          </cell>
          <cell r="AM655" t="str">
            <v/>
          </cell>
          <cell r="AN655" t="str">
            <v/>
          </cell>
          <cell r="AO655" t="str">
            <v/>
          </cell>
          <cell r="AP655" t="str">
            <v/>
          </cell>
          <cell r="AQ655" t="str">
            <v/>
          </cell>
          <cell r="AR655" t="str">
            <v/>
          </cell>
          <cell r="AS655" t="str">
            <v/>
          </cell>
          <cell r="AT655" t="str">
            <v/>
          </cell>
          <cell r="AU655" t="str">
            <v/>
          </cell>
          <cell r="AV655" t="str">
            <v/>
          </cell>
          <cell r="AW655" t="str">
            <v/>
          </cell>
          <cell r="AX655" t="str">
            <v/>
          </cell>
          <cell r="AY655" t="str">
            <v/>
          </cell>
          <cell r="AZ655" t="str">
            <v/>
          </cell>
          <cell r="BA655" t="str">
            <v/>
          </cell>
          <cell r="BB655" t="str">
            <v/>
          </cell>
          <cell r="BC655" t="str">
            <v/>
          </cell>
          <cell r="BD655" t="str">
            <v/>
          </cell>
          <cell r="BE655" t="str">
            <v/>
          </cell>
          <cell r="BF655" t="str">
            <v/>
          </cell>
          <cell r="BG655" t="str">
            <v/>
          </cell>
          <cell r="BH655" t="str">
            <v/>
          </cell>
          <cell r="BI655" t="str">
            <v/>
          </cell>
          <cell r="BJ655" t="str">
            <v/>
          </cell>
          <cell r="BK655" t="str">
            <v/>
          </cell>
          <cell r="BL655" t="str">
            <v/>
          </cell>
          <cell r="BM655" t="str">
            <v/>
          </cell>
          <cell r="BN655" t="str">
            <v/>
          </cell>
          <cell r="BO655" t="str">
            <v/>
          </cell>
          <cell r="BP655">
            <v>0</v>
          </cell>
        </row>
        <row r="656">
          <cell r="A656" t="str">
            <v>Nightcloak (FnP)</v>
          </cell>
          <cell r="C656">
            <v>0</v>
          </cell>
          <cell r="AK656" t="str">
            <v/>
          </cell>
          <cell r="AL656" t="str">
            <v/>
          </cell>
          <cell r="AM656" t="str">
            <v/>
          </cell>
          <cell r="AN656" t="str">
            <v/>
          </cell>
          <cell r="AO656" t="str">
            <v/>
          </cell>
          <cell r="AP656" t="str">
            <v/>
          </cell>
          <cell r="AQ656" t="str">
            <v/>
          </cell>
          <cell r="AR656" t="str">
            <v/>
          </cell>
          <cell r="AS656" t="str">
            <v/>
          </cell>
          <cell r="AT656" t="str">
            <v/>
          </cell>
          <cell r="AU656" t="str">
            <v/>
          </cell>
          <cell r="AV656" t="str">
            <v/>
          </cell>
          <cell r="AW656" t="str">
            <v/>
          </cell>
          <cell r="AX656" t="str">
            <v/>
          </cell>
          <cell r="AY656" t="str">
            <v/>
          </cell>
          <cell r="AZ656" t="str">
            <v/>
          </cell>
          <cell r="BA656" t="str">
            <v/>
          </cell>
          <cell r="BB656" t="str">
            <v/>
          </cell>
          <cell r="BC656" t="str">
            <v/>
          </cell>
          <cell r="BD656" t="str">
            <v/>
          </cell>
          <cell r="BE656" t="str">
            <v/>
          </cell>
          <cell r="BF656" t="str">
            <v/>
          </cell>
          <cell r="BG656" t="str">
            <v/>
          </cell>
          <cell r="BH656" t="str">
            <v/>
          </cell>
          <cell r="BI656" t="str">
            <v/>
          </cell>
          <cell r="BJ656" t="str">
            <v/>
          </cell>
          <cell r="BK656" t="str">
            <v/>
          </cell>
          <cell r="BL656" t="str">
            <v/>
          </cell>
          <cell r="BM656" t="str">
            <v/>
          </cell>
          <cell r="BN656" t="str">
            <v/>
          </cell>
          <cell r="BO656" t="str">
            <v/>
          </cell>
          <cell r="BP656">
            <v>0</v>
          </cell>
        </row>
        <row r="657">
          <cell r="A657" t="str">
            <v>Nightcloak (Josh)</v>
          </cell>
          <cell r="C657">
            <v>0</v>
          </cell>
          <cell r="AK657" t="str">
            <v/>
          </cell>
          <cell r="AL657" t="str">
            <v/>
          </cell>
          <cell r="AM657" t="str">
            <v/>
          </cell>
          <cell r="AN657" t="str">
            <v/>
          </cell>
          <cell r="AO657" t="str">
            <v/>
          </cell>
          <cell r="AP657" t="str">
            <v/>
          </cell>
          <cell r="AQ657" t="str">
            <v/>
          </cell>
          <cell r="AR657" t="str">
            <v/>
          </cell>
          <cell r="AS657" t="str">
            <v/>
          </cell>
          <cell r="AT657" t="str">
            <v/>
          </cell>
          <cell r="AU657" t="str">
            <v/>
          </cell>
          <cell r="AV657" t="str">
            <v/>
          </cell>
          <cell r="AW657" t="str">
            <v/>
          </cell>
          <cell r="AX657" t="str">
            <v/>
          </cell>
          <cell r="AY657" t="str">
            <v/>
          </cell>
          <cell r="AZ657" t="str">
            <v/>
          </cell>
          <cell r="BA657" t="str">
            <v/>
          </cell>
          <cell r="BB657" t="str">
            <v/>
          </cell>
          <cell r="BC657" t="str">
            <v/>
          </cell>
          <cell r="BD657" t="str">
            <v/>
          </cell>
          <cell r="BE657" t="str">
            <v/>
          </cell>
          <cell r="BF657" t="str">
            <v/>
          </cell>
          <cell r="BG657" t="str">
            <v/>
          </cell>
          <cell r="BH657" t="str">
            <v/>
          </cell>
          <cell r="BI657" t="str">
            <v/>
          </cell>
          <cell r="BJ657" t="str">
            <v/>
          </cell>
          <cell r="BK657" t="str">
            <v/>
          </cell>
          <cell r="BL657" t="str">
            <v/>
          </cell>
          <cell r="BM657" t="str">
            <v/>
          </cell>
          <cell r="BN657" t="str">
            <v/>
          </cell>
          <cell r="BO657" t="str">
            <v/>
          </cell>
          <cell r="BP657">
            <v>0</v>
          </cell>
        </row>
        <row r="658">
          <cell r="A658" t="str">
            <v>Nimbic Scholar</v>
          </cell>
          <cell r="C658">
            <v>0</v>
          </cell>
          <cell r="AK658" t="str">
            <v/>
          </cell>
          <cell r="AL658" t="str">
            <v/>
          </cell>
          <cell r="AM658" t="str">
            <v/>
          </cell>
          <cell r="AN658" t="str">
            <v/>
          </cell>
          <cell r="AO658" t="str">
            <v/>
          </cell>
          <cell r="AP658" t="str">
            <v/>
          </cell>
          <cell r="AQ658" t="str">
            <v/>
          </cell>
          <cell r="AR658" t="str">
            <v/>
          </cell>
          <cell r="AS658" t="str">
            <v/>
          </cell>
          <cell r="AT658" t="str">
            <v/>
          </cell>
          <cell r="AU658" t="str">
            <v/>
          </cell>
          <cell r="AV658" t="str">
            <v/>
          </cell>
          <cell r="AW658" t="str">
            <v/>
          </cell>
          <cell r="AX658" t="str">
            <v/>
          </cell>
          <cell r="AY658" t="str">
            <v/>
          </cell>
          <cell r="AZ658" t="str">
            <v/>
          </cell>
          <cell r="BA658" t="str">
            <v/>
          </cell>
          <cell r="BB658" t="str">
            <v/>
          </cell>
          <cell r="BC658" t="str">
            <v/>
          </cell>
          <cell r="BD658" t="str">
            <v/>
          </cell>
          <cell r="BE658" t="str">
            <v/>
          </cell>
          <cell r="BF658" t="str">
            <v/>
          </cell>
          <cell r="BG658" t="str">
            <v/>
          </cell>
          <cell r="BH658" t="str">
            <v/>
          </cell>
          <cell r="BI658" t="str">
            <v/>
          </cell>
          <cell r="BJ658" t="str">
            <v/>
          </cell>
          <cell r="BK658" t="str">
            <v/>
          </cell>
          <cell r="BL658" t="str">
            <v/>
          </cell>
          <cell r="BM658" t="str">
            <v/>
          </cell>
          <cell r="BN658" t="str">
            <v/>
          </cell>
          <cell r="BO658" t="str">
            <v/>
          </cell>
          <cell r="BP658">
            <v>0</v>
          </cell>
        </row>
        <row r="659">
          <cell r="A659" t="str">
            <v>Ninja</v>
          </cell>
          <cell r="C659">
            <v>0</v>
          </cell>
          <cell r="AK659" t="str">
            <v/>
          </cell>
          <cell r="AL659" t="str">
            <v/>
          </cell>
          <cell r="AM659" t="str">
            <v/>
          </cell>
          <cell r="AN659" t="str">
            <v/>
          </cell>
          <cell r="AO659" t="str">
            <v/>
          </cell>
          <cell r="AP659" t="str">
            <v/>
          </cell>
          <cell r="AQ659" t="str">
            <v/>
          </cell>
          <cell r="AR659" t="str">
            <v/>
          </cell>
          <cell r="AS659" t="str">
            <v/>
          </cell>
          <cell r="AT659" t="str">
            <v/>
          </cell>
          <cell r="AU659" t="str">
            <v/>
          </cell>
          <cell r="AV659" t="str">
            <v/>
          </cell>
          <cell r="AW659" t="str">
            <v/>
          </cell>
          <cell r="AX659" t="str">
            <v/>
          </cell>
          <cell r="AY659" t="str">
            <v/>
          </cell>
          <cell r="AZ659" t="str">
            <v/>
          </cell>
          <cell r="BA659" t="str">
            <v/>
          </cell>
          <cell r="BB659" t="str">
            <v/>
          </cell>
          <cell r="BC659" t="str">
            <v/>
          </cell>
          <cell r="BD659" t="str">
            <v/>
          </cell>
          <cell r="BE659" t="str">
            <v/>
          </cell>
          <cell r="BF659" t="str">
            <v/>
          </cell>
          <cell r="BG659" t="str">
            <v/>
          </cell>
          <cell r="BH659" t="str">
            <v/>
          </cell>
          <cell r="BI659" t="str">
            <v/>
          </cell>
          <cell r="BJ659" t="str">
            <v/>
          </cell>
          <cell r="BK659" t="str">
            <v/>
          </cell>
          <cell r="BL659" t="str">
            <v/>
          </cell>
          <cell r="BM659" t="str">
            <v/>
          </cell>
          <cell r="BN659" t="str">
            <v/>
          </cell>
          <cell r="BO659" t="str">
            <v/>
          </cell>
          <cell r="BP659">
            <v>0</v>
          </cell>
        </row>
        <row r="660">
          <cell r="A660" t="str">
            <v>Ninja of the Crescent Moon</v>
          </cell>
          <cell r="B660" t="str">
            <v>Nin</v>
          </cell>
          <cell r="C660">
            <v>0</v>
          </cell>
          <cell r="G660" t="str">
            <v>1st:]Monk-like AC bonus[Monk and Ninja lvls stack to get AC bonus</v>
          </cell>
          <cell r="H660" t="str">
            <v>1st:]Sneak Attack[+1d6</v>
          </cell>
          <cell r="I660" t="str">
            <v>2nd:]Improved Evasion[Half dmg if fails Reflex save.</v>
          </cell>
          <cell r="J660" t="str">
            <v xml:space="preserve">2nd:]Kuji-kiri (Sp)[Cast Hypnotic Pattern (2d4 +1/Ninja lvl) with a </v>
          </cell>
          <cell r="K660" t="str">
            <v>][gesture; WILL DC 12 + CHA mod; dur gesturing + 1 rnd</v>
          </cell>
          <cell r="L660" t="str">
            <v>3rd:]Poison Use[Never poison themselves when applying</v>
          </cell>
          <cell r="M660" t="str">
            <v>3rd:]Sneak Attack[+2d6</v>
          </cell>
          <cell r="N660" t="str">
            <v>4th:]AC Bonus[+1; as per Monk</v>
          </cell>
          <cell r="O660" t="str">
            <v>4th:]Fast Climb[Half speed as mv equiv, Full speed as full-round</v>
          </cell>
          <cell r="P660" t="str">
            <v>4th:]Silencing Attack (Su)[If foe flat-footed and ninja successfully</v>
          </cell>
          <cell r="Q660" t="str">
            <v>][strikes, foe cannot speak for 1 round.</v>
          </cell>
          <cell r="R660" t="str">
            <v>5th:]Sneak Attack[+3d6</v>
          </cell>
          <cell r="S660" t="str">
            <v>5th:]Fast Sneak[when using Mv Sil and Hide, can mv normal speed w/o penalty</v>
          </cell>
          <cell r="T660" t="str">
            <v>6th:]Invisibility (Sp)[Turn invisible (self only) once per day per Ninja lvl</v>
          </cell>
          <cell r="U660" t="str">
            <v>6th:]Opportunist[Once/round, can make AOO vs. someone struck</v>
          </cell>
          <cell r="V660" t="str">
            <v>7th:]Sneak Attack[+4d6</v>
          </cell>
          <cell r="W660" t="str">
            <v>7th:]Gaseous Form (Sp)(1/day)[One round per Ninja class lvl</v>
          </cell>
          <cell r="X660" t="str">
            <v>8th:]Improved Kuji-kiri (Sp)[As Kuji-kiri, 3d6 +1/Ninja lvl HD;</v>
          </cell>
          <cell r="Y660" t="str">
            <v>][Will DC 15 + CHA mod</v>
          </cell>
          <cell r="Z660" t="str">
            <v>9th:]AC Bonus[+2; as per Monk</v>
          </cell>
          <cell r="AA660" t="str">
            <v>9th:]Blindsight (Ex)[60'; Invisibility and darkness irrelevant</v>
          </cell>
          <cell r="AB660" t="str">
            <v>9th:]Sneak Attack[+5d6</v>
          </cell>
          <cell r="AC660" t="str">
            <v>10th:]Always sneaky[Always take 10 on Mv Silently and Hide</v>
          </cell>
          <cell r="AD660" t="str">
            <v>10th:]Ethereal Jaunt (Sp)[(3/day; free action) Ethereal for 1 round</v>
          </cell>
          <cell r="AK660" t="str">
            <v/>
          </cell>
          <cell r="AL660" t="str">
            <v/>
          </cell>
          <cell r="AM660" t="str">
            <v/>
          </cell>
          <cell r="AN660" t="str">
            <v/>
          </cell>
          <cell r="AO660" t="str">
            <v/>
          </cell>
          <cell r="AP660" t="str">
            <v/>
          </cell>
          <cell r="AQ660" t="str">
            <v/>
          </cell>
          <cell r="AR660" t="str">
            <v/>
          </cell>
          <cell r="AS660" t="str">
            <v/>
          </cell>
          <cell r="AT660" t="str">
            <v/>
          </cell>
          <cell r="AU660" t="str">
            <v/>
          </cell>
          <cell r="AV660" t="str">
            <v/>
          </cell>
          <cell r="AW660" t="str">
            <v/>
          </cell>
          <cell r="AX660" t="str">
            <v/>
          </cell>
          <cell r="AY660" t="str">
            <v/>
          </cell>
          <cell r="AZ660" t="str">
            <v/>
          </cell>
          <cell r="BA660" t="str">
            <v/>
          </cell>
          <cell r="BB660" t="str">
            <v/>
          </cell>
          <cell r="BC660" t="str">
            <v/>
          </cell>
          <cell r="BD660" t="str">
            <v/>
          </cell>
          <cell r="BE660" t="str">
            <v/>
          </cell>
          <cell r="BF660" t="str">
            <v/>
          </cell>
          <cell r="BG660" t="str">
            <v/>
          </cell>
          <cell r="BH660" t="str">
            <v/>
          </cell>
          <cell r="BI660" t="str">
            <v/>
          </cell>
          <cell r="BJ660" t="str">
            <v/>
          </cell>
          <cell r="BK660" t="str">
            <v/>
          </cell>
          <cell r="BL660" t="str">
            <v/>
          </cell>
          <cell r="BM660" t="str">
            <v/>
          </cell>
          <cell r="BN660" t="str">
            <v/>
          </cell>
          <cell r="BO660" t="str">
            <v/>
          </cell>
          <cell r="BP660">
            <v>0</v>
          </cell>
        </row>
        <row r="661">
          <cell r="A661" t="str">
            <v>Ninja Spy</v>
          </cell>
          <cell r="C661">
            <v>0</v>
          </cell>
          <cell r="AK661" t="str">
            <v/>
          </cell>
          <cell r="AL661" t="str">
            <v/>
          </cell>
          <cell r="AM661" t="str">
            <v/>
          </cell>
          <cell r="AN661" t="str">
            <v/>
          </cell>
          <cell r="AO661" t="str">
            <v/>
          </cell>
          <cell r="AP661" t="str">
            <v/>
          </cell>
          <cell r="AQ661" t="str">
            <v/>
          </cell>
          <cell r="AR661" t="str">
            <v/>
          </cell>
          <cell r="AS661" t="str">
            <v/>
          </cell>
          <cell r="AT661" t="str">
            <v/>
          </cell>
          <cell r="AU661" t="str">
            <v/>
          </cell>
          <cell r="AV661" t="str">
            <v/>
          </cell>
          <cell r="AW661" t="str">
            <v/>
          </cell>
          <cell r="AX661" t="str">
            <v/>
          </cell>
          <cell r="AY661" t="str">
            <v/>
          </cell>
          <cell r="AZ661" t="str">
            <v/>
          </cell>
          <cell r="BA661" t="str">
            <v/>
          </cell>
          <cell r="BB661" t="str">
            <v/>
          </cell>
          <cell r="BC661" t="str">
            <v/>
          </cell>
          <cell r="BD661" t="str">
            <v/>
          </cell>
          <cell r="BE661" t="str">
            <v/>
          </cell>
          <cell r="BF661" t="str">
            <v/>
          </cell>
          <cell r="BG661" t="str">
            <v/>
          </cell>
          <cell r="BH661" t="str">
            <v/>
          </cell>
          <cell r="BI661" t="str">
            <v/>
          </cell>
          <cell r="BJ661" t="str">
            <v/>
          </cell>
          <cell r="BK661" t="str">
            <v/>
          </cell>
          <cell r="BL661" t="str">
            <v/>
          </cell>
          <cell r="BM661" t="str">
            <v/>
          </cell>
          <cell r="BN661" t="str">
            <v/>
          </cell>
          <cell r="BO661" t="str">
            <v/>
          </cell>
          <cell r="BP661">
            <v>0</v>
          </cell>
        </row>
        <row r="662">
          <cell r="A662" t="str">
            <v>Nomad</v>
          </cell>
          <cell r="B662" t="str">
            <v>.</v>
          </cell>
          <cell r="C662">
            <v>0</v>
          </cell>
          <cell r="D662" t="str">
            <v>]Light Armor[</v>
          </cell>
          <cell r="F662" t="str">
            <v>]Simple, Martial Weapons[</v>
          </cell>
          <cell r="G662" t="str">
            <v>1st:]Hidden Blades (Ex)[+0 bonus to hide an object upon yourself.</v>
          </cell>
          <cell r="H662" t="str">
            <v>1st:]Languages (Ex)[You know 1 extra bonus language of your choice.</v>
          </cell>
          <cell r="I662" t="str">
            <v>1st:]Odd Jobs (Ex)[No unskilled penalty for any common craft or profession check.</v>
          </cell>
          <cell r="J662" t="str">
            <v>2nd:]Bonus Feat (Ex)[1 earned so far.</v>
          </cell>
          <cell r="K662" t="str">
            <v>3rd:]Worldly (Ex)[Choose 0 skill(s).  Untrained cc become class.  Trained become cc.</v>
          </cell>
          <cell r="L662" t="str">
            <v>]Skills:[</v>
          </cell>
          <cell r="M662" t="str">
            <v>5th:]Heft (Ex)[Carry a Medium load as if it were a light one.</v>
          </cell>
          <cell r="N662" t="str">
            <v>7th:]Tireless (Ex)[Require 1/2 the standard amount of sleep.</v>
          </cell>
          <cell r="O662" t="str">
            <v>8th:]Hidden Blades (Ex)[With Quickdraw, may draw hidden blades as a free action.</v>
          </cell>
          <cell r="P662" t="str">
            <v>10th:]Call of the Tribes (Ex)[1/year, may call the tribes together.  See p.41</v>
          </cell>
          <cell r="Q662" t="str">
            <v>16th:]Heart of the Stag (Su)[HD changes to d12.</v>
          </cell>
          <cell r="R662" t="str">
            <v>17th:]Strength of the Boar (Sp)[Permanent freedom of movement.</v>
          </cell>
          <cell r="S662" t="str">
            <v>20th:]Master of the Tribe (Su)[Gain leadership feat.  If already possess, affects double.</v>
          </cell>
          <cell r="AK662" t="str">
            <v/>
          </cell>
          <cell r="AL662" t="str">
            <v/>
          </cell>
          <cell r="AM662" t="str">
            <v/>
          </cell>
          <cell r="AN662" t="str">
            <v/>
          </cell>
          <cell r="AO662" t="str">
            <v/>
          </cell>
          <cell r="AP662" t="str">
            <v/>
          </cell>
          <cell r="AQ662" t="str">
            <v/>
          </cell>
          <cell r="AR662" t="str">
            <v/>
          </cell>
          <cell r="AS662" t="str">
            <v/>
          </cell>
          <cell r="AT662" t="str">
            <v/>
          </cell>
          <cell r="AU662" t="str">
            <v/>
          </cell>
          <cell r="AV662" t="str">
            <v/>
          </cell>
          <cell r="AW662" t="str">
            <v/>
          </cell>
          <cell r="AX662" t="str">
            <v/>
          </cell>
          <cell r="AY662" t="str">
            <v/>
          </cell>
          <cell r="AZ662" t="str">
            <v/>
          </cell>
          <cell r="BA662" t="str">
            <v/>
          </cell>
          <cell r="BB662" t="str">
            <v/>
          </cell>
          <cell r="BC662" t="str">
            <v/>
          </cell>
          <cell r="BD662" t="str">
            <v/>
          </cell>
          <cell r="BE662" t="str">
            <v/>
          </cell>
          <cell r="BF662" t="str">
            <v/>
          </cell>
          <cell r="BG662" t="str">
            <v/>
          </cell>
          <cell r="BH662" t="str">
            <v/>
          </cell>
          <cell r="BI662" t="str">
            <v/>
          </cell>
          <cell r="BJ662" t="str">
            <v/>
          </cell>
          <cell r="BK662" t="str">
            <v/>
          </cell>
          <cell r="BL662" t="str">
            <v/>
          </cell>
          <cell r="BM662" t="str">
            <v/>
          </cell>
          <cell r="BN662" t="str">
            <v/>
          </cell>
          <cell r="BO662" t="str">
            <v/>
          </cell>
          <cell r="BP662">
            <v>0</v>
          </cell>
        </row>
        <row r="663">
          <cell r="A663" t="str">
            <v>Occult Slayer</v>
          </cell>
          <cell r="C663">
            <v>0</v>
          </cell>
          <cell r="AK663" t="str">
            <v/>
          </cell>
          <cell r="AL663" t="str">
            <v/>
          </cell>
          <cell r="AM663" t="str">
            <v/>
          </cell>
          <cell r="AN663" t="str">
            <v/>
          </cell>
          <cell r="AO663" t="str">
            <v/>
          </cell>
          <cell r="AP663" t="str">
            <v/>
          </cell>
          <cell r="AQ663" t="str">
            <v/>
          </cell>
          <cell r="AR663" t="str">
            <v/>
          </cell>
          <cell r="AS663" t="str">
            <v/>
          </cell>
          <cell r="AT663" t="str">
            <v/>
          </cell>
          <cell r="AU663" t="str">
            <v/>
          </cell>
          <cell r="AV663" t="str">
            <v/>
          </cell>
          <cell r="AW663" t="str">
            <v/>
          </cell>
          <cell r="AX663" t="str">
            <v/>
          </cell>
          <cell r="AY663" t="str">
            <v/>
          </cell>
          <cell r="AZ663" t="str">
            <v/>
          </cell>
          <cell r="BA663" t="str">
            <v/>
          </cell>
          <cell r="BB663" t="str">
            <v/>
          </cell>
          <cell r="BC663" t="str">
            <v/>
          </cell>
          <cell r="BD663" t="str">
            <v/>
          </cell>
          <cell r="BE663" t="str">
            <v/>
          </cell>
          <cell r="BF663" t="str">
            <v/>
          </cell>
          <cell r="BG663" t="str">
            <v/>
          </cell>
          <cell r="BH663" t="str">
            <v/>
          </cell>
          <cell r="BI663" t="str">
            <v/>
          </cell>
          <cell r="BJ663" t="str">
            <v/>
          </cell>
          <cell r="BK663" t="str">
            <v/>
          </cell>
          <cell r="BL663" t="str">
            <v/>
          </cell>
          <cell r="BM663" t="str">
            <v/>
          </cell>
          <cell r="BN663" t="str">
            <v/>
          </cell>
          <cell r="BO663" t="str">
            <v/>
          </cell>
          <cell r="BP663">
            <v>0</v>
          </cell>
        </row>
        <row r="664">
          <cell r="A664" t="str">
            <v>Ocular Adept</v>
          </cell>
          <cell r="C664">
            <v>0</v>
          </cell>
          <cell r="AK664" t="str">
            <v/>
          </cell>
          <cell r="AL664" t="str">
            <v/>
          </cell>
          <cell r="AM664" t="str">
            <v/>
          </cell>
          <cell r="AN664" t="str">
            <v/>
          </cell>
          <cell r="AO664" t="str">
            <v/>
          </cell>
          <cell r="AP664" t="str">
            <v/>
          </cell>
          <cell r="AQ664" t="str">
            <v/>
          </cell>
          <cell r="AR664" t="str">
            <v/>
          </cell>
          <cell r="AS664" t="str">
            <v/>
          </cell>
          <cell r="AT664" t="str">
            <v/>
          </cell>
          <cell r="AU664" t="str">
            <v/>
          </cell>
          <cell r="AV664" t="str">
            <v/>
          </cell>
          <cell r="AW664" t="str">
            <v/>
          </cell>
          <cell r="AX664" t="str">
            <v/>
          </cell>
          <cell r="AY664" t="str">
            <v/>
          </cell>
          <cell r="AZ664" t="str">
            <v/>
          </cell>
          <cell r="BA664" t="str">
            <v/>
          </cell>
          <cell r="BB664" t="str">
            <v/>
          </cell>
          <cell r="BC664" t="str">
            <v/>
          </cell>
          <cell r="BD664" t="str">
            <v/>
          </cell>
          <cell r="BE664" t="str">
            <v/>
          </cell>
          <cell r="BF664" t="str">
            <v/>
          </cell>
          <cell r="BG664" t="str">
            <v/>
          </cell>
          <cell r="BH664" t="str">
            <v/>
          </cell>
          <cell r="BI664" t="str">
            <v/>
          </cell>
          <cell r="BJ664" t="str">
            <v/>
          </cell>
          <cell r="BK664" t="str">
            <v/>
          </cell>
          <cell r="BL664" t="str">
            <v/>
          </cell>
          <cell r="BM664" t="str">
            <v/>
          </cell>
          <cell r="BN664" t="str">
            <v/>
          </cell>
          <cell r="BO664" t="str">
            <v/>
          </cell>
          <cell r="BP664">
            <v>0</v>
          </cell>
        </row>
        <row r="665">
          <cell r="A665" t="str">
            <v>Orc Scout</v>
          </cell>
          <cell r="B665" t="str">
            <v>.</v>
          </cell>
          <cell r="C665">
            <v>0</v>
          </cell>
          <cell r="D665" t="str">
            <v>]Light Armor[</v>
          </cell>
          <cell r="F665" t="str">
            <v>]Simple, Martial Weapons[</v>
          </cell>
          <cell r="G665" t="str">
            <v>1st]Fieldcraft +0 (Ex)[Bonus to climb, heal, hide, intuit direction, listen,</v>
          </cell>
          <cell r="H665" t="str">
            <v>][move silently, search, spot, &amp; wilderness lore checks</v>
          </cell>
          <cell r="I665" t="str">
            <v>][while on a scouting mission.</v>
          </cell>
          <cell r="J665" t="str">
            <v>1st]Blend into Wilds (Ex)[+10 bonus to hide while in the wilderness &amp; not moving.</v>
          </cell>
          <cell r="K665" t="str">
            <v>2nd]Bonus Feats[Bonus feats at levels 2 and 4.</v>
          </cell>
          <cell r="L665" t="str">
            <v>2nd]Fast Movement (Ex)[Base move increases to 30'.</v>
          </cell>
          <cell r="M665" t="str">
            <v>3rd]Sneak Attack (Ex)[+1d6 damage.</v>
          </cell>
          <cell r="AK665" t="str">
            <v/>
          </cell>
          <cell r="AL665" t="str">
            <v/>
          </cell>
          <cell r="AM665" t="str">
            <v/>
          </cell>
          <cell r="AN665" t="str">
            <v/>
          </cell>
          <cell r="AO665" t="str">
            <v/>
          </cell>
          <cell r="AP665" t="str">
            <v/>
          </cell>
          <cell r="AQ665" t="str">
            <v/>
          </cell>
          <cell r="AR665" t="str">
            <v/>
          </cell>
          <cell r="AS665" t="str">
            <v/>
          </cell>
          <cell r="AT665" t="str">
            <v/>
          </cell>
          <cell r="AU665" t="str">
            <v/>
          </cell>
          <cell r="AV665" t="str">
            <v/>
          </cell>
          <cell r="AW665" t="str">
            <v/>
          </cell>
          <cell r="AX665" t="str">
            <v/>
          </cell>
          <cell r="AY665" t="str">
            <v/>
          </cell>
          <cell r="AZ665" t="str">
            <v/>
          </cell>
          <cell r="BA665" t="str">
            <v/>
          </cell>
          <cell r="BB665" t="str">
            <v/>
          </cell>
          <cell r="BC665" t="str">
            <v/>
          </cell>
          <cell r="BD665" t="str">
            <v/>
          </cell>
          <cell r="BE665" t="str">
            <v/>
          </cell>
          <cell r="BF665" t="str">
            <v/>
          </cell>
          <cell r="BG665" t="str">
            <v/>
          </cell>
          <cell r="BH665" t="str">
            <v/>
          </cell>
          <cell r="BI665" t="str">
            <v/>
          </cell>
          <cell r="BJ665" t="str">
            <v/>
          </cell>
          <cell r="BK665" t="str">
            <v/>
          </cell>
          <cell r="BL665" t="str">
            <v/>
          </cell>
          <cell r="BM665" t="str">
            <v/>
          </cell>
          <cell r="BN665" t="str">
            <v/>
          </cell>
          <cell r="BO665" t="str">
            <v/>
          </cell>
          <cell r="BP665">
            <v>0</v>
          </cell>
        </row>
        <row r="666">
          <cell r="A666" t="str">
            <v>Order of the Bow Initiate</v>
          </cell>
          <cell r="B666" t="str">
            <v>Obi</v>
          </cell>
          <cell r="C666">
            <v>0</v>
          </cell>
          <cell r="G666" t="str">
            <v>1st:]Ranged Sneak Attack[+1d6</v>
          </cell>
          <cell r="H666" t="str">
            <v>2nd:]Close Combat Shot[No AOOs for using ranged weapon</v>
          </cell>
          <cell r="I666" t="str">
            <v>3rd:]Ranged Sneak Attack[+2d6</v>
          </cell>
          <cell r="J666" t="str">
            <v>4th:]Superior Weapon Focus[+1 to hit with Initiates' Bow.</v>
          </cell>
          <cell r="K666" t="str">
            <v>5th:]Free Attack[Free Ranged AOO whenever ally gains an AOO</v>
          </cell>
          <cell r="L666" t="str">
            <v>5th:]Ranged Sneak Attack[+3d6</v>
          </cell>
          <cell r="M666" t="str">
            <v>6th:]Zen Archery[Use WIS mod instead of DEX mod for</v>
          </cell>
          <cell r="N666" t="str">
            <v>][ranged attacks within 30'.  If the Bow Initiate already has this feat,</v>
          </cell>
          <cell r="O666" t="str">
            <v>][then WIS mod and DEX mod stack.</v>
          </cell>
          <cell r="P666" t="str">
            <v>7th:]Superior Weapon Specialization[+2 to dmg with Initiates' Bow.</v>
          </cell>
          <cell r="Q666" t="str">
            <v>8th:]Ranged Sneak Attack[+4d6</v>
          </cell>
          <cell r="R666" t="str">
            <v>9th:]Banked Shot (Ex)[Full Round; Target (if within 20' of a</v>
          </cell>
          <cell r="S666" t="str">
            <v>][wall) is considered flat-footed for AC purposes.</v>
          </cell>
          <cell r="T666" t="str">
            <v>10th:]Ranged Sneak Attack[+5d6</v>
          </cell>
          <cell r="AK666" t="str">
            <v/>
          </cell>
          <cell r="AL666" t="str">
            <v/>
          </cell>
          <cell r="AM666" t="str">
            <v/>
          </cell>
          <cell r="AN666" t="str">
            <v/>
          </cell>
          <cell r="AO666" t="str">
            <v/>
          </cell>
          <cell r="AP666" t="str">
            <v/>
          </cell>
          <cell r="AQ666" t="str">
            <v/>
          </cell>
          <cell r="AR666" t="str">
            <v/>
          </cell>
          <cell r="AS666" t="str">
            <v/>
          </cell>
          <cell r="AT666" t="str">
            <v/>
          </cell>
          <cell r="AU666" t="str">
            <v/>
          </cell>
          <cell r="AV666" t="str">
            <v/>
          </cell>
          <cell r="AW666" t="str">
            <v/>
          </cell>
          <cell r="AX666" t="str">
            <v/>
          </cell>
          <cell r="AY666" t="str">
            <v/>
          </cell>
          <cell r="AZ666" t="str">
            <v/>
          </cell>
          <cell r="BA666" t="str">
            <v/>
          </cell>
          <cell r="BB666" t="str">
            <v/>
          </cell>
          <cell r="BC666" t="str">
            <v/>
          </cell>
          <cell r="BD666" t="str">
            <v/>
          </cell>
          <cell r="BE666" t="str">
            <v/>
          </cell>
          <cell r="BF666" t="str">
            <v/>
          </cell>
          <cell r="BG666" t="str">
            <v/>
          </cell>
          <cell r="BH666" t="str">
            <v/>
          </cell>
          <cell r="BI666" t="str">
            <v/>
          </cell>
          <cell r="BJ666" t="str">
            <v/>
          </cell>
          <cell r="BK666" t="str">
            <v/>
          </cell>
          <cell r="BL666" t="str">
            <v/>
          </cell>
          <cell r="BM666" t="str">
            <v/>
          </cell>
          <cell r="BN666" t="str">
            <v/>
          </cell>
          <cell r="BO666" t="str">
            <v/>
          </cell>
          <cell r="BP666">
            <v>0</v>
          </cell>
        </row>
        <row r="667">
          <cell r="A667" t="str">
            <v>Outlaw of the Crimson Road</v>
          </cell>
          <cell r="C667">
            <v>0</v>
          </cell>
          <cell r="AK667" t="str">
            <v/>
          </cell>
          <cell r="AL667" t="str">
            <v/>
          </cell>
          <cell r="AM667" t="str">
            <v/>
          </cell>
          <cell r="AN667" t="str">
            <v/>
          </cell>
          <cell r="AO667" t="str">
            <v/>
          </cell>
          <cell r="AP667" t="str">
            <v/>
          </cell>
          <cell r="AQ667" t="str">
            <v/>
          </cell>
          <cell r="AR667" t="str">
            <v/>
          </cell>
          <cell r="AS667" t="str">
            <v/>
          </cell>
          <cell r="AT667" t="str">
            <v/>
          </cell>
          <cell r="AU667" t="str">
            <v/>
          </cell>
          <cell r="AV667" t="str">
            <v/>
          </cell>
          <cell r="AW667" t="str">
            <v/>
          </cell>
          <cell r="AX667" t="str">
            <v/>
          </cell>
          <cell r="AY667" t="str">
            <v/>
          </cell>
          <cell r="AZ667" t="str">
            <v/>
          </cell>
          <cell r="BA667" t="str">
            <v/>
          </cell>
          <cell r="BB667" t="str">
            <v/>
          </cell>
          <cell r="BC667" t="str">
            <v/>
          </cell>
          <cell r="BD667" t="str">
            <v/>
          </cell>
          <cell r="BE667" t="str">
            <v/>
          </cell>
          <cell r="BF667" t="str">
            <v/>
          </cell>
          <cell r="BG667" t="str">
            <v/>
          </cell>
          <cell r="BH667" t="str">
            <v/>
          </cell>
          <cell r="BI667" t="str">
            <v/>
          </cell>
          <cell r="BJ667" t="str">
            <v/>
          </cell>
          <cell r="BK667" t="str">
            <v/>
          </cell>
          <cell r="BL667" t="str">
            <v/>
          </cell>
          <cell r="BM667" t="str">
            <v/>
          </cell>
          <cell r="BN667" t="str">
            <v/>
          </cell>
          <cell r="BO667" t="str">
            <v/>
          </cell>
          <cell r="BP667">
            <v>0</v>
          </cell>
        </row>
        <row r="668">
          <cell r="A668" t="str">
            <v>Paladin</v>
          </cell>
          <cell r="B668" t="str">
            <v>Pal</v>
          </cell>
          <cell r="C668">
            <v>0</v>
          </cell>
          <cell r="D668" t="str">
            <v>]Light, Medium, Heavy Armor[</v>
          </cell>
          <cell r="E668" t="str">
            <v>]Shield Use[</v>
          </cell>
          <cell r="F668" t="str">
            <v>]Simple, Martial Weapons[</v>
          </cell>
          <cell r="G668" t="str">
            <v>1st:]Aura of Good (Ex)[Power is equal to class level.  See detect good spell.</v>
          </cell>
          <cell r="H668" t="str">
            <v>1st:]Detect Evil (Sp)[At will, per the spell</v>
          </cell>
          <cell r="I668" t="str">
            <v>1st:]Smite Evil (Su)[1/day:  +-2 to hit, +0 to dmg</v>
          </cell>
          <cell r="J668" t="str">
            <v>2nd:]Divine Grace (Su)[+-2 to all saves.</v>
          </cell>
          <cell r="K668" t="str">
            <v>2nd:]Lay on Hands (Sp)[Charisma score too low, unable to Lay on Hands.</v>
          </cell>
          <cell r="L668" t="str">
            <v>3rd:]Aura of Courage (Su)[Immune to fear; w/i 10', +4 morale bonus vs. fear affects.</v>
          </cell>
          <cell r="M668" t="str">
            <v>][Only works while conscious.</v>
          </cell>
          <cell r="N668" t="str">
            <v>3rd:]Divine Health (Ex)[Immunity to all diseases, including supernatural and magical ones.</v>
          </cell>
          <cell r="O668" t="str">
            <v>4th:]Divine Spells (Sp)[Wisdom determines DC, Bonus Spells</v>
          </cell>
          <cell r="P668" t="str">
            <v>4th:]Turn Undead (Su)[As a level -3 cleric.</v>
          </cell>
          <cell r="Q668" t="str">
            <v>5th:]Special Mounts (Sp)[</v>
          </cell>
          <cell r="R668" t="str">
            <v>6th:]Remove Disease (Sp)[Per the spell -1/week.</v>
          </cell>
          <cell r="AK668" t="str">
            <v/>
          </cell>
          <cell r="AL668" t="str">
            <v/>
          </cell>
          <cell r="AM668" t="str">
            <v/>
          </cell>
          <cell r="AN668" t="str">
            <v/>
          </cell>
          <cell r="AO668" t="str">
            <v/>
          </cell>
          <cell r="AP668" t="str">
            <v/>
          </cell>
          <cell r="AQ668" t="str">
            <v/>
          </cell>
          <cell r="AR668" t="str">
            <v/>
          </cell>
          <cell r="AS668" t="str">
            <v/>
          </cell>
          <cell r="AT668" t="str">
            <v/>
          </cell>
          <cell r="AU668" t="str">
            <v/>
          </cell>
          <cell r="AV668" t="str">
            <v/>
          </cell>
          <cell r="AW668" t="str">
            <v/>
          </cell>
          <cell r="AX668" t="str">
            <v/>
          </cell>
          <cell r="AY668" t="str">
            <v/>
          </cell>
          <cell r="AZ668" t="str">
            <v/>
          </cell>
          <cell r="BA668" t="str">
            <v/>
          </cell>
          <cell r="BB668" t="str">
            <v/>
          </cell>
          <cell r="BC668" t="str">
            <v/>
          </cell>
          <cell r="BD668" t="str">
            <v/>
          </cell>
          <cell r="BE668" t="str">
            <v/>
          </cell>
          <cell r="BF668" t="str">
            <v/>
          </cell>
          <cell r="BG668" t="str">
            <v/>
          </cell>
          <cell r="BH668" t="str">
            <v/>
          </cell>
          <cell r="BI668" t="str">
            <v/>
          </cell>
          <cell r="BJ668" t="str">
            <v/>
          </cell>
          <cell r="BK668" t="str">
            <v/>
          </cell>
          <cell r="BL668" t="str">
            <v/>
          </cell>
          <cell r="BM668" t="str">
            <v/>
          </cell>
          <cell r="BN668" t="str">
            <v/>
          </cell>
          <cell r="BO668" t="str">
            <v/>
          </cell>
          <cell r="BP668">
            <v>0</v>
          </cell>
        </row>
        <row r="669">
          <cell r="A669" t="str">
            <v>Paladin of the Pale</v>
          </cell>
          <cell r="C669">
            <v>0</v>
          </cell>
          <cell r="AK669" t="str">
            <v/>
          </cell>
          <cell r="AL669" t="str">
            <v/>
          </cell>
          <cell r="AM669" t="str">
            <v/>
          </cell>
          <cell r="AN669" t="str">
            <v/>
          </cell>
          <cell r="AO669" t="str">
            <v/>
          </cell>
          <cell r="AP669" t="str">
            <v/>
          </cell>
          <cell r="AQ669" t="str">
            <v/>
          </cell>
          <cell r="AR669" t="str">
            <v/>
          </cell>
          <cell r="AS669" t="str">
            <v/>
          </cell>
          <cell r="AT669" t="str">
            <v/>
          </cell>
          <cell r="AU669" t="str">
            <v/>
          </cell>
          <cell r="AV669" t="str">
            <v/>
          </cell>
          <cell r="AW669" t="str">
            <v/>
          </cell>
          <cell r="AX669" t="str">
            <v/>
          </cell>
          <cell r="AY669" t="str">
            <v/>
          </cell>
          <cell r="AZ669" t="str">
            <v/>
          </cell>
          <cell r="BA669" t="str">
            <v/>
          </cell>
          <cell r="BB669" t="str">
            <v/>
          </cell>
          <cell r="BC669" t="str">
            <v/>
          </cell>
          <cell r="BD669" t="str">
            <v/>
          </cell>
          <cell r="BE669" t="str">
            <v/>
          </cell>
          <cell r="BF669" t="str">
            <v/>
          </cell>
          <cell r="BG669" t="str">
            <v/>
          </cell>
          <cell r="BH669" t="str">
            <v/>
          </cell>
          <cell r="BI669" t="str">
            <v/>
          </cell>
          <cell r="BJ669" t="str">
            <v/>
          </cell>
          <cell r="BK669" t="str">
            <v/>
          </cell>
          <cell r="BL669" t="str">
            <v/>
          </cell>
          <cell r="BM669" t="str">
            <v/>
          </cell>
          <cell r="BN669" t="str">
            <v/>
          </cell>
          <cell r="BO669" t="str">
            <v/>
          </cell>
          <cell r="BP669">
            <v>0</v>
          </cell>
        </row>
        <row r="670">
          <cell r="A670" t="str">
            <v>Pale Master</v>
          </cell>
          <cell r="B670" t="str">
            <v>Pms</v>
          </cell>
          <cell r="C670">
            <v>0</v>
          </cell>
          <cell r="G670" t="str">
            <v>1st:]Bonemail +2[Natural armor bonus from necromantic armor</v>
          </cell>
          <cell r="H670" t="str">
            <v>2nd:]Animate Dead (Sp)[No material component, 1/day</v>
          </cell>
          <cell r="I670" t="str">
            <v>3rd:]Darkvision (Ex)[Darkvision 60' / increases +60'</v>
          </cell>
          <cell r="J670" t="str">
            <v>4th:]Summon Undead (Su) (2/day)[See T&amp;B p. 65-66 for notes</v>
          </cell>
          <cell r="K670" t="str">
            <v>4th:]Bonemail +4[Natural armor bonus from necromantic armor</v>
          </cell>
          <cell r="L670" t="str">
            <v>5th:]Deathless Vigor[gains +3 HP (as if Toughness feat)</v>
          </cell>
          <cell r="M670" t="str">
            <v>6th:]Undead Graft[+4 Str; two special touch attacks / day</v>
          </cell>
          <cell r="N670" t="str">
            <v>][See T&amp;B p. 66 for special touch attacks</v>
          </cell>
          <cell r="O670" t="str">
            <v>7th:]Tough As Bone (Ex)[Immune to stunning, subdual dmg</v>
          </cell>
          <cell r="P670" t="str">
            <v>8th:]Graft Upgrade[+2 Competence bonus to touch attack; 3/day</v>
          </cell>
          <cell r="Q670" t="str">
            <v>9th:]Summon Greater Undead (Su)[See T&amp;B p. 67.</v>
          </cell>
          <cell r="R670" t="str">
            <v>10th:]Deathless Mastery[Immune to critical hits; vassal</v>
          </cell>
          <cell r="AK670" t="str">
            <v/>
          </cell>
          <cell r="AL670" t="str">
            <v/>
          </cell>
          <cell r="AM670" t="str">
            <v/>
          </cell>
          <cell r="AN670" t="str">
            <v/>
          </cell>
          <cell r="AO670" t="str">
            <v/>
          </cell>
          <cell r="AP670" t="str">
            <v/>
          </cell>
          <cell r="AQ670" t="str">
            <v/>
          </cell>
          <cell r="AR670" t="str">
            <v/>
          </cell>
          <cell r="AS670" t="str">
            <v/>
          </cell>
          <cell r="AT670" t="str">
            <v/>
          </cell>
          <cell r="AU670" t="str">
            <v/>
          </cell>
          <cell r="AV670" t="str">
            <v/>
          </cell>
          <cell r="AW670" t="str">
            <v/>
          </cell>
          <cell r="AX670" t="str">
            <v/>
          </cell>
          <cell r="AY670" t="str">
            <v/>
          </cell>
          <cell r="AZ670" t="str">
            <v/>
          </cell>
          <cell r="BA670" t="str">
            <v/>
          </cell>
          <cell r="BB670" t="str">
            <v/>
          </cell>
          <cell r="BC670" t="str">
            <v/>
          </cell>
          <cell r="BD670" t="str">
            <v/>
          </cell>
          <cell r="BE670" t="str">
            <v/>
          </cell>
          <cell r="BF670" t="str">
            <v/>
          </cell>
          <cell r="BG670" t="str">
            <v/>
          </cell>
          <cell r="BH670" t="str">
            <v/>
          </cell>
          <cell r="BI670" t="str">
            <v/>
          </cell>
          <cell r="BJ670" t="str">
            <v/>
          </cell>
          <cell r="BK670" t="str">
            <v/>
          </cell>
          <cell r="BL670" t="str">
            <v/>
          </cell>
          <cell r="BM670" t="str">
            <v/>
          </cell>
          <cell r="BN670" t="str">
            <v/>
          </cell>
          <cell r="BO670" t="str">
            <v/>
          </cell>
          <cell r="BP670">
            <v>0</v>
          </cell>
        </row>
        <row r="671">
          <cell r="A671" t="str">
            <v>Peerless Archer</v>
          </cell>
          <cell r="B671" t="str">
            <v>.</v>
          </cell>
          <cell r="C671">
            <v>0</v>
          </cell>
          <cell r="G671" t="str">
            <v>1st]Exper Bowyer[+3 bonus on all craft (bowmaking) checks.</v>
          </cell>
          <cell r="H671" t="str">
            <v>1st]Ranged Sneak Attack (Ex)[0d6 damage.  Stacks with other sneak attacks.</v>
          </cell>
          <cell r="I671" t="str">
            <v>2nd]Sharp Shooting 0 (Ex)[Ignore 0 steps of cover or concealment.</v>
          </cell>
          <cell r="J671" t="str">
            <v>2nd]Fletching +0 (Su)[Can craft up to +0 arrows by spending XP.</v>
          </cell>
          <cell r="K671" t="str">
            <v>3rd]Power Shot[As power attack, but only with a bow.</v>
          </cell>
          <cell r="L671" t="str">
            <v>8th]Threaten[10' melee threat range while wielding a bow.</v>
          </cell>
          <cell r="AK671" t="str">
            <v/>
          </cell>
          <cell r="AL671" t="str">
            <v/>
          </cell>
          <cell r="AM671" t="str">
            <v/>
          </cell>
          <cell r="AN671" t="str">
            <v/>
          </cell>
          <cell r="AO671" t="str">
            <v/>
          </cell>
          <cell r="AP671" t="str">
            <v/>
          </cell>
          <cell r="AQ671" t="str">
            <v/>
          </cell>
          <cell r="AR671" t="str">
            <v/>
          </cell>
          <cell r="AS671" t="str">
            <v/>
          </cell>
          <cell r="AT671" t="str">
            <v/>
          </cell>
          <cell r="AU671" t="str">
            <v/>
          </cell>
          <cell r="AV671" t="str">
            <v/>
          </cell>
          <cell r="AW671" t="str">
            <v/>
          </cell>
          <cell r="AX671" t="str">
            <v/>
          </cell>
          <cell r="AY671" t="str">
            <v/>
          </cell>
          <cell r="AZ671" t="str">
            <v/>
          </cell>
          <cell r="BA671" t="str">
            <v/>
          </cell>
          <cell r="BB671" t="str">
            <v/>
          </cell>
          <cell r="BC671" t="str">
            <v/>
          </cell>
          <cell r="BD671" t="str">
            <v/>
          </cell>
          <cell r="BE671" t="str">
            <v/>
          </cell>
          <cell r="BF671" t="str">
            <v/>
          </cell>
          <cell r="BG671" t="str">
            <v/>
          </cell>
          <cell r="BH671" t="str">
            <v/>
          </cell>
          <cell r="BI671" t="str">
            <v/>
          </cell>
          <cell r="BJ671" t="str">
            <v/>
          </cell>
          <cell r="BK671" t="str">
            <v/>
          </cell>
          <cell r="BL671" t="str">
            <v/>
          </cell>
          <cell r="BM671" t="str">
            <v/>
          </cell>
          <cell r="BN671" t="str">
            <v/>
          </cell>
          <cell r="BO671" t="str">
            <v/>
          </cell>
          <cell r="BP671">
            <v>0</v>
          </cell>
        </row>
        <row r="672">
          <cell r="A672" t="str">
            <v>Plaguelord</v>
          </cell>
          <cell r="C672">
            <v>0</v>
          </cell>
          <cell r="AK672" t="str">
            <v/>
          </cell>
          <cell r="AL672" t="str">
            <v/>
          </cell>
          <cell r="AM672" t="str">
            <v/>
          </cell>
          <cell r="AN672" t="str">
            <v/>
          </cell>
          <cell r="AO672" t="str">
            <v/>
          </cell>
          <cell r="AP672" t="str">
            <v/>
          </cell>
          <cell r="AQ672" t="str">
            <v/>
          </cell>
          <cell r="AR672" t="str">
            <v/>
          </cell>
          <cell r="AS672" t="str">
            <v/>
          </cell>
          <cell r="AT672" t="str">
            <v/>
          </cell>
          <cell r="AU672" t="str">
            <v/>
          </cell>
          <cell r="AV672" t="str">
            <v/>
          </cell>
          <cell r="AW672" t="str">
            <v/>
          </cell>
          <cell r="AX672" t="str">
            <v/>
          </cell>
          <cell r="AY672" t="str">
            <v/>
          </cell>
          <cell r="AZ672" t="str">
            <v/>
          </cell>
          <cell r="BA672" t="str">
            <v/>
          </cell>
          <cell r="BB672" t="str">
            <v/>
          </cell>
          <cell r="BC672" t="str">
            <v/>
          </cell>
          <cell r="BD672" t="str">
            <v/>
          </cell>
          <cell r="BE672" t="str">
            <v/>
          </cell>
          <cell r="BF672" t="str">
            <v/>
          </cell>
          <cell r="BG672" t="str">
            <v/>
          </cell>
          <cell r="BH672" t="str">
            <v/>
          </cell>
          <cell r="BI672" t="str">
            <v/>
          </cell>
          <cell r="BJ672" t="str">
            <v/>
          </cell>
          <cell r="BK672" t="str">
            <v/>
          </cell>
          <cell r="BL672" t="str">
            <v/>
          </cell>
          <cell r="BM672" t="str">
            <v/>
          </cell>
          <cell r="BN672" t="str">
            <v/>
          </cell>
          <cell r="BO672" t="str">
            <v/>
          </cell>
          <cell r="BP672">
            <v>0</v>
          </cell>
        </row>
        <row r="673">
          <cell r="A673" t="str">
            <v>Planar Champion</v>
          </cell>
          <cell r="C673">
            <v>0</v>
          </cell>
          <cell r="AK673" t="str">
            <v/>
          </cell>
          <cell r="AL673" t="str">
            <v/>
          </cell>
          <cell r="AM673" t="str">
            <v/>
          </cell>
          <cell r="AN673" t="str">
            <v/>
          </cell>
          <cell r="AO673" t="str">
            <v/>
          </cell>
          <cell r="AP673" t="str">
            <v/>
          </cell>
          <cell r="AQ673" t="str">
            <v/>
          </cell>
          <cell r="AR673" t="str">
            <v/>
          </cell>
          <cell r="AS673" t="str">
            <v/>
          </cell>
          <cell r="AT673" t="str">
            <v/>
          </cell>
          <cell r="AU673" t="str">
            <v/>
          </cell>
          <cell r="AV673" t="str">
            <v/>
          </cell>
          <cell r="AW673" t="str">
            <v/>
          </cell>
          <cell r="AX673" t="str">
            <v/>
          </cell>
          <cell r="AY673" t="str">
            <v/>
          </cell>
          <cell r="AZ673" t="str">
            <v/>
          </cell>
          <cell r="BA673" t="str">
            <v/>
          </cell>
          <cell r="BB673" t="str">
            <v/>
          </cell>
          <cell r="BC673" t="str">
            <v/>
          </cell>
          <cell r="BD673" t="str">
            <v/>
          </cell>
          <cell r="BE673" t="str">
            <v/>
          </cell>
          <cell r="BF673" t="str">
            <v/>
          </cell>
          <cell r="BG673" t="str">
            <v/>
          </cell>
          <cell r="BH673" t="str">
            <v/>
          </cell>
          <cell r="BI673" t="str">
            <v/>
          </cell>
          <cell r="BJ673" t="str">
            <v/>
          </cell>
          <cell r="BK673" t="str">
            <v/>
          </cell>
          <cell r="BL673" t="str">
            <v/>
          </cell>
          <cell r="BM673" t="str">
            <v/>
          </cell>
          <cell r="BN673" t="str">
            <v/>
          </cell>
          <cell r="BO673" t="str">
            <v/>
          </cell>
          <cell r="BP673">
            <v>0</v>
          </cell>
        </row>
        <row r="674">
          <cell r="A674" t="str">
            <v>Planeshifter</v>
          </cell>
          <cell r="C674">
            <v>0</v>
          </cell>
          <cell r="AK674" t="str">
            <v/>
          </cell>
          <cell r="AL674" t="str">
            <v/>
          </cell>
          <cell r="AM674" t="str">
            <v/>
          </cell>
          <cell r="AN674" t="str">
            <v/>
          </cell>
          <cell r="AO674" t="str">
            <v/>
          </cell>
          <cell r="AP674" t="str">
            <v/>
          </cell>
          <cell r="AQ674" t="str">
            <v/>
          </cell>
          <cell r="AR674" t="str">
            <v/>
          </cell>
          <cell r="AS674" t="str">
            <v/>
          </cell>
          <cell r="AT674" t="str">
            <v/>
          </cell>
          <cell r="AU674" t="str">
            <v/>
          </cell>
          <cell r="AV674" t="str">
            <v/>
          </cell>
          <cell r="AW674" t="str">
            <v/>
          </cell>
          <cell r="AX674" t="str">
            <v/>
          </cell>
          <cell r="AY674" t="str">
            <v/>
          </cell>
          <cell r="AZ674" t="str">
            <v/>
          </cell>
          <cell r="BA674" t="str">
            <v/>
          </cell>
          <cell r="BB674" t="str">
            <v/>
          </cell>
          <cell r="BC674" t="str">
            <v/>
          </cell>
          <cell r="BD674" t="str">
            <v/>
          </cell>
          <cell r="BE674" t="str">
            <v/>
          </cell>
          <cell r="BF674" t="str">
            <v/>
          </cell>
          <cell r="BG674" t="str">
            <v/>
          </cell>
          <cell r="BH674" t="str">
            <v/>
          </cell>
          <cell r="BI674" t="str">
            <v/>
          </cell>
          <cell r="BJ674" t="str">
            <v/>
          </cell>
          <cell r="BK674" t="str">
            <v/>
          </cell>
          <cell r="BL674" t="str">
            <v/>
          </cell>
          <cell r="BM674" t="str">
            <v/>
          </cell>
          <cell r="BN674" t="str">
            <v/>
          </cell>
          <cell r="BO674" t="str">
            <v/>
          </cell>
          <cell r="BP674">
            <v>0</v>
          </cell>
        </row>
        <row r="675">
          <cell r="A675" t="str">
            <v>Poison Fist</v>
          </cell>
          <cell r="B675" t="str">
            <v>.</v>
          </cell>
          <cell r="C675">
            <v>0</v>
          </cell>
          <cell r="G675" t="str">
            <v>1st:]Poison Use[Will never poison self by accident.</v>
          </cell>
          <cell r="H675" t="str">
            <v>1st:]Totem Form[Polymorph self into totem animal for 10 + class lvl rounds</v>
          </cell>
          <cell r="I675" t="str">
            <v>][1/day plus an additional time at every odd poison fist level.</v>
          </cell>
          <cell r="J675" t="str">
            <v>2nd:]Sneak Attack (Ex)[+1d6.  Additional +d6 at 5th &amp; 8th levels.</v>
          </cell>
          <cell r="K675" t="str">
            <v>3rd:]Acrobatics (Su)[+10 competence bonus to balance, climb,</v>
          </cell>
          <cell r="L675" t="str">
            <v>][jump, &amp; tumble checks.  Becomes +20 at 7th level.</v>
          </cell>
          <cell r="M675" t="str">
            <v>][Can always take 10 on these checks.</v>
          </cell>
          <cell r="N675" t="str">
            <v>4th:]Natural Armor Bonus (Ex)[+1.  +2 at 9th level.</v>
          </cell>
          <cell r="O675" t="str">
            <v>4th:]Venomous Blow (Su)[Unarmed sneak attacks become poisonous for one round.</v>
          </cell>
          <cell r="P675" t="str">
            <v>][DC 10 + class lvl + CHA modifier.  Free action to invoke.</v>
          </cell>
          <cell r="Q675" t="str">
            <v>6th]Totem Aspect (Sp)[Cast totem based spell 3/day as sorcerer</v>
          </cell>
          <cell r="R675" t="str">
            <v>][of equal class level.</v>
          </cell>
          <cell r="S675" t="str">
            <v>7th:]Poison Immunity (Su)[Complete immunity to poison.</v>
          </cell>
          <cell r="T675" t="str">
            <v>10th:]Improved Venomous Blow[All unarmed attacks for the round can now do poison damage,</v>
          </cell>
          <cell r="U675" t="str">
            <v>][not just sneak attacks.</v>
          </cell>
          <cell r="AK675" t="str">
            <v/>
          </cell>
          <cell r="AL675" t="str">
            <v/>
          </cell>
          <cell r="AM675" t="str">
            <v/>
          </cell>
          <cell r="AN675" t="str">
            <v/>
          </cell>
          <cell r="AO675" t="str">
            <v/>
          </cell>
          <cell r="AP675" t="str">
            <v/>
          </cell>
          <cell r="AQ675" t="str">
            <v/>
          </cell>
          <cell r="AR675" t="str">
            <v/>
          </cell>
          <cell r="AS675" t="str">
            <v/>
          </cell>
          <cell r="AT675" t="str">
            <v/>
          </cell>
          <cell r="AU675" t="str">
            <v/>
          </cell>
          <cell r="AV675" t="str">
            <v/>
          </cell>
          <cell r="AW675" t="str">
            <v/>
          </cell>
          <cell r="AX675" t="str">
            <v/>
          </cell>
          <cell r="AY675" t="str">
            <v/>
          </cell>
          <cell r="AZ675" t="str">
            <v/>
          </cell>
          <cell r="BA675" t="str">
            <v/>
          </cell>
          <cell r="BB675" t="str">
            <v/>
          </cell>
          <cell r="BC675" t="str">
            <v/>
          </cell>
          <cell r="BD675" t="str">
            <v/>
          </cell>
          <cell r="BE675" t="str">
            <v/>
          </cell>
          <cell r="BF675" t="str">
            <v/>
          </cell>
          <cell r="BG675" t="str">
            <v/>
          </cell>
          <cell r="BH675" t="str">
            <v/>
          </cell>
          <cell r="BI675" t="str">
            <v/>
          </cell>
          <cell r="BJ675" t="str">
            <v/>
          </cell>
          <cell r="BK675" t="str">
            <v/>
          </cell>
          <cell r="BL675" t="str">
            <v/>
          </cell>
          <cell r="BM675" t="str">
            <v/>
          </cell>
          <cell r="BN675" t="str">
            <v/>
          </cell>
          <cell r="BO675" t="str">
            <v/>
          </cell>
          <cell r="BP675">
            <v>0</v>
          </cell>
        </row>
        <row r="676">
          <cell r="A676" t="str">
            <v>Prairie Runner</v>
          </cell>
          <cell r="C676">
            <v>0</v>
          </cell>
          <cell r="AK676" t="str">
            <v/>
          </cell>
          <cell r="AL676" t="str">
            <v/>
          </cell>
          <cell r="AM676" t="str">
            <v/>
          </cell>
          <cell r="AN676" t="str">
            <v/>
          </cell>
          <cell r="AO676" t="str">
            <v/>
          </cell>
          <cell r="AP676" t="str">
            <v/>
          </cell>
          <cell r="AQ676" t="str">
            <v/>
          </cell>
          <cell r="AR676" t="str">
            <v/>
          </cell>
          <cell r="AS676" t="str">
            <v/>
          </cell>
          <cell r="AT676" t="str">
            <v/>
          </cell>
          <cell r="AU676" t="str">
            <v/>
          </cell>
          <cell r="AV676" t="str">
            <v/>
          </cell>
          <cell r="AW676" t="str">
            <v/>
          </cell>
          <cell r="AX676" t="str">
            <v/>
          </cell>
          <cell r="AY676" t="str">
            <v/>
          </cell>
          <cell r="AZ676" t="str">
            <v/>
          </cell>
          <cell r="BA676" t="str">
            <v/>
          </cell>
          <cell r="BB676" t="str">
            <v/>
          </cell>
          <cell r="BC676" t="str">
            <v/>
          </cell>
          <cell r="BD676" t="str">
            <v/>
          </cell>
          <cell r="BE676" t="str">
            <v/>
          </cell>
          <cell r="BF676" t="str">
            <v/>
          </cell>
          <cell r="BG676" t="str">
            <v/>
          </cell>
          <cell r="BH676" t="str">
            <v/>
          </cell>
          <cell r="BI676" t="str">
            <v/>
          </cell>
          <cell r="BJ676" t="str">
            <v/>
          </cell>
          <cell r="BK676" t="str">
            <v/>
          </cell>
          <cell r="BL676" t="str">
            <v/>
          </cell>
          <cell r="BM676" t="str">
            <v/>
          </cell>
          <cell r="BN676" t="str">
            <v/>
          </cell>
          <cell r="BO676" t="str">
            <v/>
          </cell>
          <cell r="BP676">
            <v>0</v>
          </cell>
        </row>
        <row r="677">
          <cell r="A677" t="str">
            <v>Psi-Hunter</v>
          </cell>
          <cell r="C677">
            <v>0</v>
          </cell>
          <cell r="AK677" t="str">
            <v/>
          </cell>
          <cell r="AL677" t="str">
            <v/>
          </cell>
          <cell r="AM677" t="str">
            <v/>
          </cell>
          <cell r="AN677" t="str">
            <v/>
          </cell>
          <cell r="AO677" t="str">
            <v/>
          </cell>
          <cell r="AP677" t="str">
            <v/>
          </cell>
          <cell r="AQ677" t="str">
            <v/>
          </cell>
          <cell r="AR677" t="str">
            <v/>
          </cell>
          <cell r="AS677" t="str">
            <v/>
          </cell>
          <cell r="AT677" t="str">
            <v/>
          </cell>
          <cell r="AU677" t="str">
            <v/>
          </cell>
          <cell r="AV677" t="str">
            <v/>
          </cell>
          <cell r="AW677" t="str">
            <v/>
          </cell>
          <cell r="AX677" t="str">
            <v/>
          </cell>
          <cell r="AY677" t="str">
            <v/>
          </cell>
          <cell r="AZ677" t="str">
            <v/>
          </cell>
          <cell r="BA677" t="str">
            <v/>
          </cell>
          <cell r="BB677" t="str">
            <v/>
          </cell>
          <cell r="BC677" t="str">
            <v/>
          </cell>
          <cell r="BD677" t="str">
            <v/>
          </cell>
          <cell r="BE677" t="str">
            <v/>
          </cell>
          <cell r="BF677" t="str">
            <v/>
          </cell>
          <cell r="BG677" t="str">
            <v/>
          </cell>
          <cell r="BH677" t="str">
            <v/>
          </cell>
          <cell r="BI677" t="str">
            <v/>
          </cell>
          <cell r="BJ677" t="str">
            <v/>
          </cell>
          <cell r="BK677" t="str">
            <v/>
          </cell>
          <cell r="BL677" t="str">
            <v/>
          </cell>
          <cell r="BM677" t="str">
            <v/>
          </cell>
          <cell r="BN677" t="str">
            <v/>
          </cell>
          <cell r="BO677" t="str">
            <v/>
          </cell>
          <cell r="BP677">
            <v>0</v>
          </cell>
        </row>
        <row r="678">
          <cell r="A678" t="str">
            <v>Psion - Egoist</v>
          </cell>
          <cell r="B678" t="str">
            <v>Ego</v>
          </cell>
          <cell r="C678">
            <v>0</v>
          </cell>
          <cell r="F678" t="str">
            <v>]Simple Weapons[</v>
          </cell>
          <cell r="G678" t="str">
            <v>1st:]Psionic Combat Modes (Sp)[Choose 5 combat modes.</v>
          </cell>
          <cell r="H678" t="str">
            <v>1st:]Psicrystal (Ex)[</v>
          </cell>
          <cell r="AK678" t="str">
            <v/>
          </cell>
          <cell r="AL678" t="str">
            <v/>
          </cell>
          <cell r="AM678" t="str">
            <v/>
          </cell>
          <cell r="AN678" t="str">
            <v/>
          </cell>
          <cell r="AO678" t="str">
            <v/>
          </cell>
          <cell r="AP678" t="str">
            <v/>
          </cell>
          <cell r="AQ678" t="str">
            <v/>
          </cell>
          <cell r="AR678" t="str">
            <v/>
          </cell>
          <cell r="AS678" t="str">
            <v/>
          </cell>
          <cell r="AT678" t="str">
            <v/>
          </cell>
          <cell r="AU678" t="str">
            <v/>
          </cell>
          <cell r="AV678" t="str">
            <v/>
          </cell>
          <cell r="AW678" t="str">
            <v/>
          </cell>
          <cell r="AX678" t="str">
            <v/>
          </cell>
          <cell r="AY678" t="str">
            <v/>
          </cell>
          <cell r="AZ678" t="str">
            <v/>
          </cell>
          <cell r="BA678" t="str">
            <v/>
          </cell>
          <cell r="BB678" t="str">
            <v/>
          </cell>
          <cell r="BC678" t="str">
            <v/>
          </cell>
          <cell r="BD678" t="str">
            <v/>
          </cell>
          <cell r="BE678" t="str">
            <v/>
          </cell>
          <cell r="BF678" t="str">
            <v/>
          </cell>
          <cell r="BG678" t="str">
            <v/>
          </cell>
          <cell r="BH678" t="str">
            <v/>
          </cell>
          <cell r="BI678" t="str">
            <v/>
          </cell>
          <cell r="BJ678" t="str">
            <v/>
          </cell>
          <cell r="BK678" t="str">
            <v/>
          </cell>
          <cell r="BL678" t="str">
            <v/>
          </cell>
          <cell r="BM678" t="str">
            <v/>
          </cell>
          <cell r="BN678" t="str">
            <v/>
          </cell>
          <cell r="BO678" t="str">
            <v/>
          </cell>
          <cell r="BP678">
            <v>0</v>
          </cell>
        </row>
        <row r="679">
          <cell r="A679" t="str">
            <v>Psion - Nomad</v>
          </cell>
          <cell r="B679" t="str">
            <v>Nom</v>
          </cell>
          <cell r="C679">
            <v>0</v>
          </cell>
          <cell r="F679" t="str">
            <v>]Simple Weapons[</v>
          </cell>
          <cell r="G679" t="str">
            <v>1st:]Psionic Combat Modes (Sp)[Choose 5 combat modes.</v>
          </cell>
          <cell r="H679" t="str">
            <v>1st:]Psicrystal (Ex)[</v>
          </cell>
          <cell r="AK679" t="str">
            <v/>
          </cell>
          <cell r="AL679" t="str">
            <v/>
          </cell>
          <cell r="AM679" t="str">
            <v/>
          </cell>
          <cell r="AN679" t="str">
            <v/>
          </cell>
          <cell r="AO679" t="str">
            <v/>
          </cell>
          <cell r="AP679" t="str">
            <v/>
          </cell>
          <cell r="AQ679" t="str">
            <v/>
          </cell>
          <cell r="AR679" t="str">
            <v/>
          </cell>
          <cell r="AS679" t="str">
            <v/>
          </cell>
          <cell r="AT679" t="str">
            <v/>
          </cell>
          <cell r="AU679" t="str">
            <v/>
          </cell>
          <cell r="AV679" t="str">
            <v/>
          </cell>
          <cell r="AW679" t="str">
            <v/>
          </cell>
          <cell r="AX679" t="str">
            <v/>
          </cell>
          <cell r="AY679" t="str">
            <v/>
          </cell>
          <cell r="AZ679" t="str">
            <v/>
          </cell>
          <cell r="BA679" t="str">
            <v/>
          </cell>
          <cell r="BB679" t="str">
            <v/>
          </cell>
          <cell r="BC679" t="str">
            <v/>
          </cell>
          <cell r="BD679" t="str">
            <v/>
          </cell>
          <cell r="BE679" t="str">
            <v/>
          </cell>
          <cell r="BF679" t="str">
            <v/>
          </cell>
          <cell r="BG679" t="str">
            <v/>
          </cell>
          <cell r="BH679" t="str">
            <v/>
          </cell>
          <cell r="BI679" t="str">
            <v/>
          </cell>
          <cell r="BJ679" t="str">
            <v/>
          </cell>
          <cell r="BK679" t="str">
            <v/>
          </cell>
          <cell r="BL679" t="str">
            <v/>
          </cell>
          <cell r="BM679" t="str">
            <v/>
          </cell>
          <cell r="BN679" t="str">
            <v/>
          </cell>
          <cell r="BO679" t="str">
            <v/>
          </cell>
          <cell r="BP679">
            <v>0</v>
          </cell>
        </row>
        <row r="680">
          <cell r="A680" t="str">
            <v>Psion - Savant</v>
          </cell>
          <cell r="B680" t="str">
            <v>Sav</v>
          </cell>
          <cell r="C680">
            <v>0</v>
          </cell>
          <cell r="F680" t="str">
            <v>]Simple Weapons[</v>
          </cell>
          <cell r="G680" t="str">
            <v>1st:]Psionic Combat Modes (Sp)[Choose 5 combat modes.</v>
          </cell>
          <cell r="H680" t="str">
            <v>1st:]Psicrystal (Ex)[</v>
          </cell>
          <cell r="AK680" t="str">
            <v/>
          </cell>
          <cell r="AL680" t="str">
            <v/>
          </cell>
          <cell r="AM680" t="str">
            <v/>
          </cell>
          <cell r="AN680" t="str">
            <v/>
          </cell>
          <cell r="AO680" t="str">
            <v/>
          </cell>
          <cell r="AP680" t="str">
            <v/>
          </cell>
          <cell r="AQ680" t="str">
            <v/>
          </cell>
          <cell r="AR680" t="str">
            <v/>
          </cell>
          <cell r="AS680" t="str">
            <v/>
          </cell>
          <cell r="AT680" t="str">
            <v/>
          </cell>
          <cell r="AU680" t="str">
            <v/>
          </cell>
          <cell r="AV680" t="str">
            <v/>
          </cell>
          <cell r="AW680" t="str">
            <v/>
          </cell>
          <cell r="AX680" t="str">
            <v/>
          </cell>
          <cell r="AY680" t="str">
            <v/>
          </cell>
          <cell r="AZ680" t="str">
            <v/>
          </cell>
          <cell r="BA680" t="str">
            <v/>
          </cell>
          <cell r="BB680" t="str">
            <v/>
          </cell>
          <cell r="BC680" t="str">
            <v/>
          </cell>
          <cell r="BD680" t="str">
            <v/>
          </cell>
          <cell r="BE680" t="str">
            <v/>
          </cell>
          <cell r="BF680" t="str">
            <v/>
          </cell>
          <cell r="BG680" t="str">
            <v/>
          </cell>
          <cell r="BH680" t="str">
            <v/>
          </cell>
          <cell r="BI680" t="str">
            <v/>
          </cell>
          <cell r="BJ680" t="str">
            <v/>
          </cell>
          <cell r="BK680" t="str">
            <v/>
          </cell>
          <cell r="BL680" t="str">
            <v/>
          </cell>
          <cell r="BM680" t="str">
            <v/>
          </cell>
          <cell r="BN680" t="str">
            <v/>
          </cell>
          <cell r="BO680" t="str">
            <v/>
          </cell>
          <cell r="BP680">
            <v>0</v>
          </cell>
        </row>
        <row r="681">
          <cell r="A681" t="str">
            <v>Psion - Seer</v>
          </cell>
          <cell r="B681" t="str">
            <v>See</v>
          </cell>
          <cell r="C681">
            <v>0</v>
          </cell>
          <cell r="F681" t="str">
            <v>]Simple Weapons[</v>
          </cell>
          <cell r="G681" t="str">
            <v>1st:]Psionic Combat Modes (Sp)[Choose 5 combat modes.</v>
          </cell>
          <cell r="H681" t="str">
            <v>1st:]Psicrystal (Ex)[</v>
          </cell>
          <cell r="AK681" t="str">
            <v/>
          </cell>
          <cell r="AL681" t="str">
            <v/>
          </cell>
          <cell r="AM681" t="str">
            <v/>
          </cell>
          <cell r="AN681" t="str">
            <v/>
          </cell>
          <cell r="AO681" t="str">
            <v/>
          </cell>
          <cell r="AP681" t="str">
            <v/>
          </cell>
          <cell r="AQ681" t="str">
            <v/>
          </cell>
          <cell r="AR681" t="str">
            <v/>
          </cell>
          <cell r="AS681" t="str">
            <v/>
          </cell>
          <cell r="AT681" t="str">
            <v/>
          </cell>
          <cell r="AU681" t="str">
            <v/>
          </cell>
          <cell r="AV681" t="str">
            <v/>
          </cell>
          <cell r="AW681" t="str">
            <v/>
          </cell>
          <cell r="AX681" t="str">
            <v/>
          </cell>
          <cell r="AY681" t="str">
            <v/>
          </cell>
          <cell r="AZ681" t="str">
            <v/>
          </cell>
          <cell r="BA681" t="str">
            <v/>
          </cell>
          <cell r="BB681" t="str">
            <v/>
          </cell>
          <cell r="BC681" t="str">
            <v/>
          </cell>
          <cell r="BD681" t="str">
            <v/>
          </cell>
          <cell r="BE681" t="str">
            <v/>
          </cell>
          <cell r="BF681" t="str">
            <v/>
          </cell>
          <cell r="BG681" t="str">
            <v/>
          </cell>
          <cell r="BH681" t="str">
            <v/>
          </cell>
          <cell r="BI681" t="str">
            <v/>
          </cell>
          <cell r="BJ681" t="str">
            <v/>
          </cell>
          <cell r="BK681" t="str">
            <v/>
          </cell>
          <cell r="BL681" t="str">
            <v/>
          </cell>
          <cell r="BM681" t="str">
            <v/>
          </cell>
          <cell r="BN681" t="str">
            <v/>
          </cell>
          <cell r="BO681" t="str">
            <v/>
          </cell>
          <cell r="BP681">
            <v>0</v>
          </cell>
        </row>
        <row r="682">
          <cell r="A682" t="str">
            <v>Psion - Shaper</v>
          </cell>
          <cell r="B682" t="str">
            <v>Sha</v>
          </cell>
          <cell r="C682">
            <v>0</v>
          </cell>
          <cell r="F682" t="str">
            <v>]Simple Weapons[</v>
          </cell>
          <cell r="G682" t="str">
            <v>1st:]Psionic Combat Modes (Sp)[Choose 5 combat modes.</v>
          </cell>
          <cell r="H682" t="str">
            <v>1st:]Psicrystal (Ex)[</v>
          </cell>
          <cell r="AK682" t="str">
            <v/>
          </cell>
          <cell r="AL682" t="str">
            <v/>
          </cell>
          <cell r="AM682" t="str">
            <v/>
          </cell>
          <cell r="AN682" t="str">
            <v/>
          </cell>
          <cell r="AO682" t="str">
            <v/>
          </cell>
          <cell r="AP682" t="str">
            <v/>
          </cell>
          <cell r="AQ682" t="str">
            <v/>
          </cell>
          <cell r="AR682" t="str">
            <v/>
          </cell>
          <cell r="AS682" t="str">
            <v/>
          </cell>
          <cell r="AT682" t="str">
            <v/>
          </cell>
          <cell r="AU682" t="str">
            <v/>
          </cell>
          <cell r="AV682" t="str">
            <v/>
          </cell>
          <cell r="AW682" t="str">
            <v/>
          </cell>
          <cell r="AX682" t="str">
            <v/>
          </cell>
          <cell r="AY682" t="str">
            <v/>
          </cell>
          <cell r="AZ682" t="str">
            <v/>
          </cell>
          <cell r="BA682" t="str">
            <v/>
          </cell>
          <cell r="BB682" t="str">
            <v/>
          </cell>
          <cell r="BC682" t="str">
            <v/>
          </cell>
          <cell r="BD682" t="str">
            <v/>
          </cell>
          <cell r="BE682" t="str">
            <v/>
          </cell>
          <cell r="BF682" t="str">
            <v/>
          </cell>
          <cell r="BG682" t="str">
            <v/>
          </cell>
          <cell r="BH682" t="str">
            <v/>
          </cell>
          <cell r="BI682" t="str">
            <v/>
          </cell>
          <cell r="BJ682" t="str">
            <v/>
          </cell>
          <cell r="BK682" t="str">
            <v/>
          </cell>
          <cell r="BL682" t="str">
            <v/>
          </cell>
          <cell r="BM682" t="str">
            <v/>
          </cell>
          <cell r="BN682" t="str">
            <v/>
          </cell>
          <cell r="BO682" t="str">
            <v/>
          </cell>
          <cell r="BP682">
            <v>0</v>
          </cell>
        </row>
        <row r="683">
          <cell r="A683" t="str">
            <v>Psion - Telepath</v>
          </cell>
          <cell r="B683" t="str">
            <v>Tel</v>
          </cell>
          <cell r="C683">
            <v>0</v>
          </cell>
          <cell r="F683" t="str">
            <v>]Simple Weapons[</v>
          </cell>
          <cell r="G683" t="str">
            <v>1st:]Psionic Combat Modes (Sp)[Choose 5 combat modes.</v>
          </cell>
          <cell r="H683" t="str">
            <v>1st:]Psicrystal (Ex)[</v>
          </cell>
          <cell r="AK683" t="str">
            <v/>
          </cell>
          <cell r="AL683" t="str">
            <v/>
          </cell>
          <cell r="AM683" t="str">
            <v/>
          </cell>
          <cell r="AN683" t="str">
            <v/>
          </cell>
          <cell r="AO683" t="str">
            <v/>
          </cell>
          <cell r="AP683" t="str">
            <v/>
          </cell>
          <cell r="AQ683" t="str">
            <v/>
          </cell>
          <cell r="AR683" t="str">
            <v/>
          </cell>
          <cell r="AS683" t="str">
            <v/>
          </cell>
          <cell r="AT683" t="str">
            <v/>
          </cell>
          <cell r="AU683" t="str">
            <v/>
          </cell>
          <cell r="AV683" t="str">
            <v/>
          </cell>
          <cell r="AW683" t="str">
            <v/>
          </cell>
          <cell r="AX683" t="str">
            <v/>
          </cell>
          <cell r="AY683" t="str">
            <v/>
          </cell>
          <cell r="AZ683" t="str">
            <v/>
          </cell>
          <cell r="BA683" t="str">
            <v/>
          </cell>
          <cell r="BB683" t="str">
            <v/>
          </cell>
          <cell r="BC683" t="str">
            <v/>
          </cell>
          <cell r="BD683" t="str">
            <v/>
          </cell>
          <cell r="BE683" t="str">
            <v/>
          </cell>
          <cell r="BF683" t="str">
            <v/>
          </cell>
          <cell r="BG683" t="str">
            <v/>
          </cell>
          <cell r="BH683" t="str">
            <v/>
          </cell>
          <cell r="BI683" t="str">
            <v/>
          </cell>
          <cell r="BJ683" t="str">
            <v/>
          </cell>
          <cell r="BK683" t="str">
            <v/>
          </cell>
          <cell r="BL683" t="str">
            <v/>
          </cell>
          <cell r="BM683" t="str">
            <v/>
          </cell>
          <cell r="BN683" t="str">
            <v/>
          </cell>
          <cell r="BO683" t="str">
            <v/>
          </cell>
          <cell r="BP683">
            <v>0</v>
          </cell>
        </row>
        <row r="684">
          <cell r="A684" t="str">
            <v>Psychic Warrior</v>
          </cell>
          <cell r="B684" t="str">
            <v>Psw</v>
          </cell>
          <cell r="C684">
            <v>0</v>
          </cell>
          <cell r="D684" t="str">
            <v>]Light, Medium, Heavy Armor[</v>
          </cell>
          <cell r="E684" t="str">
            <v>]Shield Use[</v>
          </cell>
          <cell r="F684" t="str">
            <v>]Simple, Martial Weapons[</v>
          </cell>
          <cell r="G684" t="str">
            <v>1st:]Psionic Combat Modes (Sp)[Choose 2 combat modes.</v>
          </cell>
          <cell r="H684" t="str">
            <v>2nd]Bonus Feats (Ex)[Bonus feats at levels 5, 8, 11, 14, and 18.</v>
          </cell>
          <cell r="I684" t="str">
            <v>6th:]Weapon Specialization (Ex)[Can now choose weapon specialization as a feat.</v>
          </cell>
          <cell r="AK684" t="str">
            <v/>
          </cell>
          <cell r="AL684" t="str">
            <v/>
          </cell>
          <cell r="AM684" t="str">
            <v/>
          </cell>
          <cell r="AN684" t="str">
            <v/>
          </cell>
          <cell r="AO684" t="str">
            <v/>
          </cell>
          <cell r="AP684" t="str">
            <v/>
          </cell>
          <cell r="AQ684" t="str">
            <v/>
          </cell>
          <cell r="AR684" t="str">
            <v/>
          </cell>
          <cell r="AS684" t="str">
            <v/>
          </cell>
          <cell r="AT684" t="str">
            <v/>
          </cell>
          <cell r="AU684" t="str">
            <v/>
          </cell>
          <cell r="AV684" t="str">
            <v/>
          </cell>
          <cell r="AW684" t="str">
            <v/>
          </cell>
          <cell r="AX684" t="str">
            <v/>
          </cell>
          <cell r="AY684" t="str">
            <v/>
          </cell>
          <cell r="AZ684" t="str">
            <v/>
          </cell>
          <cell r="BA684" t="str">
            <v/>
          </cell>
          <cell r="BB684" t="str">
            <v/>
          </cell>
          <cell r="BC684" t="str">
            <v/>
          </cell>
          <cell r="BD684" t="str">
            <v/>
          </cell>
          <cell r="BE684" t="str">
            <v/>
          </cell>
          <cell r="BF684" t="str">
            <v/>
          </cell>
          <cell r="BG684" t="str">
            <v/>
          </cell>
          <cell r="BH684" t="str">
            <v/>
          </cell>
          <cell r="BI684" t="str">
            <v/>
          </cell>
          <cell r="BJ684" t="str">
            <v/>
          </cell>
          <cell r="BK684" t="str">
            <v/>
          </cell>
          <cell r="BL684" t="str">
            <v/>
          </cell>
          <cell r="BM684" t="str">
            <v/>
          </cell>
          <cell r="BN684" t="str">
            <v/>
          </cell>
          <cell r="BO684" t="str">
            <v/>
          </cell>
          <cell r="BP684">
            <v>0</v>
          </cell>
        </row>
        <row r="685">
          <cell r="A685" t="str">
            <v>Puppet</v>
          </cell>
          <cell r="C685">
            <v>0</v>
          </cell>
          <cell r="AK685" t="str">
            <v/>
          </cell>
          <cell r="AL685" t="str">
            <v/>
          </cell>
          <cell r="AM685" t="str">
            <v/>
          </cell>
          <cell r="AN685" t="str">
            <v/>
          </cell>
          <cell r="AO685" t="str">
            <v/>
          </cell>
          <cell r="AP685" t="str">
            <v/>
          </cell>
          <cell r="AQ685" t="str">
            <v/>
          </cell>
          <cell r="AR685" t="str">
            <v/>
          </cell>
          <cell r="AS685" t="str">
            <v/>
          </cell>
          <cell r="AT685" t="str">
            <v/>
          </cell>
          <cell r="AU685" t="str">
            <v/>
          </cell>
          <cell r="AV685" t="str">
            <v/>
          </cell>
          <cell r="AW685" t="str">
            <v/>
          </cell>
          <cell r="AX685" t="str">
            <v/>
          </cell>
          <cell r="AY685" t="str">
            <v/>
          </cell>
          <cell r="AZ685" t="str">
            <v/>
          </cell>
          <cell r="BA685" t="str">
            <v/>
          </cell>
          <cell r="BB685" t="str">
            <v/>
          </cell>
          <cell r="BC685" t="str">
            <v/>
          </cell>
          <cell r="BD685" t="str">
            <v/>
          </cell>
          <cell r="BE685" t="str">
            <v/>
          </cell>
          <cell r="BF685" t="str">
            <v/>
          </cell>
          <cell r="BG685" t="str">
            <v/>
          </cell>
          <cell r="BH685" t="str">
            <v/>
          </cell>
          <cell r="BI685" t="str">
            <v/>
          </cell>
          <cell r="BJ685" t="str">
            <v/>
          </cell>
          <cell r="BK685" t="str">
            <v/>
          </cell>
          <cell r="BL685" t="str">
            <v/>
          </cell>
          <cell r="BM685" t="str">
            <v/>
          </cell>
          <cell r="BN685" t="str">
            <v/>
          </cell>
          <cell r="BO685" t="str">
            <v/>
          </cell>
          <cell r="BP685">
            <v>0</v>
          </cell>
        </row>
        <row r="686">
          <cell r="A686" t="str">
            <v>Purple Dragon Highknight</v>
          </cell>
          <cell r="B686" t="str">
            <v>.</v>
          </cell>
          <cell r="C686">
            <v>0</v>
          </cell>
          <cell r="D686" t="str">
            <v>]Light, Medium Armor[</v>
          </cell>
          <cell r="E686" t="str">
            <v>]Shield Use[</v>
          </cell>
          <cell r="F686" t="str">
            <v>]Simple Weapons[</v>
          </cell>
          <cell r="G686" t="str">
            <v>1st:] Dauntless Guard[?</v>
          </cell>
          <cell r="H686" t="str">
            <v>2nd:] Uncanny Dodge[Retains Dex bonus to AC (unless immobilized).</v>
          </cell>
          <cell r="I686" t="str">
            <v>3rd:] SR[+1.  Additional +1 every 3 levels of PDH.</v>
          </cell>
          <cell r="J686" t="str">
            <v>4th:] Natural AC Boost[+1.  Additional +1 at 8th level.</v>
          </cell>
          <cell r="K686" t="str">
            <v>5th:] Poison Resistance[?</v>
          </cell>
          <cell r="L686" t="str">
            <v>7th:] Uncanny Dodge[Can't be flanked (except by Rogue 4 levels higher)</v>
          </cell>
          <cell r="M686" t="str">
            <v>10th:] Poison Resistance[Immune to secondary damage.</v>
          </cell>
          <cell r="AK686" t="str">
            <v/>
          </cell>
          <cell r="AL686" t="str">
            <v/>
          </cell>
          <cell r="AM686" t="str">
            <v/>
          </cell>
          <cell r="AN686" t="str">
            <v/>
          </cell>
          <cell r="AO686" t="str">
            <v/>
          </cell>
          <cell r="AP686" t="str">
            <v/>
          </cell>
          <cell r="AQ686" t="str">
            <v/>
          </cell>
          <cell r="AR686" t="str">
            <v/>
          </cell>
          <cell r="AS686" t="str">
            <v/>
          </cell>
          <cell r="AT686" t="str">
            <v/>
          </cell>
          <cell r="AU686" t="str">
            <v/>
          </cell>
          <cell r="AV686" t="str">
            <v/>
          </cell>
          <cell r="AW686" t="str">
            <v/>
          </cell>
          <cell r="AX686" t="str">
            <v/>
          </cell>
          <cell r="AY686" t="str">
            <v/>
          </cell>
          <cell r="AZ686" t="str">
            <v/>
          </cell>
          <cell r="BA686" t="str">
            <v/>
          </cell>
          <cell r="BB686" t="str">
            <v/>
          </cell>
          <cell r="BC686" t="str">
            <v/>
          </cell>
          <cell r="BD686" t="str">
            <v/>
          </cell>
          <cell r="BE686" t="str">
            <v/>
          </cell>
          <cell r="BF686" t="str">
            <v/>
          </cell>
          <cell r="BG686" t="str">
            <v/>
          </cell>
          <cell r="BH686" t="str">
            <v/>
          </cell>
          <cell r="BI686" t="str">
            <v/>
          </cell>
          <cell r="BJ686" t="str">
            <v/>
          </cell>
          <cell r="BK686" t="str">
            <v/>
          </cell>
          <cell r="BL686" t="str">
            <v/>
          </cell>
          <cell r="BM686" t="str">
            <v/>
          </cell>
          <cell r="BN686" t="str">
            <v/>
          </cell>
          <cell r="BO686" t="str">
            <v/>
          </cell>
          <cell r="BP686">
            <v>0</v>
          </cell>
        </row>
        <row r="687">
          <cell r="A687" t="str">
            <v>Purple Dragon Knight</v>
          </cell>
          <cell r="B687" t="str">
            <v>Prp</v>
          </cell>
          <cell r="C687">
            <v>0</v>
          </cell>
          <cell r="D687" t="str">
            <v>]Light, Medium Armor[</v>
          </cell>
          <cell r="E687" t="str">
            <v>]Shield Use[</v>
          </cell>
          <cell r="F687" t="str">
            <v>]Simple Weapons[</v>
          </cell>
          <cell r="G687" t="str">
            <v>1st:]Heroic Shield[Aid other to give +4 AC bonus (instead of +2)</v>
          </cell>
          <cell r="H687" t="str">
            <v xml:space="preserve">1st:]Rallying Cry (Su)(3/day)[Allies within 60' gain +1 morale </v>
          </cell>
          <cell r="I687" t="str">
            <v>][on next attack roll and increase speed 5' until next turn.</v>
          </cell>
          <cell r="J687" t="str">
            <v>2nd:]Inspire Courage (Su)(1/day)[As bardic ability.</v>
          </cell>
          <cell r="K687" t="str">
            <v>3rd:]Fear (Su)(1/day)[Can evoke a Fear effect; allies immune.</v>
          </cell>
          <cell r="L687" t="str">
            <v>][Save vs. Will DC 13 + Cha Mod.</v>
          </cell>
          <cell r="M687" t="str">
            <v>4th:]Inspire Courage (Su)(1/day)[As bardic ability.</v>
          </cell>
          <cell r="N687" t="str">
            <v>4th:]Oath of Wrath (Su)(1/day)[One opponent within 60';</v>
          </cell>
          <cell r="O687" t="str">
            <v>][+2 morale to attack, weapon dmg rolls, saves, skill checks.</v>
          </cell>
          <cell r="P687" t="str">
            <v>][Loses ability if attacks/casts vs. another (AOOs do not count).</v>
          </cell>
          <cell r="Q687" t="str">
            <v>5th:]Final Stand (Su)[Allies within 10' gain 2d10 temporary HP;</v>
          </cell>
          <cell r="R687" t="str">
            <v>][can effect Lvls + CHA mod; lasts equal number of rounds.</v>
          </cell>
          <cell r="AK687" t="str">
            <v/>
          </cell>
          <cell r="AL687" t="str">
            <v/>
          </cell>
          <cell r="AM687" t="str">
            <v/>
          </cell>
          <cell r="AN687" t="str">
            <v/>
          </cell>
          <cell r="AO687" t="str">
            <v/>
          </cell>
          <cell r="AP687" t="str">
            <v/>
          </cell>
          <cell r="AQ687" t="str">
            <v/>
          </cell>
          <cell r="AR687" t="str">
            <v/>
          </cell>
          <cell r="AS687" t="str">
            <v/>
          </cell>
          <cell r="AT687" t="str">
            <v/>
          </cell>
          <cell r="AU687" t="str">
            <v/>
          </cell>
          <cell r="AV687" t="str">
            <v/>
          </cell>
          <cell r="AW687" t="str">
            <v/>
          </cell>
          <cell r="AX687" t="str">
            <v/>
          </cell>
          <cell r="AY687" t="str">
            <v/>
          </cell>
          <cell r="AZ687" t="str">
            <v/>
          </cell>
          <cell r="BA687" t="str">
            <v/>
          </cell>
          <cell r="BB687" t="str">
            <v/>
          </cell>
          <cell r="BC687" t="str">
            <v/>
          </cell>
          <cell r="BD687" t="str">
            <v/>
          </cell>
          <cell r="BE687" t="str">
            <v/>
          </cell>
          <cell r="BF687" t="str">
            <v/>
          </cell>
          <cell r="BG687" t="str">
            <v/>
          </cell>
          <cell r="BH687" t="str">
            <v/>
          </cell>
          <cell r="BI687" t="str">
            <v/>
          </cell>
          <cell r="BJ687" t="str">
            <v/>
          </cell>
          <cell r="BK687" t="str">
            <v/>
          </cell>
          <cell r="BL687" t="str">
            <v/>
          </cell>
          <cell r="BM687" t="str">
            <v/>
          </cell>
          <cell r="BN687" t="str">
            <v/>
          </cell>
          <cell r="BO687" t="str">
            <v/>
          </cell>
          <cell r="BP687">
            <v>0</v>
          </cell>
        </row>
        <row r="688">
          <cell r="A688" t="str">
            <v>Radiant Servant of Pelor</v>
          </cell>
          <cell r="C688">
            <v>0</v>
          </cell>
          <cell r="AK688" t="str">
            <v/>
          </cell>
          <cell r="AL688" t="str">
            <v/>
          </cell>
          <cell r="AM688" t="str">
            <v/>
          </cell>
          <cell r="AN688" t="str">
            <v/>
          </cell>
          <cell r="AO688" t="str">
            <v/>
          </cell>
          <cell r="AP688" t="str">
            <v/>
          </cell>
          <cell r="AQ688" t="str">
            <v/>
          </cell>
          <cell r="AR688" t="str">
            <v/>
          </cell>
          <cell r="AS688" t="str">
            <v/>
          </cell>
          <cell r="AT688" t="str">
            <v/>
          </cell>
          <cell r="AU688" t="str">
            <v/>
          </cell>
          <cell r="AV688" t="str">
            <v/>
          </cell>
          <cell r="AW688" t="str">
            <v/>
          </cell>
          <cell r="AX688" t="str">
            <v/>
          </cell>
          <cell r="AY688" t="str">
            <v/>
          </cell>
          <cell r="AZ688" t="str">
            <v/>
          </cell>
          <cell r="BA688" t="str">
            <v/>
          </cell>
          <cell r="BB688" t="str">
            <v/>
          </cell>
          <cell r="BC688" t="str">
            <v/>
          </cell>
          <cell r="BD688" t="str">
            <v/>
          </cell>
          <cell r="BE688" t="str">
            <v/>
          </cell>
          <cell r="BF688" t="str">
            <v/>
          </cell>
          <cell r="BG688" t="str">
            <v/>
          </cell>
          <cell r="BH688" t="str">
            <v/>
          </cell>
          <cell r="BI688" t="str">
            <v/>
          </cell>
          <cell r="BJ688" t="str">
            <v/>
          </cell>
          <cell r="BK688" t="str">
            <v/>
          </cell>
          <cell r="BL688" t="str">
            <v/>
          </cell>
          <cell r="BM688" t="str">
            <v/>
          </cell>
          <cell r="BN688" t="str">
            <v/>
          </cell>
          <cell r="BO688" t="str">
            <v/>
          </cell>
          <cell r="BP688">
            <v>0</v>
          </cell>
        </row>
        <row r="689">
          <cell r="A689" t="str">
            <v>Rage Mage</v>
          </cell>
          <cell r="C689">
            <v>0</v>
          </cell>
          <cell r="AK689" t="str">
            <v/>
          </cell>
          <cell r="AL689" t="str">
            <v/>
          </cell>
          <cell r="AM689" t="str">
            <v/>
          </cell>
          <cell r="AN689" t="str">
            <v/>
          </cell>
          <cell r="AO689" t="str">
            <v/>
          </cell>
          <cell r="AP689" t="str">
            <v/>
          </cell>
          <cell r="AQ689" t="str">
            <v/>
          </cell>
          <cell r="AR689" t="str">
            <v/>
          </cell>
          <cell r="AS689" t="str">
            <v/>
          </cell>
          <cell r="AT689" t="str">
            <v/>
          </cell>
          <cell r="AU689" t="str">
            <v/>
          </cell>
          <cell r="AV689" t="str">
            <v/>
          </cell>
          <cell r="AW689" t="str">
            <v/>
          </cell>
          <cell r="AX689" t="str">
            <v/>
          </cell>
          <cell r="AY689" t="str">
            <v/>
          </cell>
          <cell r="AZ689" t="str">
            <v/>
          </cell>
          <cell r="BA689" t="str">
            <v/>
          </cell>
          <cell r="BB689" t="str">
            <v/>
          </cell>
          <cell r="BC689" t="str">
            <v/>
          </cell>
          <cell r="BD689" t="str">
            <v/>
          </cell>
          <cell r="BE689" t="str">
            <v/>
          </cell>
          <cell r="BF689" t="str">
            <v/>
          </cell>
          <cell r="BG689" t="str">
            <v/>
          </cell>
          <cell r="BH689" t="str">
            <v/>
          </cell>
          <cell r="BI689" t="str">
            <v/>
          </cell>
          <cell r="BJ689" t="str">
            <v/>
          </cell>
          <cell r="BK689" t="str">
            <v/>
          </cell>
          <cell r="BL689" t="str">
            <v/>
          </cell>
          <cell r="BM689" t="str">
            <v/>
          </cell>
          <cell r="BN689" t="str">
            <v/>
          </cell>
          <cell r="BO689" t="str">
            <v/>
          </cell>
          <cell r="BP689">
            <v>0</v>
          </cell>
        </row>
        <row r="690">
          <cell r="A690" t="str">
            <v>Raider</v>
          </cell>
          <cell r="C690">
            <v>0</v>
          </cell>
          <cell r="AK690" t="str">
            <v/>
          </cell>
          <cell r="AL690" t="str">
            <v/>
          </cell>
          <cell r="AM690" t="str">
            <v/>
          </cell>
          <cell r="AN690" t="str">
            <v/>
          </cell>
          <cell r="AO690" t="str">
            <v/>
          </cell>
          <cell r="AP690" t="str">
            <v/>
          </cell>
          <cell r="AQ690" t="str">
            <v/>
          </cell>
          <cell r="AR690" t="str">
            <v/>
          </cell>
          <cell r="AS690" t="str">
            <v/>
          </cell>
          <cell r="AT690" t="str">
            <v/>
          </cell>
          <cell r="AU690" t="str">
            <v/>
          </cell>
          <cell r="AV690" t="str">
            <v/>
          </cell>
          <cell r="AW690" t="str">
            <v/>
          </cell>
          <cell r="AX690" t="str">
            <v/>
          </cell>
          <cell r="AY690" t="str">
            <v/>
          </cell>
          <cell r="AZ690" t="str">
            <v/>
          </cell>
          <cell r="BA690" t="str">
            <v/>
          </cell>
          <cell r="BB690" t="str">
            <v/>
          </cell>
          <cell r="BC690" t="str">
            <v/>
          </cell>
          <cell r="BD690" t="str">
            <v/>
          </cell>
          <cell r="BE690" t="str">
            <v/>
          </cell>
          <cell r="BF690" t="str">
            <v/>
          </cell>
          <cell r="BG690" t="str">
            <v/>
          </cell>
          <cell r="BH690" t="str">
            <v/>
          </cell>
          <cell r="BI690" t="str">
            <v/>
          </cell>
          <cell r="BJ690" t="str">
            <v/>
          </cell>
          <cell r="BK690" t="str">
            <v/>
          </cell>
          <cell r="BL690" t="str">
            <v/>
          </cell>
          <cell r="BM690" t="str">
            <v/>
          </cell>
          <cell r="BN690" t="str">
            <v/>
          </cell>
          <cell r="BO690" t="str">
            <v/>
          </cell>
          <cell r="BP690">
            <v>0</v>
          </cell>
        </row>
        <row r="691">
          <cell r="A691" t="str">
            <v>Rake</v>
          </cell>
          <cell r="B691" t="str">
            <v>.</v>
          </cell>
          <cell r="C691">
            <v>0</v>
          </cell>
          <cell r="D691" t="str">
            <v>]Light Armor[</v>
          </cell>
          <cell r="F691" t="str">
            <v>]Simple, Martial Weapons[</v>
          </cell>
          <cell r="G691" t="str">
            <v>1st:]Sneak Attack (Ex)[+0d6</v>
          </cell>
          <cell r="H691" t="str">
            <v>2nd:]Taunt (Ex)[0/day, free action, taget must understand the rake's language.</v>
          </cell>
          <cell r="I691" t="str">
            <v>][Intimidate:  On successful Intimidate skill check, foe suffers -2 morale penalty to attacks.</v>
          </cell>
          <cell r="J691" t="str">
            <v>3rd:]Bonus Fighter Feat (Ex)[0 earned so far.</v>
          </cell>
          <cell r="K691" t="str">
            <v>4th:][Enrage:  On successful Intimidate skill check, foe suffers -2 morale penalty to AC.</v>
          </cell>
          <cell r="L691" t="str">
            <v xml:space="preserve">6th:]Humiliating Strike (Ex)[Full round action, single attack at highest BAB.  On successful hit, </v>
          </cell>
          <cell r="M691" t="str">
            <v>][foes receive a -1 morale penalty to hit for the rest of the battle.</v>
          </cell>
          <cell r="N691" t="str">
            <v>8th:]Stun:  On successful Intimidate skill check, foe looses Dex bonus until their next action.</v>
          </cell>
          <cell r="O691" t="str">
            <v>10th:]Rally:  Eliminates morale penalties from allies &amp; gives them a +2 bonus to initiative.</v>
          </cell>
          <cell r="AK691" t="str">
            <v/>
          </cell>
          <cell r="AL691" t="str">
            <v/>
          </cell>
          <cell r="AM691" t="str">
            <v/>
          </cell>
          <cell r="AN691" t="str">
            <v/>
          </cell>
          <cell r="AO691" t="str">
            <v/>
          </cell>
          <cell r="AP691" t="str">
            <v/>
          </cell>
          <cell r="AQ691" t="str">
            <v/>
          </cell>
          <cell r="AR691" t="str">
            <v/>
          </cell>
          <cell r="AS691" t="str">
            <v/>
          </cell>
          <cell r="AT691" t="str">
            <v/>
          </cell>
          <cell r="AU691" t="str">
            <v/>
          </cell>
          <cell r="AV691" t="str">
            <v/>
          </cell>
          <cell r="AW691" t="str">
            <v/>
          </cell>
          <cell r="AX691" t="str">
            <v/>
          </cell>
          <cell r="AY691" t="str">
            <v/>
          </cell>
          <cell r="AZ691" t="str">
            <v/>
          </cell>
          <cell r="BA691" t="str">
            <v/>
          </cell>
          <cell r="BB691" t="str">
            <v/>
          </cell>
          <cell r="BC691" t="str">
            <v/>
          </cell>
          <cell r="BD691" t="str">
            <v/>
          </cell>
          <cell r="BE691" t="str">
            <v/>
          </cell>
          <cell r="BF691" t="str">
            <v/>
          </cell>
          <cell r="BG691" t="str">
            <v/>
          </cell>
          <cell r="BH691" t="str">
            <v/>
          </cell>
          <cell r="BI691" t="str">
            <v/>
          </cell>
          <cell r="BJ691" t="str">
            <v/>
          </cell>
          <cell r="BK691" t="str">
            <v/>
          </cell>
          <cell r="BL691" t="str">
            <v/>
          </cell>
          <cell r="BM691" t="str">
            <v/>
          </cell>
          <cell r="BN691" t="str">
            <v/>
          </cell>
          <cell r="BO691" t="str">
            <v/>
          </cell>
          <cell r="BP691">
            <v>0</v>
          </cell>
        </row>
        <row r="692">
          <cell r="A692" t="str">
            <v>Ranger (Monte Cook)</v>
          </cell>
          <cell r="B692" t="str">
            <v>Rgr</v>
          </cell>
          <cell r="C692">
            <v>0</v>
          </cell>
          <cell r="D692" t="str">
            <v>]Light, Medium, Heavy Armor[</v>
          </cell>
          <cell r="E692" t="str">
            <v>]Shield Use[</v>
          </cell>
          <cell r="F692" t="str">
            <v>]Simple, Martial Weapons[</v>
          </cell>
          <cell r="G692" t="str">
            <v>1st:]Track (Ex)[Bonus Feat.</v>
          </cell>
          <cell r="H692" t="str">
            <v>1st:]First favored enemy[Bonus to damage, Bluff, Listen, Sense Motive, Spot, Wild. Lore</v>
          </cell>
          <cell r="I692" t="str">
            <v>]Favored Enemy:[</v>
          </cell>
          <cell r="J692" t="str">
            <v>4th:]Divine Spells (Sp)[Wisdom determines DC, Bonus Spells</v>
          </cell>
          <cell r="K692" t="str">
            <v>5th:]Second favored enemy[Bonus to damage, Bluff, Listen, Sense Motive, Spot, Wild. Lore</v>
          </cell>
          <cell r="L692" t="str">
            <v>]Favored Enemy:[</v>
          </cell>
          <cell r="M692" t="str">
            <v>10th:]Third favored enemy[Bonus to damage, Bluff, Listen, Sense Motive, Spot, Wild. Lore</v>
          </cell>
          <cell r="N692" t="str">
            <v>]Favored Enemy:[</v>
          </cell>
          <cell r="O692" t="str">
            <v>15th:]Fourth favored enemy[Bonus to damage, Bluff, Listen, Sense Motive, Spot, Wild. Lore</v>
          </cell>
          <cell r="P692" t="str">
            <v>]Favored Enemy:[</v>
          </cell>
          <cell r="Q692" t="str">
            <v>20th:]Fifth favored enemy[Bonus to damage, Bluff, Listen, Sense Motive, Spot, Wild. Lore</v>
          </cell>
          <cell r="R692" t="str">
            <v>]Favored Enemy:[</v>
          </cell>
          <cell r="AK692" t="str">
            <v/>
          </cell>
          <cell r="AL692" t="str">
            <v/>
          </cell>
          <cell r="AM692" t="str">
            <v/>
          </cell>
          <cell r="AN692" t="str">
            <v/>
          </cell>
          <cell r="AO692" t="str">
            <v/>
          </cell>
          <cell r="AP692" t="str">
            <v/>
          </cell>
          <cell r="AQ692" t="str">
            <v/>
          </cell>
          <cell r="AR692" t="str">
            <v/>
          </cell>
          <cell r="AS692" t="str">
            <v/>
          </cell>
          <cell r="AT692" t="str">
            <v/>
          </cell>
          <cell r="AU692" t="str">
            <v/>
          </cell>
          <cell r="AV692" t="str">
            <v/>
          </cell>
          <cell r="AW692" t="str">
            <v/>
          </cell>
          <cell r="AX692" t="str">
            <v/>
          </cell>
          <cell r="AY692" t="str">
            <v/>
          </cell>
          <cell r="AZ692" t="str">
            <v/>
          </cell>
          <cell r="BA692" t="str">
            <v/>
          </cell>
          <cell r="BB692" t="str">
            <v/>
          </cell>
          <cell r="BC692" t="str">
            <v/>
          </cell>
          <cell r="BD692" t="str">
            <v/>
          </cell>
          <cell r="BE692" t="str">
            <v/>
          </cell>
          <cell r="BF692" t="str">
            <v/>
          </cell>
          <cell r="BG692" t="str">
            <v/>
          </cell>
          <cell r="BH692" t="str">
            <v/>
          </cell>
          <cell r="BI692" t="str">
            <v/>
          </cell>
          <cell r="BJ692" t="str">
            <v/>
          </cell>
          <cell r="BK692" t="str">
            <v/>
          </cell>
          <cell r="BL692" t="str">
            <v/>
          </cell>
          <cell r="BM692" t="str">
            <v/>
          </cell>
          <cell r="BN692" t="str">
            <v/>
          </cell>
          <cell r="BO692" t="str">
            <v/>
          </cell>
          <cell r="BP692">
            <v>0</v>
          </cell>
        </row>
        <row r="693">
          <cell r="A693" t="str">
            <v>Ranger (WotC)</v>
          </cell>
          <cell r="B693" t="str">
            <v>Rgr</v>
          </cell>
          <cell r="C693">
            <v>0</v>
          </cell>
          <cell r="D693" t="str">
            <v>]Light Armor[</v>
          </cell>
          <cell r="E693" t="str">
            <v>]Shield Use[</v>
          </cell>
          <cell r="F693" t="str">
            <v>]Simple, Martial Weapons[</v>
          </cell>
          <cell r="G693" t="str">
            <v>1st:]Favored Enemy (Ex)[Bonus to damage, Bluff, Listen, Sense Motive, Spot, Survival</v>
          </cell>
          <cell r="H693" t="str">
            <v>][Total Bonus: +3</v>
          </cell>
          <cell r="I693" t="str">
            <v>][</v>
          </cell>
          <cell r="J693" t="str">
            <v>][</v>
          </cell>
          <cell r="K693" t="str">
            <v>][</v>
          </cell>
          <cell r="L693" t="str">
            <v>][</v>
          </cell>
          <cell r="M693" t="str">
            <v>][</v>
          </cell>
          <cell r="N693" t="str">
            <v>1st:]Track (Ex)[Per the feat.</v>
          </cell>
          <cell r="O693" t="str">
            <v>1st:]Wild Empathy (Ex)[Diplomacy check to improve animal reactions.</v>
          </cell>
          <cell r="P693" t="str">
            <v>2nd:]Combat Style (Ex)[Rapid Shot or TWF</v>
          </cell>
          <cell r="Q693" t="str">
            <v>3rd:]Endurance (Ex)[Per the feat.</v>
          </cell>
          <cell r="R693" t="str">
            <v>4th:]Animal Companion (Ex)[</v>
          </cell>
          <cell r="S693" t="str">
            <v>4th:]Divine Spells (Sp)[</v>
          </cell>
          <cell r="T693" t="str">
            <v>6th:]Improved Combat Style (Ex)[Many Shot or ITWF</v>
          </cell>
          <cell r="U693" t="str">
            <v>7th:]Woodland Stride (Ex)[Move through undergrowth at normal speed.</v>
          </cell>
          <cell r="V693" t="str">
            <v>8th:]Swift Tracker (Ex)[No penalty for tracking at full speed.</v>
          </cell>
          <cell r="W693" t="str">
            <v>][-10 instead of -20 at 2x speed.</v>
          </cell>
          <cell r="X693" t="str">
            <v>9th:]Evasion (Ex)[No dmg on successful reflex save.</v>
          </cell>
          <cell r="Y693" t="str">
            <v>11th:]Sombat Style Mastery (Ex)[Improved Precise Shot ot GTWF</v>
          </cell>
          <cell r="Z693" t="str">
            <v>13th:]Camoflague (Ex)[Hide in any terrain.</v>
          </cell>
          <cell r="AA693" t="str">
            <v>17th:]Hide in Plain Sight (Ex)[Can hide while observed in natural terrain.</v>
          </cell>
          <cell r="AK693" t="str">
            <v/>
          </cell>
          <cell r="AL693" t="str">
            <v/>
          </cell>
          <cell r="AM693" t="str">
            <v/>
          </cell>
          <cell r="AN693" t="str">
            <v/>
          </cell>
          <cell r="AO693" t="str">
            <v/>
          </cell>
          <cell r="AP693" t="str">
            <v/>
          </cell>
          <cell r="AQ693" t="str">
            <v/>
          </cell>
          <cell r="AR693" t="str">
            <v/>
          </cell>
          <cell r="AS693" t="str">
            <v/>
          </cell>
          <cell r="AT693" t="str">
            <v/>
          </cell>
          <cell r="AU693" t="str">
            <v/>
          </cell>
          <cell r="AV693" t="str">
            <v/>
          </cell>
          <cell r="AW693" t="str">
            <v/>
          </cell>
          <cell r="AX693" t="str">
            <v/>
          </cell>
          <cell r="AY693" t="str">
            <v/>
          </cell>
          <cell r="AZ693" t="str">
            <v/>
          </cell>
          <cell r="BA693" t="str">
            <v/>
          </cell>
          <cell r="BB693" t="str">
            <v/>
          </cell>
          <cell r="BC693" t="str">
            <v/>
          </cell>
          <cell r="BD693" t="str">
            <v/>
          </cell>
          <cell r="BE693" t="str">
            <v/>
          </cell>
          <cell r="BF693" t="str">
            <v/>
          </cell>
          <cell r="BG693" t="str">
            <v/>
          </cell>
          <cell r="BH693" t="str">
            <v/>
          </cell>
          <cell r="BI693" t="str">
            <v/>
          </cell>
          <cell r="BJ693" t="str">
            <v/>
          </cell>
          <cell r="BK693" t="str">
            <v/>
          </cell>
          <cell r="BL693" t="str">
            <v/>
          </cell>
          <cell r="BM693" t="str">
            <v/>
          </cell>
          <cell r="BN693" t="str">
            <v/>
          </cell>
          <cell r="BO693" t="str">
            <v/>
          </cell>
          <cell r="BP693">
            <v>0</v>
          </cell>
        </row>
        <row r="694">
          <cell r="A694" t="str">
            <v>Ratling Shaman</v>
          </cell>
          <cell r="C694">
            <v>0</v>
          </cell>
          <cell r="AK694" t="str">
            <v/>
          </cell>
          <cell r="AL694" t="str">
            <v/>
          </cell>
          <cell r="AM694" t="str">
            <v/>
          </cell>
          <cell r="AN694" t="str">
            <v/>
          </cell>
          <cell r="AO694" t="str">
            <v/>
          </cell>
          <cell r="AP694" t="str">
            <v/>
          </cell>
          <cell r="AQ694" t="str">
            <v/>
          </cell>
          <cell r="AR694" t="str">
            <v/>
          </cell>
          <cell r="AS694" t="str">
            <v/>
          </cell>
          <cell r="AT694" t="str">
            <v/>
          </cell>
          <cell r="AU694" t="str">
            <v/>
          </cell>
          <cell r="AV694" t="str">
            <v/>
          </cell>
          <cell r="AW694" t="str">
            <v/>
          </cell>
          <cell r="AX694" t="str">
            <v/>
          </cell>
          <cell r="AY694" t="str">
            <v/>
          </cell>
          <cell r="AZ694" t="str">
            <v/>
          </cell>
          <cell r="BA694" t="str">
            <v/>
          </cell>
          <cell r="BB694" t="str">
            <v/>
          </cell>
          <cell r="BC694" t="str">
            <v/>
          </cell>
          <cell r="BD694" t="str">
            <v/>
          </cell>
          <cell r="BE694" t="str">
            <v/>
          </cell>
          <cell r="BF694" t="str">
            <v/>
          </cell>
          <cell r="BG694" t="str">
            <v/>
          </cell>
          <cell r="BH694" t="str">
            <v/>
          </cell>
          <cell r="BI694" t="str">
            <v/>
          </cell>
          <cell r="BJ694" t="str">
            <v/>
          </cell>
          <cell r="BK694" t="str">
            <v/>
          </cell>
          <cell r="BL694" t="str">
            <v/>
          </cell>
          <cell r="BM694" t="str">
            <v/>
          </cell>
          <cell r="BN694" t="str">
            <v/>
          </cell>
          <cell r="BO694" t="str">
            <v/>
          </cell>
          <cell r="BP694">
            <v>0</v>
          </cell>
        </row>
        <row r="695">
          <cell r="A695" t="str">
            <v>Ravager</v>
          </cell>
          <cell r="B695" t="str">
            <v>Rav</v>
          </cell>
          <cell r="C695">
            <v>0</v>
          </cell>
          <cell r="D695" t="str">
            <v>]Light, Medium, Heavy Armor[</v>
          </cell>
          <cell r="E695" t="str">
            <v>]Shield Use[</v>
          </cell>
          <cell r="F695" t="str">
            <v>]Simple, Martial Weapons[</v>
          </cell>
          <cell r="G695" t="str">
            <v xml:space="preserve">1st:]Pain Touch (Su)(1/day)[1d8 + 1 per Ravager level; if </v>
          </cell>
          <cell r="H695" t="str">
            <v>][delivered by a weapon, 1d4 +1 per Ravager level</v>
          </cell>
          <cell r="I695" t="str">
            <v>2nd:]Aura of Fear 10' (Su)(1/day)[Foes suffer -2 morale on saves.</v>
          </cell>
          <cell r="J695" t="str">
            <v>3rd:]Cruelest Cut (Su)(1/day)[+1d4 CON dmg on successful strike</v>
          </cell>
          <cell r="K695" t="str">
            <v>4th:]Pain Touch (Su)(2/day)[1d8 + 1 per lvl or 1d4+1/lvl wpn</v>
          </cell>
          <cell r="L695" t="str">
            <v>5th:]Aura of Fear 20' (Su)(1/day)[Foes suffer -2 morale on saves.</v>
          </cell>
          <cell r="M695" t="str">
            <v>6th:]Cruelest Cut (Su)(2/day)[+1d4 CON dmg on successful strike</v>
          </cell>
          <cell r="N695" t="str">
            <v>7th:]Pain Touch (Su)(3/day)[1d8 + 1 per lvl or 1d4+1/lvl wpn</v>
          </cell>
          <cell r="O695" t="str">
            <v>8th:]Aura of Fear 30' (Su)(1/day)[Foes suffer -2 morale on saves.</v>
          </cell>
          <cell r="P695" t="str">
            <v>9th:]Cruelest Cut (Su)(3/day)[+1d4 CON dmg on successful strike</v>
          </cell>
          <cell r="Q695" t="str">
            <v xml:space="preserve">10th:]Visage of Terror (Su)(1/day)[Std action; Ravager seems to become a </v>
          </cell>
          <cell r="R695" t="str">
            <v>][Phantasmal Killer (DC 14 + lvl); Will Disbelieve, or if Ravager</v>
          </cell>
          <cell r="S695" t="str">
            <v>][touches, Fort special (death / 3d6).  Only victim sees.</v>
          </cell>
          <cell r="AK695" t="str">
            <v/>
          </cell>
          <cell r="AL695" t="str">
            <v/>
          </cell>
          <cell r="AM695" t="str">
            <v/>
          </cell>
          <cell r="AN695" t="str">
            <v/>
          </cell>
          <cell r="AO695" t="str">
            <v/>
          </cell>
          <cell r="AP695" t="str">
            <v/>
          </cell>
          <cell r="AQ695" t="str">
            <v/>
          </cell>
          <cell r="AR695" t="str">
            <v/>
          </cell>
          <cell r="AS695" t="str">
            <v/>
          </cell>
          <cell r="AT695" t="str">
            <v/>
          </cell>
          <cell r="AU695" t="str">
            <v/>
          </cell>
          <cell r="AV695" t="str">
            <v/>
          </cell>
          <cell r="AW695" t="str">
            <v/>
          </cell>
          <cell r="AX695" t="str">
            <v/>
          </cell>
          <cell r="AY695" t="str">
            <v/>
          </cell>
          <cell r="AZ695" t="str">
            <v/>
          </cell>
          <cell r="BA695" t="str">
            <v/>
          </cell>
          <cell r="BB695" t="str">
            <v/>
          </cell>
          <cell r="BC695" t="str">
            <v/>
          </cell>
          <cell r="BD695" t="str">
            <v/>
          </cell>
          <cell r="BE695" t="str">
            <v/>
          </cell>
          <cell r="BF695" t="str">
            <v/>
          </cell>
          <cell r="BG695" t="str">
            <v/>
          </cell>
          <cell r="BH695" t="str">
            <v/>
          </cell>
          <cell r="BI695" t="str">
            <v/>
          </cell>
          <cell r="BJ695" t="str">
            <v/>
          </cell>
          <cell r="BK695" t="str">
            <v/>
          </cell>
          <cell r="BL695" t="str">
            <v/>
          </cell>
          <cell r="BM695" t="str">
            <v/>
          </cell>
          <cell r="BN695" t="str">
            <v/>
          </cell>
          <cell r="BO695" t="str">
            <v/>
          </cell>
          <cell r="BP695">
            <v>0</v>
          </cell>
        </row>
        <row r="696">
          <cell r="A696" t="str">
            <v>Reaping Mauler</v>
          </cell>
          <cell r="C696">
            <v>0</v>
          </cell>
          <cell r="AK696" t="str">
            <v/>
          </cell>
          <cell r="AL696" t="str">
            <v/>
          </cell>
          <cell r="AM696" t="str">
            <v/>
          </cell>
          <cell r="AN696" t="str">
            <v/>
          </cell>
          <cell r="AO696" t="str">
            <v/>
          </cell>
          <cell r="AP696" t="str">
            <v/>
          </cell>
          <cell r="AQ696" t="str">
            <v/>
          </cell>
          <cell r="AR696" t="str">
            <v/>
          </cell>
          <cell r="AS696" t="str">
            <v/>
          </cell>
          <cell r="AT696" t="str">
            <v/>
          </cell>
          <cell r="AU696" t="str">
            <v/>
          </cell>
          <cell r="AV696" t="str">
            <v/>
          </cell>
          <cell r="AW696" t="str">
            <v/>
          </cell>
          <cell r="AX696" t="str">
            <v/>
          </cell>
          <cell r="AY696" t="str">
            <v/>
          </cell>
          <cell r="AZ696" t="str">
            <v/>
          </cell>
          <cell r="BA696" t="str">
            <v/>
          </cell>
          <cell r="BB696" t="str">
            <v/>
          </cell>
          <cell r="BC696" t="str">
            <v/>
          </cell>
          <cell r="BD696" t="str">
            <v/>
          </cell>
          <cell r="BE696" t="str">
            <v/>
          </cell>
          <cell r="BF696" t="str">
            <v/>
          </cell>
          <cell r="BG696" t="str">
            <v/>
          </cell>
          <cell r="BH696" t="str">
            <v/>
          </cell>
          <cell r="BI696" t="str">
            <v/>
          </cell>
          <cell r="BJ696" t="str">
            <v/>
          </cell>
          <cell r="BK696" t="str">
            <v/>
          </cell>
          <cell r="BL696" t="str">
            <v/>
          </cell>
          <cell r="BM696" t="str">
            <v/>
          </cell>
          <cell r="BN696" t="str">
            <v/>
          </cell>
          <cell r="BO696" t="str">
            <v/>
          </cell>
          <cell r="BP696">
            <v>0</v>
          </cell>
        </row>
        <row r="697">
          <cell r="A697" t="str">
            <v>Red Avenger</v>
          </cell>
          <cell r="B697" t="str">
            <v>Rda</v>
          </cell>
          <cell r="C697">
            <v>0</v>
          </cell>
          <cell r="D697" t="str">
            <v>]Light, Medium Armor[</v>
          </cell>
          <cell r="E697" t="str">
            <v>]Shield Use[</v>
          </cell>
          <cell r="F697" t="str">
            <v>]Simple Weapons[</v>
          </cell>
          <cell r="G697" t="str">
            <v>1st:]Stunning Shout (Sp)(1/day)[Std action; cone 30', stun</v>
          </cell>
          <cell r="H697" t="str">
            <v>][(Fort DC 15 + Wis mod)</v>
          </cell>
          <cell r="I697" t="str">
            <v>2nd:]Ki Save (Ex)(1/day)[Wis Bonus to any one saving throw</v>
          </cell>
          <cell r="J697" t="str">
            <v>3rd:]Ki Skill (Ex)(1/day)[Wis Bonus to any one skill</v>
          </cell>
          <cell r="K697" t="str">
            <v xml:space="preserve">4th:]Ki Healing (Su)[Std action; Heal others, up to Wis Bonus x </v>
          </cell>
          <cell r="L697" t="str">
            <v>][Red Avenger's level per day.</v>
          </cell>
          <cell r="M697" t="str">
            <v>5th:]Deadly Shout (Sp)(1/day)[Std action; cone 30',</v>
          </cell>
          <cell r="N697" t="str">
            <v>][dmg 3d6+Wis Mod; (Fort DC 15 + Wis Mod)</v>
          </cell>
          <cell r="O697" t="str">
            <v>5th:]Stunning Shout (Sp)(2/day)[Std action; cone 30', stun</v>
          </cell>
          <cell r="P697" t="str">
            <v>][(Fort DC 15 + Wis mod)</v>
          </cell>
          <cell r="Q697" t="str">
            <v>6th:]Ki Save (Ex)(2/day)[Wis Bonus to any one saving throw</v>
          </cell>
          <cell r="R697" t="str">
            <v>7th:]Ki Skill (Ex)(2/day)[Wis Bonus to any one skill</v>
          </cell>
          <cell r="S697" t="str">
            <v xml:space="preserve">8th:]Greater Ki Healing (Sp)[Std action; Heal others, up to Wis Bonus x </v>
          </cell>
          <cell r="T697" t="str">
            <v>][Red Avenger's level x2 per day.</v>
          </cell>
          <cell r="U697" t="str">
            <v>9th:]Deadly Shout (Sp)(2/day)[Std action; cone 30',</v>
          </cell>
          <cell r="V697" t="str">
            <v>][dmg 3d6+Wis Bonus; (Fort DC 15 + Wis Mod)</v>
          </cell>
          <cell r="W697" t="str">
            <v>9th:]Stunning Shout (Sp)(3/day)[Std action; cone 30', stun</v>
          </cell>
          <cell r="X697" t="str">
            <v>][(Fort DC 15 + Wis mod)</v>
          </cell>
          <cell r="Y697" t="str">
            <v>10th:]Free Ki[Double Wis bonus on all Red Avenger abilities</v>
          </cell>
          <cell r="AK697" t="str">
            <v/>
          </cell>
          <cell r="AL697" t="str">
            <v/>
          </cell>
          <cell r="AM697" t="str">
            <v/>
          </cell>
          <cell r="AN697" t="str">
            <v/>
          </cell>
          <cell r="AO697" t="str">
            <v/>
          </cell>
          <cell r="AP697" t="str">
            <v/>
          </cell>
          <cell r="AQ697" t="str">
            <v/>
          </cell>
          <cell r="AR697" t="str">
            <v/>
          </cell>
          <cell r="AS697" t="str">
            <v/>
          </cell>
          <cell r="AT697" t="str">
            <v/>
          </cell>
          <cell r="AU697" t="str">
            <v/>
          </cell>
          <cell r="AV697" t="str">
            <v/>
          </cell>
          <cell r="AW697" t="str">
            <v/>
          </cell>
          <cell r="AX697" t="str">
            <v/>
          </cell>
          <cell r="AY697" t="str">
            <v/>
          </cell>
          <cell r="AZ697" t="str">
            <v/>
          </cell>
          <cell r="BA697" t="str">
            <v/>
          </cell>
          <cell r="BB697" t="str">
            <v/>
          </cell>
          <cell r="BC697" t="str">
            <v/>
          </cell>
          <cell r="BD697" t="str">
            <v/>
          </cell>
          <cell r="BE697" t="str">
            <v/>
          </cell>
          <cell r="BF697" t="str">
            <v/>
          </cell>
          <cell r="BG697" t="str">
            <v/>
          </cell>
          <cell r="BH697" t="str">
            <v/>
          </cell>
          <cell r="BI697" t="str">
            <v/>
          </cell>
          <cell r="BJ697" t="str">
            <v/>
          </cell>
          <cell r="BK697" t="str">
            <v/>
          </cell>
          <cell r="BL697" t="str">
            <v/>
          </cell>
          <cell r="BM697" t="str">
            <v/>
          </cell>
          <cell r="BN697" t="str">
            <v/>
          </cell>
          <cell r="BO697" t="str">
            <v/>
          </cell>
          <cell r="BP697">
            <v>0</v>
          </cell>
        </row>
        <row r="698">
          <cell r="A698" t="str">
            <v>Red Wizard</v>
          </cell>
          <cell r="B698" t="str">
            <v>Red</v>
          </cell>
          <cell r="C698">
            <v>0</v>
          </cell>
          <cell r="G698" t="str">
            <v>1st:]Enhanced Specialization[Must sacrifice study in more</v>
          </cell>
          <cell r="H698" t="str">
            <v>][schools; can still cast currently known spells, but cannot learn.</v>
          </cell>
          <cell r="I698" t="str">
            <v>1st:]Specialist Defense +1[Add to the Wizard's</v>
          </cell>
          <cell r="J698" t="str">
            <v>][saving throws vs. spells from his specialized school.</v>
          </cell>
          <cell r="K698" t="str">
            <v>1st:]Spells Per Day[+1 arcane level per level of Wizard.</v>
          </cell>
          <cell r="L698" t="str">
            <v>2nd:]Spell Power[+0 to spell DC's and caster-level checks.</v>
          </cell>
          <cell r="M698" t="str">
            <v>][for the Wizard's specialized school.</v>
          </cell>
          <cell r="N698" t="str">
            <v>3rd:]Specialist Defense +2[Add to the Wizard's</v>
          </cell>
          <cell r="O698" t="str">
            <v>][saving throws vs. spells from his specialized school.</v>
          </cell>
          <cell r="P698" t="str">
            <v>5th:]Bonus Feat[Choose item creation feat, metamagic feat,</v>
          </cell>
          <cell r="Q698" t="str">
            <v>][or Spell Mastery as a bonus feat.</v>
          </cell>
          <cell r="R698" t="str">
            <v>5th:]Circle Leader[Has the ability to become a circle leader,</v>
          </cell>
          <cell r="S698" t="str">
            <v>][who is a focus person for circle magic.  (See FRCS p. 59)</v>
          </cell>
          <cell r="T698" t="str">
            <v>7th:]Scribe Tattoo[Gains the ability to scribe the Thayan Wizards'</v>
          </cell>
          <cell r="U698" t="str">
            <v>][magic tattoos upon willing and qualified novices, giving them the</v>
          </cell>
          <cell r="V698" t="str">
            <v>][Tattoo Focus feat and inducting them into his circle.</v>
          </cell>
          <cell r="W698" t="str">
            <v>7th:]Specialist Defense +3[Add to the Wizard's</v>
          </cell>
          <cell r="X698" t="str">
            <v>][saving throws vs. spells from his specialized school.</v>
          </cell>
          <cell r="Y698" t="str">
            <v>9th:]Specialist Defense +4[Add to the Wizard's</v>
          </cell>
          <cell r="Z698" t="str">
            <v>][saving throws vs. spells from his specialized school.</v>
          </cell>
          <cell r="AA698" t="str">
            <v>10th:]Great Circle Leader[Can be leader of a 9-person circle</v>
          </cell>
          <cell r="AB698" t="str">
            <v>][(see FRCS p. 59)</v>
          </cell>
          <cell r="AK698" t="str">
            <v/>
          </cell>
          <cell r="AL698" t="str">
            <v/>
          </cell>
          <cell r="AM698" t="str">
            <v/>
          </cell>
          <cell r="AN698" t="str">
            <v/>
          </cell>
          <cell r="AO698" t="str">
            <v/>
          </cell>
          <cell r="AP698" t="str">
            <v/>
          </cell>
          <cell r="AQ698" t="str">
            <v/>
          </cell>
          <cell r="AR698" t="str">
            <v/>
          </cell>
          <cell r="AS698" t="str">
            <v/>
          </cell>
          <cell r="AT698" t="str">
            <v/>
          </cell>
          <cell r="AU698" t="str">
            <v/>
          </cell>
          <cell r="AV698" t="str">
            <v/>
          </cell>
          <cell r="AW698" t="str">
            <v/>
          </cell>
          <cell r="AX698" t="str">
            <v/>
          </cell>
          <cell r="AY698" t="str">
            <v/>
          </cell>
          <cell r="AZ698" t="str">
            <v/>
          </cell>
          <cell r="BA698" t="str">
            <v/>
          </cell>
          <cell r="BB698" t="str">
            <v/>
          </cell>
          <cell r="BC698" t="str">
            <v/>
          </cell>
          <cell r="BD698" t="str">
            <v/>
          </cell>
          <cell r="BE698" t="str">
            <v/>
          </cell>
          <cell r="BF698" t="str">
            <v/>
          </cell>
          <cell r="BG698" t="str">
            <v/>
          </cell>
          <cell r="BH698" t="str">
            <v/>
          </cell>
          <cell r="BI698" t="str">
            <v/>
          </cell>
          <cell r="BJ698" t="str">
            <v/>
          </cell>
          <cell r="BK698" t="str">
            <v/>
          </cell>
          <cell r="BL698" t="str">
            <v/>
          </cell>
          <cell r="BM698" t="str">
            <v/>
          </cell>
          <cell r="BN698" t="str">
            <v/>
          </cell>
          <cell r="BO698" t="str">
            <v/>
          </cell>
          <cell r="BP698">
            <v>0</v>
          </cell>
        </row>
        <row r="699">
          <cell r="A699" t="str">
            <v>Risen</v>
          </cell>
          <cell r="C699">
            <v>0</v>
          </cell>
          <cell r="AK699" t="str">
            <v/>
          </cell>
          <cell r="AL699" t="str">
            <v/>
          </cell>
          <cell r="AM699" t="str">
            <v/>
          </cell>
          <cell r="AN699" t="str">
            <v/>
          </cell>
          <cell r="AO699" t="str">
            <v/>
          </cell>
          <cell r="AP699" t="str">
            <v/>
          </cell>
          <cell r="AQ699" t="str">
            <v/>
          </cell>
          <cell r="AR699" t="str">
            <v/>
          </cell>
          <cell r="AS699" t="str">
            <v/>
          </cell>
          <cell r="AT699" t="str">
            <v/>
          </cell>
          <cell r="AU699" t="str">
            <v/>
          </cell>
          <cell r="AV699" t="str">
            <v/>
          </cell>
          <cell r="AW699" t="str">
            <v/>
          </cell>
          <cell r="AX699" t="str">
            <v/>
          </cell>
          <cell r="AY699" t="str">
            <v/>
          </cell>
          <cell r="AZ699" t="str">
            <v/>
          </cell>
          <cell r="BA699" t="str">
            <v/>
          </cell>
          <cell r="BB699" t="str">
            <v/>
          </cell>
          <cell r="BC699" t="str">
            <v/>
          </cell>
          <cell r="BD699" t="str">
            <v/>
          </cell>
          <cell r="BE699" t="str">
            <v/>
          </cell>
          <cell r="BF699" t="str">
            <v/>
          </cell>
          <cell r="BG699" t="str">
            <v/>
          </cell>
          <cell r="BH699" t="str">
            <v/>
          </cell>
          <cell r="BI699" t="str">
            <v/>
          </cell>
          <cell r="BJ699" t="str">
            <v/>
          </cell>
          <cell r="BK699" t="str">
            <v/>
          </cell>
          <cell r="BL699" t="str">
            <v/>
          </cell>
          <cell r="BM699" t="str">
            <v/>
          </cell>
          <cell r="BN699" t="str">
            <v/>
          </cell>
          <cell r="BO699" t="str">
            <v/>
          </cell>
          <cell r="BP699">
            <v>0</v>
          </cell>
        </row>
        <row r="700">
          <cell r="A700" t="str">
            <v>Rogue</v>
          </cell>
          <cell r="B700" t="str">
            <v>Rog</v>
          </cell>
          <cell r="C700">
            <v>6</v>
          </cell>
          <cell r="D700" t="str">
            <v>]Light Armor[</v>
          </cell>
          <cell r="F700" t="str">
            <v>]Simple weapons, plus hand crossbow, rapier, sap, shortbow, short sword</v>
          </cell>
          <cell r="G700" t="str">
            <v>1st:]Sneak Attack (Ex)[+3d6 damage.</v>
          </cell>
          <cell r="H700" t="str">
            <v>2nd:]Evasion (Su)[No dmg if makes Reflex save.</v>
          </cell>
          <cell r="I700" t="str">
            <v>3rd:]Uncanny Dodge (Ex)[Retains Dex bonus to AC (unless immobilized).</v>
          </cell>
          <cell r="J700" t="str">
            <v>6th:]Uncanny Dodge (Ex)[Can't be flanked (except by Rogue 4 levels higher)</v>
          </cell>
          <cell r="K700" t="str">
            <v>10th:]Special Ability (Ex)[0earned so far.</v>
          </cell>
          <cell r="L700" t="str">
            <v>11th:]Uncanny Dodge (Ex)[+0 vs. traps.</v>
          </cell>
          <cell r="AK700" t="b">
            <v>1</v>
          </cell>
          <cell r="AL700">
            <v>1</v>
          </cell>
          <cell r="AM700">
            <v>2</v>
          </cell>
          <cell r="AN700">
            <v>3</v>
          </cell>
          <cell r="AO700">
            <v>6</v>
          </cell>
          <cell r="AP700" t="str">
            <v/>
          </cell>
          <cell r="AQ700" t="str">
            <v/>
          </cell>
          <cell r="AR700" t="str">
            <v/>
          </cell>
          <cell r="AS700" t="str">
            <v/>
          </cell>
          <cell r="AT700" t="str">
            <v/>
          </cell>
          <cell r="AU700" t="str">
            <v/>
          </cell>
          <cell r="AV700" t="str">
            <v/>
          </cell>
          <cell r="AW700" t="str">
            <v/>
          </cell>
          <cell r="AX700" t="str">
            <v/>
          </cell>
          <cell r="AY700" t="str">
            <v/>
          </cell>
          <cell r="AZ700" t="str">
            <v/>
          </cell>
          <cell r="BA700" t="str">
            <v/>
          </cell>
          <cell r="BB700" t="str">
            <v/>
          </cell>
          <cell r="BC700" t="str">
            <v/>
          </cell>
          <cell r="BD700" t="str">
            <v/>
          </cell>
          <cell r="BE700" t="str">
            <v/>
          </cell>
          <cell r="BF700" t="str">
            <v/>
          </cell>
          <cell r="BG700" t="str">
            <v/>
          </cell>
          <cell r="BH700" t="str">
            <v/>
          </cell>
          <cell r="BI700" t="str">
            <v/>
          </cell>
          <cell r="BJ700" t="str">
            <v/>
          </cell>
          <cell r="BK700" t="str">
            <v/>
          </cell>
          <cell r="BL700" t="str">
            <v/>
          </cell>
          <cell r="BM700" t="str">
            <v/>
          </cell>
          <cell r="BN700" t="str">
            <v/>
          </cell>
          <cell r="BO700" t="str">
            <v/>
          </cell>
          <cell r="BP700">
            <v>4</v>
          </cell>
        </row>
        <row r="701">
          <cell r="A701" t="str">
            <v>Royal Explorer</v>
          </cell>
          <cell r="C701">
            <v>0</v>
          </cell>
          <cell r="AK701" t="str">
            <v/>
          </cell>
          <cell r="AL701" t="str">
            <v/>
          </cell>
          <cell r="AM701" t="str">
            <v/>
          </cell>
          <cell r="AN701" t="str">
            <v/>
          </cell>
          <cell r="AO701" t="str">
            <v/>
          </cell>
          <cell r="AP701" t="str">
            <v/>
          </cell>
          <cell r="AQ701" t="str">
            <v/>
          </cell>
          <cell r="AR701" t="str">
            <v/>
          </cell>
          <cell r="AS701" t="str">
            <v/>
          </cell>
          <cell r="AT701" t="str">
            <v/>
          </cell>
          <cell r="AU701" t="str">
            <v/>
          </cell>
          <cell r="AV701" t="str">
            <v/>
          </cell>
          <cell r="AW701" t="str">
            <v/>
          </cell>
          <cell r="AX701" t="str">
            <v/>
          </cell>
          <cell r="AY701" t="str">
            <v/>
          </cell>
          <cell r="AZ701" t="str">
            <v/>
          </cell>
          <cell r="BA701" t="str">
            <v/>
          </cell>
          <cell r="BB701" t="str">
            <v/>
          </cell>
          <cell r="BC701" t="str">
            <v/>
          </cell>
          <cell r="BD701" t="str">
            <v/>
          </cell>
          <cell r="BE701" t="str">
            <v/>
          </cell>
          <cell r="BF701" t="str">
            <v/>
          </cell>
          <cell r="BG701" t="str">
            <v/>
          </cell>
          <cell r="BH701" t="str">
            <v/>
          </cell>
          <cell r="BI701" t="str">
            <v/>
          </cell>
          <cell r="BJ701" t="str">
            <v/>
          </cell>
          <cell r="BK701" t="str">
            <v/>
          </cell>
          <cell r="BL701" t="str">
            <v/>
          </cell>
          <cell r="BM701" t="str">
            <v/>
          </cell>
          <cell r="BN701" t="str">
            <v/>
          </cell>
          <cell r="BO701" t="str">
            <v/>
          </cell>
          <cell r="BP701">
            <v>0</v>
          </cell>
        </row>
        <row r="702">
          <cell r="A702" t="str">
            <v>Runecaster</v>
          </cell>
          <cell r="B702" t="str">
            <v>Rnc</v>
          </cell>
          <cell r="C702">
            <v>0</v>
          </cell>
          <cell r="G702" t="str">
            <v>1st:]Rune Craft +1[Add this bonus to the runecaster's Craft</v>
          </cell>
          <cell r="H702" t="str">
            <v>][checks to inscribe runes.</v>
          </cell>
          <cell r="I702" t="str">
            <v>1st:]Spells Per Day[+1 divine level per level of Runecaster.</v>
          </cell>
          <cell r="J702" t="str">
            <v>2nd:]Rune Power +1[Add to DC of all saves and attempts to</v>
          </cell>
          <cell r="K702" t="str">
            <v>][erase, dispel, disable the rune; caster lvl checks to overcome SR.</v>
          </cell>
          <cell r="L702" t="str">
            <v>3rd:]Improved Runecasting[Create runes which function more</v>
          </cell>
          <cell r="M702" t="str">
            <v>][than once, etc.  See FRCS p. 52 for details.</v>
          </cell>
          <cell r="N702" t="str">
            <v>4th:]Rune Craft +2[Add this bonus to the runecaster's Craft</v>
          </cell>
          <cell r="O702" t="str">
            <v>][checks to inscribe runes.</v>
          </cell>
          <cell r="P702" t="str">
            <v>5th:]Rune Power +2[Add to DC of all saves and attempts to</v>
          </cell>
          <cell r="Q702" t="str">
            <v>][erase, dispel, disable the rune; caster lvl checks to overcome SR.</v>
          </cell>
          <cell r="R702" t="str">
            <v>6th:]Maximize Rune[Runes act as if maximized, without</v>
          </cell>
          <cell r="S702" t="str">
            <v>][adding to level of spell.  More difficult: +5 to DC checks to create.</v>
          </cell>
          <cell r="T702" t="str">
            <v>7th:]Rune Craft +3[Add this bonus to the runecaster's Craft</v>
          </cell>
          <cell r="U702" t="str">
            <v>][checks to inscribe runes.</v>
          </cell>
          <cell r="V702" t="str">
            <v>8th:]Improved Runecasting[Create runes which function more</v>
          </cell>
          <cell r="W702" t="str">
            <v>][than once, etc.  See FRCS p. 52 for details.</v>
          </cell>
          <cell r="X702" t="str">
            <v>9th:]Rune Power +3[Add to DC of all saves and attempts to</v>
          </cell>
          <cell r="Y702" t="str">
            <v>][erase, dispel, disable the rune; caster lvl checks to overcome SR.</v>
          </cell>
          <cell r="Z702" t="str">
            <v>10th:]Rune Chant[Can trace rune in air.  Casting time of one action</v>
          </cell>
          <cell r="AA702" t="str">
            <v>][extended to 1 round.  Stilled spells not applicable.</v>
          </cell>
          <cell r="AK702" t="str">
            <v/>
          </cell>
          <cell r="AL702" t="str">
            <v/>
          </cell>
          <cell r="AM702" t="str">
            <v/>
          </cell>
          <cell r="AN702" t="str">
            <v/>
          </cell>
          <cell r="AO702" t="str">
            <v/>
          </cell>
          <cell r="AP702" t="str">
            <v/>
          </cell>
          <cell r="AQ702" t="str">
            <v/>
          </cell>
          <cell r="AR702" t="str">
            <v/>
          </cell>
          <cell r="AS702" t="str">
            <v/>
          </cell>
          <cell r="AT702" t="str">
            <v/>
          </cell>
          <cell r="AU702" t="str">
            <v/>
          </cell>
          <cell r="AV702" t="str">
            <v/>
          </cell>
          <cell r="AW702" t="str">
            <v/>
          </cell>
          <cell r="AX702" t="str">
            <v/>
          </cell>
          <cell r="AY702" t="str">
            <v/>
          </cell>
          <cell r="AZ702" t="str">
            <v/>
          </cell>
          <cell r="BA702" t="str">
            <v/>
          </cell>
          <cell r="BB702" t="str">
            <v/>
          </cell>
          <cell r="BC702" t="str">
            <v/>
          </cell>
          <cell r="BD702" t="str">
            <v/>
          </cell>
          <cell r="BE702" t="str">
            <v/>
          </cell>
          <cell r="BF702" t="str">
            <v/>
          </cell>
          <cell r="BG702" t="str">
            <v/>
          </cell>
          <cell r="BH702" t="str">
            <v/>
          </cell>
          <cell r="BI702" t="str">
            <v/>
          </cell>
          <cell r="BJ702" t="str">
            <v/>
          </cell>
          <cell r="BK702" t="str">
            <v/>
          </cell>
          <cell r="BL702" t="str">
            <v/>
          </cell>
          <cell r="BM702" t="str">
            <v/>
          </cell>
          <cell r="BN702" t="str">
            <v/>
          </cell>
          <cell r="BO702" t="str">
            <v/>
          </cell>
          <cell r="BP702">
            <v>0</v>
          </cell>
        </row>
        <row r="703">
          <cell r="A703" t="str">
            <v>Sacred Exorcist</v>
          </cell>
          <cell r="B703" t="str">
            <v>Exor</v>
          </cell>
          <cell r="C703">
            <v>0</v>
          </cell>
          <cell r="F703" t="str">
            <v>]Simple weapons[</v>
          </cell>
          <cell r="G703" t="str">
            <v>1st:]Spells per day[+1 level per level of Sacred Exorcist.</v>
          </cell>
          <cell r="H703" t="str">
            <v>1st:]Prestige Domain[Gain access to the Exorcism domain.</v>
          </cell>
          <cell r="I703" t="str">
            <v>1st:]Chosen Foe (Ex)[Undead or Outsiders; +1competence bonus</v>
          </cell>
          <cell r="J703" t="str">
            <v>][to Bluff, Intimidate, Listen, Sense Motive, and Spot skill checks;</v>
          </cell>
          <cell r="K703" t="str">
            <v>][and to beat SR of foe.</v>
          </cell>
          <cell r="L703" t="str">
            <v>2nd:]Resist Possession (Ex)[+4 Sacred bonus to saves vs.</v>
          </cell>
          <cell r="M703" t="str">
            <v>][Magic Jar, or similar abilities; +2 Sacred bonus to dispel checks</v>
          </cell>
          <cell r="N703" t="str">
            <v>][to dispel such effects; +2 Sacred bonus vs. all charm and</v>
          </cell>
          <cell r="O703" t="str">
            <v>][compulsion effects cast by evil outsiders or undead.</v>
          </cell>
          <cell r="P703" t="str">
            <v>2nd:]Detect Evil (Sp)[As per spell, at will.</v>
          </cell>
          <cell r="Q703" t="str">
            <v>3rd:]Extra Turning (Ex)[As per the feat.</v>
          </cell>
          <cell r="R703" t="str">
            <v>4th:]Dispel Evil (Sp) (1/week)[As per spell.</v>
          </cell>
          <cell r="S703" t="str">
            <v xml:space="preserve">5th:]Consecrated Presence (Su)[As Consecrate spell; Aura of </v>
          </cell>
          <cell r="T703" t="str">
            <v>][positive energy extends 20'.</v>
          </cell>
          <cell r="U703" t="str">
            <v>6th:]Extra Turning (Ex)[As per the feat.</v>
          </cell>
          <cell r="V703" t="str">
            <v>7th:]Dispel Evil (Sp) (2/week)[As per spell.</v>
          </cell>
          <cell r="W703" t="str">
            <v>9th:]Extra Turning (Ex)[As per the feat.</v>
          </cell>
          <cell r="X703" t="str">
            <v>10th:]Dispel Evil (Sp) (3/week)[As per spell.</v>
          </cell>
          <cell r="AK703" t="str">
            <v/>
          </cell>
          <cell r="AL703" t="str">
            <v/>
          </cell>
          <cell r="AM703" t="str">
            <v/>
          </cell>
          <cell r="AN703" t="str">
            <v/>
          </cell>
          <cell r="AO703" t="str">
            <v/>
          </cell>
          <cell r="AP703" t="str">
            <v/>
          </cell>
          <cell r="AQ703" t="str">
            <v/>
          </cell>
          <cell r="AR703" t="str">
            <v/>
          </cell>
          <cell r="AS703" t="str">
            <v/>
          </cell>
          <cell r="AT703" t="str">
            <v/>
          </cell>
          <cell r="AU703" t="str">
            <v/>
          </cell>
          <cell r="AV703" t="str">
            <v/>
          </cell>
          <cell r="AW703" t="str">
            <v/>
          </cell>
          <cell r="AX703" t="str">
            <v/>
          </cell>
          <cell r="AY703" t="str">
            <v/>
          </cell>
          <cell r="AZ703" t="str">
            <v/>
          </cell>
          <cell r="BA703" t="str">
            <v/>
          </cell>
          <cell r="BB703" t="str">
            <v/>
          </cell>
          <cell r="BC703" t="str">
            <v/>
          </cell>
          <cell r="BD703" t="str">
            <v/>
          </cell>
          <cell r="BE703" t="str">
            <v/>
          </cell>
          <cell r="BF703" t="str">
            <v/>
          </cell>
          <cell r="BG703" t="str">
            <v/>
          </cell>
          <cell r="BH703" t="str">
            <v/>
          </cell>
          <cell r="BI703" t="str">
            <v/>
          </cell>
          <cell r="BJ703" t="str">
            <v/>
          </cell>
          <cell r="BK703" t="str">
            <v/>
          </cell>
          <cell r="BL703" t="str">
            <v/>
          </cell>
          <cell r="BM703" t="str">
            <v/>
          </cell>
          <cell r="BN703" t="str">
            <v/>
          </cell>
          <cell r="BO703" t="str">
            <v/>
          </cell>
          <cell r="BP703">
            <v>0</v>
          </cell>
        </row>
        <row r="704">
          <cell r="A704" t="str">
            <v>Sacred Fist</v>
          </cell>
          <cell r="B704" t="str">
            <v>Sfst</v>
          </cell>
          <cell r="C704">
            <v>0</v>
          </cell>
          <cell r="D704" t="str">
            <v>]Light Armor[</v>
          </cell>
          <cell r="G704" t="str">
            <v>]Surrender use of medium/heavy armor, weapons and shields[</v>
          </cell>
          <cell r="H704" t="str">
            <v>]Code of Conduct[Refuses to carry any weapon; one who</v>
          </cell>
          <cell r="I704" t="str">
            <v>][knowingly carries or uses a weapon loses all class features</v>
          </cell>
          <cell r="J704" t="str">
            <v>][until he atones for his action.</v>
          </cell>
          <cell r="K704" t="str">
            <v>1st:]Free Domain[Choose an additional domain granted by diety.</v>
          </cell>
          <cell r="L704" t="str">
            <v>1st:]Divine Spells (Sp)[Wisdom determines bonus spells, DC</v>
          </cell>
          <cell r="M704" t="str">
            <v>1st:]Flurry Attack (Ex)[Make one extra attack; all attacks at -2.</v>
          </cell>
          <cell r="N704" t="str">
            <v>1st:]Puissant Fists (Su)[Unarmed strikes considered +1 weapons to beat DR.</v>
          </cell>
          <cell r="O704" t="str">
            <v>1st:]Unarmed Fighting (Ex)[Unarmed dmg: d4 small, d6 medium</v>
          </cell>
          <cell r="P704" t="str">
            <v>2nd:]Combat Casting (Ex)[Bonus feat</v>
          </cell>
          <cell r="Q704" t="str">
            <v>2nd:]Evasion (Ex)[Reflex save: save for half, fail for normal damage.</v>
          </cell>
          <cell r="R704" t="str">
            <v>3rd:]Uncanny Dodge (Ex)[Retains Dex bonus to AC (unless immobilized).</v>
          </cell>
          <cell r="S704" t="str">
            <v>5th:]Uncanny Dodge (Ex)[Can't be flanked (except by Rogue 4 levels higher)</v>
          </cell>
          <cell r="T704" t="str">
            <v>5th:]Unarmed Fighting (Ex)[Unarmed dmg: d6 small, d8 medium</v>
          </cell>
          <cell r="U704" t="str">
            <v>6th:]Blindsight (Ex)[30'; Invisibility and darkness irrelevant</v>
          </cell>
          <cell r="V704" t="str">
            <v>7th:]Sacred Flame (Sp)[Std action; invoke sacred flames.</v>
          </cell>
          <cell r="W704" t="str">
            <v>][Successful attack: d6 + Wis Bonus + Class Lvl; max d6+15.</v>
          </cell>
          <cell r="X704" t="str">
            <v>][Half damage is Fire, rest is Sacred (and cannot be reduced)</v>
          </cell>
          <cell r="Y704" t="str">
            <v>8th:]No Shadow Blows (Ex)[Add Wis Bonus to attack, dmg</v>
          </cell>
          <cell r="Z704" t="str">
            <v>][Unarmed strikes considered SFst's Wis Bonus to beat DR.</v>
          </cell>
          <cell r="AA704" t="str">
            <v>8th:]Unarmed Fighting (Ex)[Unarmed dmg: d8 small, d10 medium</v>
          </cell>
          <cell r="AB704" t="str">
            <v>10th:]Inner Armor (Ex)[0/day for 1 rounds:</v>
          </cell>
          <cell r="AC704" t="str">
            <v>][+1 to Concentration checks, AC, &amp; saves; SR 0.</v>
          </cell>
          <cell r="AK704" t="str">
            <v/>
          </cell>
          <cell r="AL704" t="str">
            <v/>
          </cell>
          <cell r="AM704" t="str">
            <v/>
          </cell>
          <cell r="AN704" t="str">
            <v/>
          </cell>
          <cell r="AO704" t="str">
            <v/>
          </cell>
          <cell r="AP704" t="str">
            <v/>
          </cell>
          <cell r="AQ704" t="str">
            <v/>
          </cell>
          <cell r="AR704" t="str">
            <v/>
          </cell>
          <cell r="AS704" t="str">
            <v/>
          </cell>
          <cell r="AT704" t="str">
            <v/>
          </cell>
          <cell r="AU704" t="str">
            <v/>
          </cell>
          <cell r="AV704" t="str">
            <v/>
          </cell>
          <cell r="AW704" t="str">
            <v/>
          </cell>
          <cell r="AX704" t="str">
            <v/>
          </cell>
          <cell r="AY704" t="str">
            <v/>
          </cell>
          <cell r="AZ704" t="str">
            <v/>
          </cell>
          <cell r="BA704" t="str">
            <v/>
          </cell>
          <cell r="BB704" t="str">
            <v/>
          </cell>
          <cell r="BC704" t="str">
            <v/>
          </cell>
          <cell r="BD704" t="str">
            <v/>
          </cell>
          <cell r="BE704" t="str">
            <v/>
          </cell>
          <cell r="BF704" t="str">
            <v/>
          </cell>
          <cell r="BG704" t="str">
            <v/>
          </cell>
          <cell r="BH704" t="str">
            <v/>
          </cell>
          <cell r="BI704" t="str">
            <v/>
          </cell>
          <cell r="BJ704" t="str">
            <v/>
          </cell>
          <cell r="BK704" t="str">
            <v/>
          </cell>
          <cell r="BL704" t="str">
            <v/>
          </cell>
          <cell r="BM704" t="str">
            <v/>
          </cell>
          <cell r="BN704" t="str">
            <v/>
          </cell>
          <cell r="BO704" t="str">
            <v/>
          </cell>
          <cell r="BP704">
            <v>0</v>
          </cell>
        </row>
        <row r="705">
          <cell r="A705" t="str">
            <v>Sacred Theurgist</v>
          </cell>
          <cell r="C705">
            <v>0</v>
          </cell>
          <cell r="AK705" t="str">
            <v/>
          </cell>
          <cell r="AL705" t="str">
            <v/>
          </cell>
          <cell r="AM705" t="str">
            <v/>
          </cell>
          <cell r="AN705" t="str">
            <v/>
          </cell>
          <cell r="AO705" t="str">
            <v/>
          </cell>
          <cell r="AP705" t="str">
            <v/>
          </cell>
          <cell r="AQ705" t="str">
            <v/>
          </cell>
          <cell r="AR705" t="str">
            <v/>
          </cell>
          <cell r="AS705" t="str">
            <v/>
          </cell>
          <cell r="AT705" t="str">
            <v/>
          </cell>
          <cell r="AU705" t="str">
            <v/>
          </cell>
          <cell r="AV705" t="str">
            <v/>
          </cell>
          <cell r="AW705" t="str">
            <v/>
          </cell>
          <cell r="AX705" t="str">
            <v/>
          </cell>
          <cell r="AY705" t="str">
            <v/>
          </cell>
          <cell r="AZ705" t="str">
            <v/>
          </cell>
          <cell r="BA705" t="str">
            <v/>
          </cell>
          <cell r="BB705" t="str">
            <v/>
          </cell>
          <cell r="BC705" t="str">
            <v/>
          </cell>
          <cell r="BD705" t="str">
            <v/>
          </cell>
          <cell r="BE705" t="str">
            <v/>
          </cell>
          <cell r="BF705" t="str">
            <v/>
          </cell>
          <cell r="BG705" t="str">
            <v/>
          </cell>
          <cell r="BH705" t="str">
            <v/>
          </cell>
          <cell r="BI705" t="str">
            <v/>
          </cell>
          <cell r="BJ705" t="str">
            <v/>
          </cell>
          <cell r="BK705" t="str">
            <v/>
          </cell>
          <cell r="BL705" t="str">
            <v/>
          </cell>
          <cell r="BM705" t="str">
            <v/>
          </cell>
          <cell r="BN705" t="str">
            <v/>
          </cell>
          <cell r="BO705" t="str">
            <v/>
          </cell>
          <cell r="BP705">
            <v>0</v>
          </cell>
        </row>
        <row r="706">
          <cell r="A706" t="str">
            <v>Samurai (AEG)</v>
          </cell>
          <cell r="C706">
            <v>0</v>
          </cell>
          <cell r="AK706" t="str">
            <v/>
          </cell>
          <cell r="AL706" t="str">
            <v/>
          </cell>
          <cell r="AM706" t="str">
            <v/>
          </cell>
          <cell r="AN706" t="str">
            <v/>
          </cell>
          <cell r="AO706" t="str">
            <v/>
          </cell>
          <cell r="AP706" t="str">
            <v/>
          </cell>
          <cell r="AQ706" t="str">
            <v/>
          </cell>
          <cell r="AR706" t="str">
            <v/>
          </cell>
          <cell r="AS706" t="str">
            <v/>
          </cell>
          <cell r="AT706" t="str">
            <v/>
          </cell>
          <cell r="AU706" t="str">
            <v/>
          </cell>
          <cell r="AV706" t="str">
            <v/>
          </cell>
          <cell r="AW706" t="str">
            <v/>
          </cell>
          <cell r="AX706" t="str">
            <v/>
          </cell>
          <cell r="AY706" t="str">
            <v/>
          </cell>
          <cell r="AZ706" t="str">
            <v/>
          </cell>
          <cell r="BA706" t="str">
            <v/>
          </cell>
          <cell r="BB706" t="str">
            <v/>
          </cell>
          <cell r="BC706" t="str">
            <v/>
          </cell>
          <cell r="BD706" t="str">
            <v/>
          </cell>
          <cell r="BE706" t="str">
            <v/>
          </cell>
          <cell r="BF706" t="str">
            <v/>
          </cell>
          <cell r="BG706" t="str">
            <v/>
          </cell>
          <cell r="BH706" t="str">
            <v/>
          </cell>
          <cell r="BI706" t="str">
            <v/>
          </cell>
          <cell r="BJ706" t="str">
            <v/>
          </cell>
          <cell r="BK706" t="str">
            <v/>
          </cell>
          <cell r="BL706" t="str">
            <v/>
          </cell>
          <cell r="BM706" t="str">
            <v/>
          </cell>
          <cell r="BN706" t="str">
            <v/>
          </cell>
          <cell r="BO706" t="str">
            <v/>
          </cell>
          <cell r="BP706">
            <v>0</v>
          </cell>
        </row>
        <row r="707">
          <cell r="A707" t="str">
            <v>Samurai (WotC)</v>
          </cell>
          <cell r="B707" t="str">
            <v>.</v>
          </cell>
          <cell r="C707">
            <v>0</v>
          </cell>
          <cell r="D707" t="str">
            <v>]Light, Medium, Heavy Armor[</v>
          </cell>
          <cell r="E707" t="str">
            <v>]Shield Use[</v>
          </cell>
          <cell r="F707" t="str">
            <v>]Simple, Martial Weapons[</v>
          </cell>
          <cell r="G707" t="str">
            <v>1st:]Ancestral Daisho (Ex)[See p. 21</v>
          </cell>
          <cell r="H707" t="str">
            <v>2nd]Bonus Feats[Bonus feats at levels 2, 4, 7, 10, 13, 16, and 19.</v>
          </cell>
          <cell r="AK707" t="str">
            <v/>
          </cell>
          <cell r="AL707" t="str">
            <v/>
          </cell>
          <cell r="AM707" t="str">
            <v/>
          </cell>
          <cell r="AN707" t="str">
            <v/>
          </cell>
          <cell r="AO707" t="str">
            <v/>
          </cell>
          <cell r="AP707" t="str">
            <v/>
          </cell>
          <cell r="AQ707" t="str">
            <v/>
          </cell>
          <cell r="AR707" t="str">
            <v/>
          </cell>
          <cell r="AS707" t="str">
            <v/>
          </cell>
          <cell r="AT707" t="str">
            <v/>
          </cell>
          <cell r="AU707" t="str">
            <v/>
          </cell>
          <cell r="AV707" t="str">
            <v/>
          </cell>
          <cell r="AW707" t="str">
            <v/>
          </cell>
          <cell r="AX707" t="str">
            <v/>
          </cell>
          <cell r="AY707" t="str">
            <v/>
          </cell>
          <cell r="AZ707" t="str">
            <v/>
          </cell>
          <cell r="BA707" t="str">
            <v/>
          </cell>
          <cell r="BB707" t="str">
            <v/>
          </cell>
          <cell r="BC707" t="str">
            <v/>
          </cell>
          <cell r="BD707" t="str">
            <v/>
          </cell>
          <cell r="BE707" t="str">
            <v/>
          </cell>
          <cell r="BF707" t="str">
            <v/>
          </cell>
          <cell r="BG707" t="str">
            <v/>
          </cell>
          <cell r="BH707" t="str">
            <v/>
          </cell>
          <cell r="BI707" t="str">
            <v/>
          </cell>
          <cell r="BJ707" t="str">
            <v/>
          </cell>
          <cell r="BK707" t="str">
            <v/>
          </cell>
          <cell r="BL707" t="str">
            <v/>
          </cell>
          <cell r="BM707" t="str">
            <v/>
          </cell>
          <cell r="BN707" t="str">
            <v/>
          </cell>
          <cell r="BO707" t="str">
            <v/>
          </cell>
          <cell r="BP707">
            <v>0</v>
          </cell>
        </row>
        <row r="708">
          <cell r="A708" t="str">
            <v>Scout</v>
          </cell>
          <cell r="B708" t="str">
            <v>.</v>
          </cell>
          <cell r="C708">
            <v>0</v>
          </cell>
          <cell r="D708" t="str">
            <v>]Light Armor[</v>
          </cell>
          <cell r="F708" t="str">
            <v>]Simple, Martial Weapons[</v>
          </cell>
          <cell r="G708" t="str">
            <v>1st:]Bonus Feat (Ex)[1 earned so far.</v>
          </cell>
          <cell r="H708" t="str">
            <v>1st:]Ranged Sneak Attack (Ex)[+0d6</v>
          </cell>
          <cell r="I708" t="str">
            <v>2nd:]Scan Area (Ex)[Full round, can take 10 on Spot &amp; Listen regardless of circumstances.</v>
          </cell>
          <cell r="J708" t="str">
            <v>4th:]Forward Observer (Ex)[Gain low-light vision 60'.  If already have, 180'.</v>
          </cell>
          <cell r="K708" t="str">
            <v>6th:]Uncanny Dodge (Ex)[Retains Dex bonus to AC (unless immobilized).</v>
          </cell>
          <cell r="L708" t="str">
            <v>10th:]Rapid Advance (Ex)[No -5 penalty to Move Silently or Hide while making a full move.</v>
          </cell>
          <cell r="M708" t="str">
            <v>13th:]Uncanny Dodge (Ex)[Can't be flanked (except by Rogue 4 levels higher)</v>
          </cell>
          <cell r="N708" t="str">
            <v>14th:]Dead-eye Shot (Ex)[Per the Improved Ranged Sneak Attack (AEG) feat.</v>
          </cell>
          <cell r="O708" t="str">
            <v>16th:]Fast Movement (Ex)[+10' to move while in light or no armor.</v>
          </cell>
          <cell r="P708" t="str">
            <v>20th:]Improved Scan Area (Ex)[Full round, can take 20 on Spot &amp; Listen regardless of circumstances.</v>
          </cell>
          <cell r="AK708" t="str">
            <v/>
          </cell>
          <cell r="AL708" t="str">
            <v/>
          </cell>
          <cell r="AM708" t="str">
            <v/>
          </cell>
          <cell r="AN708" t="str">
            <v/>
          </cell>
          <cell r="AO708" t="str">
            <v/>
          </cell>
          <cell r="AP708" t="str">
            <v/>
          </cell>
          <cell r="AQ708" t="str">
            <v/>
          </cell>
          <cell r="AR708" t="str">
            <v/>
          </cell>
          <cell r="AS708" t="str">
            <v/>
          </cell>
          <cell r="AT708" t="str">
            <v/>
          </cell>
          <cell r="AU708" t="str">
            <v/>
          </cell>
          <cell r="AV708" t="str">
            <v/>
          </cell>
          <cell r="AW708" t="str">
            <v/>
          </cell>
          <cell r="AX708" t="str">
            <v/>
          </cell>
          <cell r="AY708" t="str">
            <v/>
          </cell>
          <cell r="AZ708" t="str">
            <v/>
          </cell>
          <cell r="BA708" t="str">
            <v/>
          </cell>
          <cell r="BB708" t="str">
            <v/>
          </cell>
          <cell r="BC708" t="str">
            <v/>
          </cell>
          <cell r="BD708" t="str">
            <v/>
          </cell>
          <cell r="BE708" t="str">
            <v/>
          </cell>
          <cell r="BF708" t="str">
            <v/>
          </cell>
          <cell r="BG708" t="str">
            <v/>
          </cell>
          <cell r="BH708" t="str">
            <v/>
          </cell>
          <cell r="BI708" t="str">
            <v/>
          </cell>
          <cell r="BJ708" t="str">
            <v/>
          </cell>
          <cell r="BK708" t="str">
            <v/>
          </cell>
          <cell r="BL708" t="str">
            <v/>
          </cell>
          <cell r="BM708" t="str">
            <v/>
          </cell>
          <cell r="BN708" t="str">
            <v/>
          </cell>
          <cell r="BO708" t="str">
            <v/>
          </cell>
          <cell r="BP708">
            <v>0</v>
          </cell>
        </row>
        <row r="709">
          <cell r="A709" t="str">
            <v>Sensate</v>
          </cell>
          <cell r="B709" t="str">
            <v>.</v>
          </cell>
          <cell r="C709">
            <v>0</v>
          </cell>
          <cell r="D709" t="str">
            <v>]Light Armor[</v>
          </cell>
          <cell r="G709" t="str">
            <v>1st:]Darkvision (Ex)[Darkvision 60' / increases +60'</v>
          </cell>
          <cell r="H709" t="str">
            <v>1st:]Heightened Senses (Su)[+5 competence bonus to Intuit Direction, Listen, Sense Motive, Spot,</v>
          </cell>
          <cell r="I709" t="str">
            <v>][&amp; Wilderness Lore checks.  Increases to +10 at 4th level, +15 at 7th level, &amp; +20 at 10th level.</v>
          </cell>
          <cell r="J709" t="str">
            <v>2nd:]Dramatic Recount (Sp)[1/day/class level can enthrall as a sorcerer of equal character level.</v>
          </cell>
          <cell r="K709" t="str">
            <v>3rd:]Sense Link (Sp)[1/day Clairaudience/Clairvoyance on a creature within 30'.  Unwilling saves</v>
          </cell>
          <cell r="L709" t="str">
            <v>][DC 13 + sensate's CHA modifier.  Once established, distance not a factor.</v>
          </cell>
          <cell r="M709" t="str">
            <v>][Duration 1 minute/class level.  2/day at 5th. 3/day at 7th. 4/day at 9th.</v>
          </cell>
          <cell r="N709" t="str">
            <v>5th:]Energy Acceptance[Forego saving throw against an energy form to gain protection</v>
          </cell>
          <cell r="O709" t="str">
            <v>][from elements against that energy type as if cast by a sorcerer of equal class level.</v>
          </cell>
          <cell r="P709" t="str">
            <v>6th:]Sensory Overload (Su)[3/day after a successful melee touch attack, target must make a will  save.</v>
          </cell>
          <cell r="Q709" t="str">
            <v>][ (DC 15 + sensate's class level + CHA modifier) On next hit from the sensate, the target</v>
          </cell>
          <cell r="R709" t="str">
            <v>][takes equal additional subdual damage. Double subdual at 8th. Triple subdual at 10th.</v>
          </cell>
          <cell r="S709" t="str">
            <v>8th:]Shared Spell Experience (Sp)[2/day can use spell turning as a sorcerer of equal class level.</v>
          </cell>
          <cell r="T709" t="str">
            <v>][Both the caster &amp; sensate are affected normally.</v>
          </cell>
          <cell r="U709" t="str">
            <v>9th:]Scent[Scent special quality. (per the Monster Manual)</v>
          </cell>
          <cell r="V709" t="str">
            <v>10th:]Blindsight[30' radius.</v>
          </cell>
          <cell r="AK709" t="str">
            <v/>
          </cell>
          <cell r="AL709" t="str">
            <v/>
          </cell>
          <cell r="AM709" t="str">
            <v/>
          </cell>
          <cell r="AN709" t="str">
            <v/>
          </cell>
          <cell r="AO709" t="str">
            <v/>
          </cell>
          <cell r="AP709" t="str">
            <v/>
          </cell>
          <cell r="AQ709" t="str">
            <v/>
          </cell>
          <cell r="AR709" t="str">
            <v/>
          </cell>
          <cell r="AS709" t="str">
            <v/>
          </cell>
          <cell r="AT709" t="str">
            <v/>
          </cell>
          <cell r="AU709" t="str">
            <v/>
          </cell>
          <cell r="AV709" t="str">
            <v/>
          </cell>
          <cell r="AW709" t="str">
            <v/>
          </cell>
          <cell r="AX709" t="str">
            <v/>
          </cell>
          <cell r="AY709" t="str">
            <v/>
          </cell>
          <cell r="AZ709" t="str">
            <v/>
          </cell>
          <cell r="BA709" t="str">
            <v/>
          </cell>
          <cell r="BB709" t="str">
            <v/>
          </cell>
          <cell r="BC709" t="str">
            <v/>
          </cell>
          <cell r="BD709" t="str">
            <v/>
          </cell>
          <cell r="BE709" t="str">
            <v/>
          </cell>
          <cell r="BF709" t="str">
            <v/>
          </cell>
          <cell r="BG709" t="str">
            <v/>
          </cell>
          <cell r="BH709" t="str">
            <v/>
          </cell>
          <cell r="BI709" t="str">
            <v/>
          </cell>
          <cell r="BJ709" t="str">
            <v/>
          </cell>
          <cell r="BK709" t="str">
            <v/>
          </cell>
          <cell r="BL709" t="str">
            <v/>
          </cell>
          <cell r="BM709" t="str">
            <v/>
          </cell>
          <cell r="BN709" t="str">
            <v/>
          </cell>
          <cell r="BO709" t="str">
            <v/>
          </cell>
          <cell r="BP709">
            <v>0</v>
          </cell>
        </row>
        <row r="710">
          <cell r="A710" t="str">
            <v>Sentinel</v>
          </cell>
          <cell r="B710" t="str">
            <v>.</v>
          </cell>
          <cell r="C710">
            <v>0</v>
          </cell>
          <cell r="D710" t="str">
            <v>]Light, Medium, Heavy Armor[</v>
          </cell>
          <cell r="E710" t="str">
            <v>]Shield Use[</v>
          </cell>
          <cell r="F710" t="str">
            <v>]Simple, Martial Weapons[</v>
          </cell>
          <cell r="G710" t="str">
            <v>1st:]Aura of Good (Ex)[Power is equal to class level.  See detect good spell.</v>
          </cell>
          <cell r="H710" t="str">
            <v>1st:]Detect Evil (Sp)[At will, per the spell</v>
          </cell>
          <cell r="I710" t="str">
            <v>1st:]Smite Evil (Su)[1/day:  +-2 to hit, +0 to dmg</v>
          </cell>
          <cell r="J710" t="str">
            <v>2nd:]Divine Grace (Su)[+-2 to all saves.</v>
          </cell>
          <cell r="K710" t="str">
            <v>2nd:]Resist Fiendish Lure (Su)[+4 bonus to all saves vs. mind-affecting attacks from evil outsiders.</v>
          </cell>
          <cell r="L710" t="str">
            <v>3rd:]Aura of Courage (Su)[Immune to fear; w/i 10', +4 morale bonus vs. fear affects.</v>
          </cell>
          <cell r="M710" t="str">
            <v>3rd:]Celestial Fortitude (Su)[+2 bonus to all Fortitude saves vs. evil outsiders.</v>
          </cell>
          <cell r="N710" t="str">
            <v>][The the effect does partial damage on a success, no damage is caused.</v>
          </cell>
          <cell r="O710" t="str">
            <v>4th:]Divine Spells (Sp)[Wisdom determines DC, Bonus Spells</v>
          </cell>
          <cell r="P710" t="str">
            <v>4th:]Turn Outsider (Su)[As a level -3 cleric.</v>
          </cell>
          <cell r="Q710" t="str">
            <v>5th:]Celestial Minion (Sp)[</v>
          </cell>
          <cell r="R710" t="str">
            <v>8th:]Dispell Evil (Sp)[Per the spell -1/week.</v>
          </cell>
          <cell r="AK710" t="str">
            <v/>
          </cell>
          <cell r="AL710" t="str">
            <v/>
          </cell>
          <cell r="AM710" t="str">
            <v/>
          </cell>
          <cell r="AN710" t="str">
            <v/>
          </cell>
          <cell r="AO710" t="str">
            <v/>
          </cell>
          <cell r="AP710" t="str">
            <v/>
          </cell>
          <cell r="AQ710" t="str">
            <v/>
          </cell>
          <cell r="AR710" t="str">
            <v/>
          </cell>
          <cell r="AS710" t="str">
            <v/>
          </cell>
          <cell r="AT710" t="str">
            <v/>
          </cell>
          <cell r="AU710" t="str">
            <v/>
          </cell>
          <cell r="AV710" t="str">
            <v/>
          </cell>
          <cell r="AW710" t="str">
            <v/>
          </cell>
          <cell r="AX710" t="str">
            <v/>
          </cell>
          <cell r="AY710" t="str">
            <v/>
          </cell>
          <cell r="AZ710" t="str">
            <v/>
          </cell>
          <cell r="BA710" t="str">
            <v/>
          </cell>
          <cell r="BB710" t="str">
            <v/>
          </cell>
          <cell r="BC710" t="str">
            <v/>
          </cell>
          <cell r="BD710" t="str">
            <v/>
          </cell>
          <cell r="BE710" t="str">
            <v/>
          </cell>
          <cell r="BF710" t="str">
            <v/>
          </cell>
          <cell r="BG710" t="str">
            <v/>
          </cell>
          <cell r="BH710" t="str">
            <v/>
          </cell>
          <cell r="BI710" t="str">
            <v/>
          </cell>
          <cell r="BJ710" t="str">
            <v/>
          </cell>
          <cell r="BK710" t="str">
            <v/>
          </cell>
          <cell r="BL710" t="str">
            <v/>
          </cell>
          <cell r="BM710" t="str">
            <v/>
          </cell>
          <cell r="BN710" t="str">
            <v/>
          </cell>
          <cell r="BO710" t="str">
            <v/>
          </cell>
          <cell r="BP710">
            <v>0</v>
          </cell>
        </row>
        <row r="711">
          <cell r="A711" t="str">
            <v>Seppun Miharu</v>
          </cell>
          <cell r="C711">
            <v>0</v>
          </cell>
          <cell r="AK711" t="str">
            <v/>
          </cell>
          <cell r="AL711" t="str">
            <v/>
          </cell>
          <cell r="AM711" t="str">
            <v/>
          </cell>
          <cell r="AN711" t="str">
            <v/>
          </cell>
          <cell r="AO711" t="str">
            <v/>
          </cell>
          <cell r="AP711" t="str">
            <v/>
          </cell>
          <cell r="AQ711" t="str">
            <v/>
          </cell>
          <cell r="AR711" t="str">
            <v/>
          </cell>
          <cell r="AS711" t="str">
            <v/>
          </cell>
          <cell r="AT711" t="str">
            <v/>
          </cell>
          <cell r="AU711" t="str">
            <v/>
          </cell>
          <cell r="AV711" t="str">
            <v/>
          </cell>
          <cell r="AW711" t="str">
            <v/>
          </cell>
          <cell r="AX711" t="str">
            <v/>
          </cell>
          <cell r="AY711" t="str">
            <v/>
          </cell>
          <cell r="AZ711" t="str">
            <v/>
          </cell>
          <cell r="BA711" t="str">
            <v/>
          </cell>
          <cell r="BB711" t="str">
            <v/>
          </cell>
          <cell r="BC711" t="str">
            <v/>
          </cell>
          <cell r="BD711" t="str">
            <v/>
          </cell>
          <cell r="BE711" t="str">
            <v/>
          </cell>
          <cell r="BF711" t="str">
            <v/>
          </cell>
          <cell r="BG711" t="str">
            <v/>
          </cell>
          <cell r="BH711" t="str">
            <v/>
          </cell>
          <cell r="BI711" t="str">
            <v/>
          </cell>
          <cell r="BJ711" t="str">
            <v/>
          </cell>
          <cell r="BK711" t="str">
            <v/>
          </cell>
          <cell r="BL711" t="str">
            <v/>
          </cell>
          <cell r="BM711" t="str">
            <v/>
          </cell>
          <cell r="BN711" t="str">
            <v/>
          </cell>
          <cell r="BO711" t="str">
            <v/>
          </cell>
          <cell r="BP711">
            <v>0</v>
          </cell>
        </row>
        <row r="712">
          <cell r="A712" t="str">
            <v>Shadow Adept</v>
          </cell>
          <cell r="B712" t="str">
            <v>Sha</v>
          </cell>
          <cell r="C712">
            <v>0</v>
          </cell>
          <cell r="G712" t="str">
            <v>1st:]Shadow Feats (Ex)[Insidious Magic, Pernicious Magic, &amp;Tenacious Magic</v>
          </cell>
          <cell r="H712" t="str">
            <v>1st:]Spells Per Day[+1 level per level of Shadow Adept.</v>
          </cell>
          <cell r="I712" t="str">
            <v>2nd:]Shadow Defense[+1 bonus to saves vs. Enchantment,</v>
          </cell>
          <cell r="J712" t="str">
            <v>][Illusion, and Necromancy, and spells w/ the Darkness descriptor.</v>
          </cell>
          <cell r="K712" t="str">
            <v>2nd:]Low-Light Vision (Su)[Gains Low Light vision.</v>
          </cell>
          <cell r="L712" t="str">
            <v>3rd:]Spell Power[+0 to the DC and to caster lvl checks</v>
          </cell>
          <cell r="M712" t="str">
            <v>][to beat SR for spells cast from Enchantment, Illusion, or Necromancy</v>
          </cell>
          <cell r="N712" t="str">
            <v>][schools, and spells w/ the Darkness descriptor.</v>
          </cell>
          <cell r="O712" t="str">
            <v>4th:]Shield of Shadows (Su)[Std action; shield of pure black force</v>
          </cell>
          <cell r="P712" t="str">
            <v>][which acts as a Shield spell, offers 3/4 concealment to opponents.</v>
          </cell>
          <cell r="Q712" t="str">
            <v>][Lasts 1 rnd / lvl / day.</v>
          </cell>
          <cell r="R712" t="str">
            <v>5th:]Bonus Feat[Choose any Metamagic feat.</v>
          </cell>
          <cell r="S712" t="str">
            <v>7th:]Shadow Walk (Sp)[Once per day, as spell.</v>
          </cell>
          <cell r="T712" t="str">
            <v>7th:]Darkvision (Su)[Permanent Dark Vision spell.</v>
          </cell>
          <cell r="U712" t="str">
            <v>8th:]Greater Shield of Shadows (Su)[Std action; shield of pure</v>
          </cell>
          <cell r="V712" t="str">
            <v>][ black force which acts as a Shield spell, offers 3/4 concealment</v>
          </cell>
          <cell r="W712" t="str">
            <v>][ to opponents, grants SR 12 + lvl.  Lasts 1 rnd / lvl / day.</v>
          </cell>
          <cell r="X712" t="str">
            <v>10th:]Shadow Double[Std action; create shadow double.</v>
          </cell>
          <cell r="Y712" t="str">
            <v>][See FRCS p. 53 for complete details.</v>
          </cell>
          <cell r="AK712" t="str">
            <v/>
          </cell>
          <cell r="AL712" t="str">
            <v/>
          </cell>
          <cell r="AM712" t="str">
            <v/>
          </cell>
          <cell r="AN712" t="str">
            <v/>
          </cell>
          <cell r="AO712" t="str">
            <v/>
          </cell>
          <cell r="AP712" t="str">
            <v/>
          </cell>
          <cell r="AQ712" t="str">
            <v/>
          </cell>
          <cell r="AR712" t="str">
            <v/>
          </cell>
          <cell r="AS712" t="str">
            <v/>
          </cell>
          <cell r="AT712" t="str">
            <v/>
          </cell>
          <cell r="AU712" t="str">
            <v/>
          </cell>
          <cell r="AV712" t="str">
            <v/>
          </cell>
          <cell r="AW712" t="str">
            <v/>
          </cell>
          <cell r="AX712" t="str">
            <v/>
          </cell>
          <cell r="AY712" t="str">
            <v/>
          </cell>
          <cell r="AZ712" t="str">
            <v/>
          </cell>
          <cell r="BA712" t="str">
            <v/>
          </cell>
          <cell r="BB712" t="str">
            <v/>
          </cell>
          <cell r="BC712" t="str">
            <v/>
          </cell>
          <cell r="BD712" t="str">
            <v/>
          </cell>
          <cell r="BE712" t="str">
            <v/>
          </cell>
          <cell r="BF712" t="str">
            <v/>
          </cell>
          <cell r="BG712" t="str">
            <v/>
          </cell>
          <cell r="BH712" t="str">
            <v/>
          </cell>
          <cell r="BI712" t="str">
            <v/>
          </cell>
          <cell r="BJ712" t="str">
            <v/>
          </cell>
          <cell r="BK712" t="str">
            <v/>
          </cell>
          <cell r="BL712" t="str">
            <v/>
          </cell>
          <cell r="BM712" t="str">
            <v/>
          </cell>
          <cell r="BN712" t="str">
            <v/>
          </cell>
          <cell r="BO712" t="str">
            <v/>
          </cell>
          <cell r="BP712">
            <v>0</v>
          </cell>
        </row>
        <row r="713">
          <cell r="A713" t="str">
            <v>Shadow Mage</v>
          </cell>
          <cell r="B713" t="str">
            <v>Shm</v>
          </cell>
          <cell r="C713">
            <v>0</v>
          </cell>
          <cell r="G713" t="str">
            <v>1st:]Shadow Shift (Ex)[+2 insight bonus to Hide checks.</v>
          </cell>
          <cell r="H713" t="str">
            <v>2nd:]Darkvision (Sp)[3/day</v>
          </cell>
          <cell r="I713" t="str">
            <v>3rd:]Deeper Darkness (Sp)[3/day</v>
          </cell>
          <cell r="J713" t="str">
            <v>4th:]Shadow Familiar (Su)[Gain a familiar (if you don't have one) with a Cha of 10 &amp; the ghost template.</v>
          </cell>
          <cell r="K713" t="str">
            <v>][The familiar has the powers of manifestation &amp; corrupting touch.</v>
          </cell>
          <cell r="L713" t="str">
            <v>6th:]Mislead (Sp)[3/day, DC 14</v>
          </cell>
          <cell r="M713" t="str">
            <v>7th:]Shadow Walk (Sp)[3/day, DC 15</v>
          </cell>
          <cell r="N713" t="str">
            <v>8th:]Teleport Without Error (Sp)[1/day, DC 15</v>
          </cell>
          <cell r="O713" t="str">
            <v>10th:]Plane Shift (Sp)[1/day, DC 15</v>
          </cell>
          <cell r="AK713" t="str">
            <v/>
          </cell>
          <cell r="AL713" t="str">
            <v/>
          </cell>
          <cell r="AM713" t="str">
            <v/>
          </cell>
          <cell r="AN713" t="str">
            <v/>
          </cell>
          <cell r="AO713" t="str">
            <v/>
          </cell>
          <cell r="AP713" t="str">
            <v/>
          </cell>
          <cell r="AQ713" t="str">
            <v/>
          </cell>
          <cell r="AR713" t="str">
            <v/>
          </cell>
          <cell r="AS713" t="str">
            <v/>
          </cell>
          <cell r="AT713" t="str">
            <v/>
          </cell>
          <cell r="AU713" t="str">
            <v/>
          </cell>
          <cell r="AV713" t="str">
            <v/>
          </cell>
          <cell r="AW713" t="str">
            <v/>
          </cell>
          <cell r="AX713" t="str">
            <v/>
          </cell>
          <cell r="AY713" t="str">
            <v/>
          </cell>
          <cell r="AZ713" t="str">
            <v/>
          </cell>
          <cell r="BA713" t="str">
            <v/>
          </cell>
          <cell r="BB713" t="str">
            <v/>
          </cell>
          <cell r="BC713" t="str">
            <v/>
          </cell>
          <cell r="BD713" t="str">
            <v/>
          </cell>
          <cell r="BE713" t="str">
            <v/>
          </cell>
          <cell r="BF713" t="str">
            <v/>
          </cell>
          <cell r="BG713" t="str">
            <v/>
          </cell>
          <cell r="BH713" t="str">
            <v/>
          </cell>
          <cell r="BI713" t="str">
            <v/>
          </cell>
          <cell r="BJ713" t="str">
            <v/>
          </cell>
          <cell r="BK713" t="str">
            <v/>
          </cell>
          <cell r="BL713" t="str">
            <v/>
          </cell>
          <cell r="BM713" t="str">
            <v/>
          </cell>
          <cell r="BN713" t="str">
            <v/>
          </cell>
          <cell r="BO713" t="str">
            <v/>
          </cell>
          <cell r="BP713">
            <v>0</v>
          </cell>
        </row>
        <row r="714">
          <cell r="A714" t="str">
            <v>Shadow Scout</v>
          </cell>
          <cell r="C714">
            <v>0</v>
          </cell>
          <cell r="AK714" t="str">
            <v/>
          </cell>
          <cell r="AL714" t="str">
            <v/>
          </cell>
          <cell r="AM714" t="str">
            <v/>
          </cell>
          <cell r="AN714" t="str">
            <v/>
          </cell>
          <cell r="AO714" t="str">
            <v/>
          </cell>
          <cell r="AP714" t="str">
            <v/>
          </cell>
          <cell r="AQ714" t="str">
            <v/>
          </cell>
          <cell r="AR714" t="str">
            <v/>
          </cell>
          <cell r="AS714" t="str">
            <v/>
          </cell>
          <cell r="AT714" t="str">
            <v/>
          </cell>
          <cell r="AU714" t="str">
            <v/>
          </cell>
          <cell r="AV714" t="str">
            <v/>
          </cell>
          <cell r="AW714" t="str">
            <v/>
          </cell>
          <cell r="AX714" t="str">
            <v/>
          </cell>
          <cell r="AY714" t="str">
            <v/>
          </cell>
          <cell r="AZ714" t="str">
            <v/>
          </cell>
          <cell r="BA714" t="str">
            <v/>
          </cell>
          <cell r="BB714" t="str">
            <v/>
          </cell>
          <cell r="BC714" t="str">
            <v/>
          </cell>
          <cell r="BD714" t="str">
            <v/>
          </cell>
          <cell r="BE714" t="str">
            <v/>
          </cell>
          <cell r="BF714" t="str">
            <v/>
          </cell>
          <cell r="BG714" t="str">
            <v/>
          </cell>
          <cell r="BH714" t="str">
            <v/>
          </cell>
          <cell r="BI714" t="str">
            <v/>
          </cell>
          <cell r="BJ714" t="str">
            <v/>
          </cell>
          <cell r="BK714" t="str">
            <v/>
          </cell>
          <cell r="BL714" t="str">
            <v/>
          </cell>
          <cell r="BM714" t="str">
            <v/>
          </cell>
          <cell r="BN714" t="str">
            <v/>
          </cell>
          <cell r="BO714" t="str">
            <v/>
          </cell>
          <cell r="BP714">
            <v>0</v>
          </cell>
        </row>
        <row r="715">
          <cell r="A715" t="str">
            <v>Shadowdancer</v>
          </cell>
          <cell r="C715">
            <v>0</v>
          </cell>
          <cell r="AK715" t="str">
            <v/>
          </cell>
          <cell r="AL715" t="str">
            <v/>
          </cell>
          <cell r="AM715" t="str">
            <v/>
          </cell>
          <cell r="AN715" t="str">
            <v/>
          </cell>
          <cell r="AO715" t="str">
            <v/>
          </cell>
          <cell r="AP715" t="str">
            <v/>
          </cell>
          <cell r="AQ715" t="str">
            <v/>
          </cell>
          <cell r="AR715" t="str">
            <v/>
          </cell>
          <cell r="AS715" t="str">
            <v/>
          </cell>
          <cell r="AT715" t="str">
            <v/>
          </cell>
          <cell r="AU715" t="str">
            <v/>
          </cell>
          <cell r="AV715" t="str">
            <v/>
          </cell>
          <cell r="AW715" t="str">
            <v/>
          </cell>
          <cell r="AX715" t="str">
            <v/>
          </cell>
          <cell r="AY715" t="str">
            <v/>
          </cell>
          <cell r="AZ715" t="str">
            <v/>
          </cell>
          <cell r="BA715" t="str">
            <v/>
          </cell>
          <cell r="BB715" t="str">
            <v/>
          </cell>
          <cell r="BC715" t="str">
            <v/>
          </cell>
          <cell r="BD715" t="str">
            <v/>
          </cell>
          <cell r="BE715" t="str">
            <v/>
          </cell>
          <cell r="BF715" t="str">
            <v/>
          </cell>
          <cell r="BG715" t="str">
            <v/>
          </cell>
          <cell r="BH715" t="str">
            <v/>
          </cell>
          <cell r="BI715" t="str">
            <v/>
          </cell>
          <cell r="BJ715" t="str">
            <v/>
          </cell>
          <cell r="BK715" t="str">
            <v/>
          </cell>
          <cell r="BL715" t="str">
            <v/>
          </cell>
          <cell r="BM715" t="str">
            <v/>
          </cell>
          <cell r="BN715" t="str">
            <v/>
          </cell>
          <cell r="BO715" t="str">
            <v/>
          </cell>
          <cell r="BP715">
            <v>0</v>
          </cell>
        </row>
        <row r="716">
          <cell r="A716" t="str">
            <v>Shadowlands Veteran</v>
          </cell>
          <cell r="C716">
            <v>0</v>
          </cell>
          <cell r="AK716" t="str">
            <v/>
          </cell>
          <cell r="AL716" t="str">
            <v/>
          </cell>
          <cell r="AM716" t="str">
            <v/>
          </cell>
          <cell r="AN716" t="str">
            <v/>
          </cell>
          <cell r="AO716" t="str">
            <v/>
          </cell>
          <cell r="AP716" t="str">
            <v/>
          </cell>
          <cell r="AQ716" t="str">
            <v/>
          </cell>
          <cell r="AR716" t="str">
            <v/>
          </cell>
          <cell r="AS716" t="str">
            <v/>
          </cell>
          <cell r="AT716" t="str">
            <v/>
          </cell>
          <cell r="AU716" t="str">
            <v/>
          </cell>
          <cell r="AV716" t="str">
            <v/>
          </cell>
          <cell r="AW716" t="str">
            <v/>
          </cell>
          <cell r="AX716" t="str">
            <v/>
          </cell>
          <cell r="AY716" t="str">
            <v/>
          </cell>
          <cell r="AZ716" t="str">
            <v/>
          </cell>
          <cell r="BA716" t="str">
            <v/>
          </cell>
          <cell r="BB716" t="str">
            <v/>
          </cell>
          <cell r="BC716" t="str">
            <v/>
          </cell>
          <cell r="BD716" t="str">
            <v/>
          </cell>
          <cell r="BE716" t="str">
            <v/>
          </cell>
          <cell r="BF716" t="str">
            <v/>
          </cell>
          <cell r="BG716" t="str">
            <v/>
          </cell>
          <cell r="BH716" t="str">
            <v/>
          </cell>
          <cell r="BI716" t="str">
            <v/>
          </cell>
          <cell r="BJ716" t="str">
            <v/>
          </cell>
          <cell r="BK716" t="str">
            <v/>
          </cell>
          <cell r="BL716" t="str">
            <v/>
          </cell>
          <cell r="BM716" t="str">
            <v/>
          </cell>
          <cell r="BN716" t="str">
            <v/>
          </cell>
          <cell r="BO716" t="str">
            <v/>
          </cell>
          <cell r="BP716">
            <v>0</v>
          </cell>
        </row>
        <row r="717">
          <cell r="A717" t="str">
            <v>Shaman (WotC)</v>
          </cell>
          <cell r="B717" t="str">
            <v>.</v>
          </cell>
          <cell r="C717">
            <v>0</v>
          </cell>
          <cell r="D717" t="str">
            <v>]Light Armor[</v>
          </cell>
          <cell r="F717" t="str">
            <v>]Simple Weapons[</v>
          </cell>
          <cell r="G717" t="str">
            <v>1st:]Unarmed Strike (Ex)[As the feat.</v>
          </cell>
          <cell r="H717" t="str">
            <v>1st:]Animal Companion (Ex)[Gain a companion.</v>
          </cell>
          <cell r="I717" t="str">
            <v>1st:]Divine Spells (Sp)[Wisdom determines DC &amp; bonus spells.</v>
          </cell>
          <cell r="J717" t="str">
            <v>1st:]Spontaneous Cure Casting[</v>
          </cell>
          <cell r="K717" t="str">
            <v>1st:]Two Divine Domains[</v>
          </cell>
          <cell r="L717" t="str">
            <v>2nd:]Spirit Sight (Sp)[Can see ethereal creatures.</v>
          </cell>
          <cell r="M717" t="str">
            <v>3rd:]Turn or Rebuke Undead (Su)[</v>
          </cell>
          <cell r="N717" t="str">
            <v>4th:]Bonus Feat (Ex)[See page 24.</v>
          </cell>
          <cell r="O717" t="str">
            <v>][Also gains bonus feats at 8th, 12th, 16th, &amp; 20th.</v>
          </cell>
          <cell r="P717" t="str">
            <v>5th:]Spirit's Favor (Ex)[Add Cha bonus (+0) to saves.</v>
          </cell>
          <cell r="Q717" t="str">
            <v>11th:]3rd Domain (Ex)[</v>
          </cell>
          <cell r="AK717" t="str">
            <v/>
          </cell>
          <cell r="AL717" t="str">
            <v/>
          </cell>
          <cell r="AM717" t="str">
            <v/>
          </cell>
          <cell r="AN717" t="str">
            <v/>
          </cell>
          <cell r="AO717" t="str">
            <v/>
          </cell>
          <cell r="AP717" t="str">
            <v/>
          </cell>
          <cell r="AQ717" t="str">
            <v/>
          </cell>
          <cell r="AR717" t="str">
            <v/>
          </cell>
          <cell r="AS717" t="str">
            <v/>
          </cell>
          <cell r="AT717" t="str">
            <v/>
          </cell>
          <cell r="AU717" t="str">
            <v/>
          </cell>
          <cell r="AV717" t="str">
            <v/>
          </cell>
          <cell r="AW717" t="str">
            <v/>
          </cell>
          <cell r="AX717" t="str">
            <v/>
          </cell>
          <cell r="AY717" t="str">
            <v/>
          </cell>
          <cell r="AZ717" t="str">
            <v/>
          </cell>
          <cell r="BA717" t="str">
            <v/>
          </cell>
          <cell r="BB717" t="str">
            <v/>
          </cell>
          <cell r="BC717" t="str">
            <v/>
          </cell>
          <cell r="BD717" t="str">
            <v/>
          </cell>
          <cell r="BE717" t="str">
            <v/>
          </cell>
          <cell r="BF717" t="str">
            <v/>
          </cell>
          <cell r="BG717" t="str">
            <v/>
          </cell>
          <cell r="BH717" t="str">
            <v/>
          </cell>
          <cell r="BI717" t="str">
            <v/>
          </cell>
          <cell r="BJ717" t="str">
            <v/>
          </cell>
          <cell r="BK717" t="str">
            <v/>
          </cell>
          <cell r="BL717" t="str">
            <v/>
          </cell>
          <cell r="BM717" t="str">
            <v/>
          </cell>
          <cell r="BN717" t="str">
            <v/>
          </cell>
          <cell r="BO717" t="str">
            <v/>
          </cell>
          <cell r="BP717">
            <v>0</v>
          </cell>
        </row>
        <row r="718">
          <cell r="A718" t="str">
            <v>Shapeshifter</v>
          </cell>
          <cell r="C718">
            <v>0</v>
          </cell>
          <cell r="AK718" t="str">
            <v/>
          </cell>
          <cell r="AL718" t="str">
            <v/>
          </cell>
          <cell r="AM718" t="str">
            <v/>
          </cell>
          <cell r="AN718" t="str">
            <v/>
          </cell>
          <cell r="AO718" t="str">
            <v/>
          </cell>
          <cell r="AP718" t="str">
            <v/>
          </cell>
          <cell r="AQ718" t="str">
            <v/>
          </cell>
          <cell r="AR718" t="str">
            <v/>
          </cell>
          <cell r="AS718" t="str">
            <v/>
          </cell>
          <cell r="AT718" t="str">
            <v/>
          </cell>
          <cell r="AU718" t="str">
            <v/>
          </cell>
          <cell r="AV718" t="str">
            <v/>
          </cell>
          <cell r="AW718" t="str">
            <v/>
          </cell>
          <cell r="AX718" t="str">
            <v/>
          </cell>
          <cell r="AY718" t="str">
            <v/>
          </cell>
          <cell r="AZ718" t="str">
            <v/>
          </cell>
          <cell r="BA718" t="str">
            <v/>
          </cell>
          <cell r="BB718" t="str">
            <v/>
          </cell>
          <cell r="BC718" t="str">
            <v/>
          </cell>
          <cell r="BD718" t="str">
            <v/>
          </cell>
          <cell r="BE718" t="str">
            <v/>
          </cell>
          <cell r="BF718" t="str">
            <v/>
          </cell>
          <cell r="BG718" t="str">
            <v/>
          </cell>
          <cell r="BH718" t="str">
            <v/>
          </cell>
          <cell r="BI718" t="str">
            <v/>
          </cell>
          <cell r="BJ718" t="str">
            <v/>
          </cell>
          <cell r="BK718" t="str">
            <v/>
          </cell>
          <cell r="BL718" t="str">
            <v/>
          </cell>
          <cell r="BM718" t="str">
            <v/>
          </cell>
          <cell r="BN718" t="str">
            <v/>
          </cell>
          <cell r="BO718" t="str">
            <v/>
          </cell>
          <cell r="BP718">
            <v>0</v>
          </cell>
        </row>
        <row r="719">
          <cell r="A719" t="str">
            <v>Sharpshooter</v>
          </cell>
          <cell r="B719" t="str">
            <v>.</v>
          </cell>
          <cell r="C719">
            <v>0</v>
          </cell>
          <cell r="D719" t="str">
            <v>]Light Armor[</v>
          </cell>
          <cell r="F719" t="str">
            <v>]Simple Weapons[</v>
          </cell>
          <cell r="G719" t="str">
            <v>1st:]Eagle Eye Shot (Su)[Full round action single shot, use 2x normal Dex bonus to hit.</v>
          </cell>
          <cell r="H719" t="str">
            <v>][Also ignores target's AC bonus to size if it has one.</v>
          </cell>
          <cell r="I719" t="str">
            <v>2nd:]Low Light Vision (Su)[Gains low light vision 60' or darkvision 30' if already has low light.</v>
          </cell>
          <cell r="J719" t="str">
            <v>3rd:]Disarming Shot (Ex)[Standard disarm attack but with a missile weapon.  Could cause an AoO.</v>
          </cell>
          <cell r="K719" t="str">
            <v>4th:]Bonus Feats[0 earned so far.  See p.72 for list.</v>
          </cell>
          <cell r="L719" t="str">
            <v>5th:]Stumbling Shot (Ex)[Standard trip attack but with a missile weapon.  Cannot be tripped back.</v>
          </cell>
          <cell r="M719" t="str">
            <v>6th:]Intimidating Shot (Su)[After hitting foe, make Intimidate skill check with a +4  bonus to scare off.</v>
          </cell>
          <cell r="N719" t="str">
            <v>7th:]Covering Fire (Ex)[2 options:  Can use Aid Another with a missile weapon or</v>
          </cell>
          <cell r="O719" t="str">
            <v>][Can distract foes who attempt to take an AoO on an ally by shooting them.  (Causes no damage.)</v>
          </cell>
          <cell r="P719" t="str">
            <v>9th:]Immobilizing Shot (Ex)[Full attack action, 1 shot, normal damage.</v>
          </cell>
          <cell r="Q719" t="str">
            <v>][Target must make a Str check, DC 5+damage, or become immobilized.</v>
          </cell>
          <cell r="R719" t="str">
            <v>][Str check at same DC or full round action to remove arrow to move again.</v>
          </cell>
          <cell r="S719" t="str">
            <v>10th:]Killing Shot (Su)[Applies crit multiplier to all standard attacks.  When a crit is scored,</v>
          </cell>
          <cell r="T719" t="str">
            <v>][the crit values stack.  (Basically 2x-1.  IE: 2x to 3x, 3x to 5x, 4x to 7x)</v>
          </cell>
          <cell r="AK719" t="str">
            <v/>
          </cell>
          <cell r="AL719" t="str">
            <v/>
          </cell>
          <cell r="AM719" t="str">
            <v/>
          </cell>
          <cell r="AN719" t="str">
            <v/>
          </cell>
          <cell r="AO719" t="str">
            <v/>
          </cell>
          <cell r="AP719" t="str">
            <v/>
          </cell>
          <cell r="AQ719" t="str">
            <v/>
          </cell>
          <cell r="AR719" t="str">
            <v/>
          </cell>
          <cell r="AS719" t="str">
            <v/>
          </cell>
          <cell r="AT719" t="str">
            <v/>
          </cell>
          <cell r="AU719" t="str">
            <v/>
          </cell>
          <cell r="AV719" t="str">
            <v/>
          </cell>
          <cell r="AW719" t="str">
            <v/>
          </cell>
          <cell r="AX719" t="str">
            <v/>
          </cell>
          <cell r="AY719" t="str">
            <v/>
          </cell>
          <cell r="AZ719" t="str">
            <v/>
          </cell>
          <cell r="BA719" t="str">
            <v/>
          </cell>
          <cell r="BB719" t="str">
            <v/>
          </cell>
          <cell r="BC719" t="str">
            <v/>
          </cell>
          <cell r="BD719" t="str">
            <v/>
          </cell>
          <cell r="BE719" t="str">
            <v/>
          </cell>
          <cell r="BF719" t="str">
            <v/>
          </cell>
          <cell r="BG719" t="str">
            <v/>
          </cell>
          <cell r="BH719" t="str">
            <v/>
          </cell>
          <cell r="BI719" t="str">
            <v/>
          </cell>
          <cell r="BJ719" t="str">
            <v/>
          </cell>
          <cell r="BK719" t="str">
            <v/>
          </cell>
          <cell r="BL719" t="str">
            <v/>
          </cell>
          <cell r="BM719" t="str">
            <v/>
          </cell>
          <cell r="BN719" t="str">
            <v/>
          </cell>
          <cell r="BO719" t="str">
            <v/>
          </cell>
          <cell r="BP719">
            <v>0</v>
          </cell>
        </row>
        <row r="720">
          <cell r="A720" t="str">
            <v>Shiba Elite Guard</v>
          </cell>
          <cell r="C720">
            <v>0</v>
          </cell>
          <cell r="AK720" t="str">
            <v/>
          </cell>
          <cell r="AL720" t="str">
            <v/>
          </cell>
          <cell r="AM720" t="str">
            <v/>
          </cell>
          <cell r="AN720" t="str">
            <v/>
          </cell>
          <cell r="AO720" t="str">
            <v/>
          </cell>
          <cell r="AP720" t="str">
            <v/>
          </cell>
          <cell r="AQ720" t="str">
            <v/>
          </cell>
          <cell r="AR720" t="str">
            <v/>
          </cell>
          <cell r="AS720" t="str">
            <v/>
          </cell>
          <cell r="AT720" t="str">
            <v/>
          </cell>
          <cell r="AU720" t="str">
            <v/>
          </cell>
          <cell r="AV720" t="str">
            <v/>
          </cell>
          <cell r="AW720" t="str">
            <v/>
          </cell>
          <cell r="AX720" t="str">
            <v/>
          </cell>
          <cell r="AY720" t="str">
            <v/>
          </cell>
          <cell r="AZ720" t="str">
            <v/>
          </cell>
          <cell r="BA720" t="str">
            <v/>
          </cell>
          <cell r="BB720" t="str">
            <v/>
          </cell>
          <cell r="BC720" t="str">
            <v/>
          </cell>
          <cell r="BD720" t="str">
            <v/>
          </cell>
          <cell r="BE720" t="str">
            <v/>
          </cell>
          <cell r="BF720" t="str">
            <v/>
          </cell>
          <cell r="BG720" t="str">
            <v/>
          </cell>
          <cell r="BH720" t="str">
            <v/>
          </cell>
          <cell r="BI720" t="str">
            <v/>
          </cell>
          <cell r="BJ720" t="str">
            <v/>
          </cell>
          <cell r="BK720" t="str">
            <v/>
          </cell>
          <cell r="BL720" t="str">
            <v/>
          </cell>
          <cell r="BM720" t="str">
            <v/>
          </cell>
          <cell r="BN720" t="str">
            <v/>
          </cell>
          <cell r="BO720" t="str">
            <v/>
          </cell>
          <cell r="BP720">
            <v>0</v>
          </cell>
        </row>
        <row r="721">
          <cell r="A721" t="str">
            <v>Shieldbearer</v>
          </cell>
          <cell r="B721" t="str">
            <v>.</v>
          </cell>
          <cell r="C721">
            <v>0</v>
          </cell>
          <cell r="D721" t="str">
            <v>]Light, Medium, Heavy Armor[</v>
          </cell>
          <cell r="E721" t="str">
            <v>]Shield Use[</v>
          </cell>
          <cell r="F721" t="str">
            <v>]Simple, Martial Weapons[</v>
          </cell>
          <cell r="G721" t="str">
            <v>1st:]Shield Another (Ex)[Loose shield bonus to grant to ally within 5'.</v>
          </cell>
          <cell r="H721" t="str">
            <v>3rd:]Hinder Enemy (Ex)[When making an AoO, can force foe to stop moving instead of doing dmg.</v>
          </cell>
          <cell r="I721" t="str">
            <v>4th:]Shield Push (Ex)[Force opponent back 5' via bull rush touch attack.</v>
          </cell>
          <cell r="J721" t="str">
            <v>6th:]Stand Ground (Ex)[+4  bonus to resist or perform bull rush or trip attacks.</v>
          </cell>
          <cell r="K721" t="str">
            <v>][Can set any weapon to do double damage against a charge.</v>
          </cell>
          <cell r="L721" t="str">
            <v>7th:]Defend (Ex)[Foes cannot attack an ally benefitting from shield another.</v>
          </cell>
          <cell r="M721" t="str">
            <v>8th:]Retributive Srtike (Ex)[Ready an action to receive +2 circumstance bonus when an ally</v>
          </cell>
          <cell r="N721" t="str">
            <v>][who is benefitting from shield another is attacked.</v>
          </cell>
          <cell r="O721" t="str">
            <v>10th:]Fortify (Ex)[Ally who is benefitting from shield another gains double the shield bonus</v>
          </cell>
          <cell r="P721" t="str">
            <v>][&amp; a +2 circumstance bonus to all Refles saves.</v>
          </cell>
          <cell r="AK721" t="str">
            <v/>
          </cell>
          <cell r="AL721" t="str">
            <v/>
          </cell>
          <cell r="AM721" t="str">
            <v/>
          </cell>
          <cell r="AN721" t="str">
            <v/>
          </cell>
          <cell r="AO721" t="str">
            <v/>
          </cell>
          <cell r="AP721" t="str">
            <v/>
          </cell>
          <cell r="AQ721" t="str">
            <v/>
          </cell>
          <cell r="AR721" t="str">
            <v/>
          </cell>
          <cell r="AS721" t="str">
            <v/>
          </cell>
          <cell r="AT721" t="str">
            <v/>
          </cell>
          <cell r="AU721" t="str">
            <v/>
          </cell>
          <cell r="AV721" t="str">
            <v/>
          </cell>
          <cell r="AW721" t="str">
            <v/>
          </cell>
          <cell r="AX721" t="str">
            <v/>
          </cell>
          <cell r="AY721" t="str">
            <v/>
          </cell>
          <cell r="AZ721" t="str">
            <v/>
          </cell>
          <cell r="BA721" t="str">
            <v/>
          </cell>
          <cell r="BB721" t="str">
            <v/>
          </cell>
          <cell r="BC721" t="str">
            <v/>
          </cell>
          <cell r="BD721" t="str">
            <v/>
          </cell>
          <cell r="BE721" t="str">
            <v/>
          </cell>
          <cell r="BF721" t="str">
            <v/>
          </cell>
          <cell r="BG721" t="str">
            <v/>
          </cell>
          <cell r="BH721" t="str">
            <v/>
          </cell>
          <cell r="BI721" t="str">
            <v/>
          </cell>
          <cell r="BJ721" t="str">
            <v/>
          </cell>
          <cell r="BK721" t="str">
            <v/>
          </cell>
          <cell r="BL721" t="str">
            <v/>
          </cell>
          <cell r="BM721" t="str">
            <v/>
          </cell>
          <cell r="BN721" t="str">
            <v/>
          </cell>
          <cell r="BO721" t="str">
            <v/>
          </cell>
          <cell r="BP721">
            <v>0</v>
          </cell>
        </row>
        <row r="722">
          <cell r="A722" t="str">
            <v>Shining Blade of Heironeous</v>
          </cell>
          <cell r="C722">
            <v>0</v>
          </cell>
          <cell r="AK722" t="str">
            <v/>
          </cell>
          <cell r="AL722" t="str">
            <v/>
          </cell>
          <cell r="AM722" t="str">
            <v/>
          </cell>
          <cell r="AN722" t="str">
            <v/>
          </cell>
          <cell r="AO722" t="str">
            <v/>
          </cell>
          <cell r="AP722" t="str">
            <v/>
          </cell>
          <cell r="AQ722" t="str">
            <v/>
          </cell>
          <cell r="AR722" t="str">
            <v/>
          </cell>
          <cell r="AS722" t="str">
            <v/>
          </cell>
          <cell r="AT722" t="str">
            <v/>
          </cell>
          <cell r="AU722" t="str">
            <v/>
          </cell>
          <cell r="AV722" t="str">
            <v/>
          </cell>
          <cell r="AW722" t="str">
            <v/>
          </cell>
          <cell r="AX722" t="str">
            <v/>
          </cell>
          <cell r="AY722" t="str">
            <v/>
          </cell>
          <cell r="AZ722" t="str">
            <v/>
          </cell>
          <cell r="BA722" t="str">
            <v/>
          </cell>
          <cell r="BB722" t="str">
            <v/>
          </cell>
          <cell r="BC722" t="str">
            <v/>
          </cell>
          <cell r="BD722" t="str">
            <v/>
          </cell>
          <cell r="BE722" t="str">
            <v/>
          </cell>
          <cell r="BF722" t="str">
            <v/>
          </cell>
          <cell r="BG722" t="str">
            <v/>
          </cell>
          <cell r="BH722" t="str">
            <v/>
          </cell>
          <cell r="BI722" t="str">
            <v/>
          </cell>
          <cell r="BJ722" t="str">
            <v/>
          </cell>
          <cell r="BK722" t="str">
            <v/>
          </cell>
          <cell r="BL722" t="str">
            <v/>
          </cell>
          <cell r="BM722" t="str">
            <v/>
          </cell>
          <cell r="BN722" t="str">
            <v/>
          </cell>
          <cell r="BO722" t="str">
            <v/>
          </cell>
          <cell r="BP722">
            <v>0</v>
          </cell>
        </row>
        <row r="723">
          <cell r="A723" t="str">
            <v>Shinjo Elite Guard</v>
          </cell>
          <cell r="C723">
            <v>0</v>
          </cell>
          <cell r="AK723" t="str">
            <v/>
          </cell>
          <cell r="AL723" t="str">
            <v/>
          </cell>
          <cell r="AM723" t="str">
            <v/>
          </cell>
          <cell r="AN723" t="str">
            <v/>
          </cell>
          <cell r="AO723" t="str">
            <v/>
          </cell>
          <cell r="AP723" t="str">
            <v/>
          </cell>
          <cell r="AQ723" t="str">
            <v/>
          </cell>
          <cell r="AR723" t="str">
            <v/>
          </cell>
          <cell r="AS723" t="str">
            <v/>
          </cell>
          <cell r="AT723" t="str">
            <v/>
          </cell>
          <cell r="AU723" t="str">
            <v/>
          </cell>
          <cell r="AV723" t="str">
            <v/>
          </cell>
          <cell r="AW723" t="str">
            <v/>
          </cell>
          <cell r="AX723" t="str">
            <v/>
          </cell>
          <cell r="AY723" t="str">
            <v/>
          </cell>
          <cell r="AZ723" t="str">
            <v/>
          </cell>
          <cell r="BA723" t="str">
            <v/>
          </cell>
          <cell r="BB723" t="str">
            <v/>
          </cell>
          <cell r="BC723" t="str">
            <v/>
          </cell>
          <cell r="BD723" t="str">
            <v/>
          </cell>
          <cell r="BE723" t="str">
            <v/>
          </cell>
          <cell r="BF723" t="str">
            <v/>
          </cell>
          <cell r="BG723" t="str">
            <v/>
          </cell>
          <cell r="BH723" t="str">
            <v/>
          </cell>
          <cell r="BI723" t="str">
            <v/>
          </cell>
          <cell r="BJ723" t="str">
            <v/>
          </cell>
          <cell r="BK723" t="str">
            <v/>
          </cell>
          <cell r="BL723" t="str">
            <v/>
          </cell>
          <cell r="BM723" t="str">
            <v/>
          </cell>
          <cell r="BN723" t="str">
            <v/>
          </cell>
          <cell r="BO723" t="str">
            <v/>
          </cell>
          <cell r="BP723">
            <v>0</v>
          </cell>
        </row>
        <row r="724">
          <cell r="A724" t="str">
            <v>Shinjo Explorer</v>
          </cell>
          <cell r="C724">
            <v>0</v>
          </cell>
          <cell r="AK724" t="str">
            <v/>
          </cell>
          <cell r="AL724" t="str">
            <v/>
          </cell>
          <cell r="AM724" t="str">
            <v/>
          </cell>
          <cell r="AN724" t="str">
            <v/>
          </cell>
          <cell r="AO724" t="str">
            <v/>
          </cell>
          <cell r="AP724" t="str">
            <v/>
          </cell>
          <cell r="AQ724" t="str">
            <v/>
          </cell>
          <cell r="AR724" t="str">
            <v/>
          </cell>
          <cell r="AS724" t="str">
            <v/>
          </cell>
          <cell r="AT724" t="str">
            <v/>
          </cell>
          <cell r="AU724" t="str">
            <v/>
          </cell>
          <cell r="AV724" t="str">
            <v/>
          </cell>
          <cell r="AW724" t="str">
            <v/>
          </cell>
          <cell r="AX724" t="str">
            <v/>
          </cell>
          <cell r="AY724" t="str">
            <v/>
          </cell>
          <cell r="AZ724" t="str">
            <v/>
          </cell>
          <cell r="BA724" t="str">
            <v/>
          </cell>
          <cell r="BB724" t="str">
            <v/>
          </cell>
          <cell r="BC724" t="str">
            <v/>
          </cell>
          <cell r="BD724" t="str">
            <v/>
          </cell>
          <cell r="BE724" t="str">
            <v/>
          </cell>
          <cell r="BF724" t="str">
            <v/>
          </cell>
          <cell r="BG724" t="str">
            <v/>
          </cell>
          <cell r="BH724" t="str">
            <v/>
          </cell>
          <cell r="BI724" t="str">
            <v/>
          </cell>
          <cell r="BJ724" t="str">
            <v/>
          </cell>
          <cell r="BK724" t="str">
            <v/>
          </cell>
          <cell r="BL724" t="str">
            <v/>
          </cell>
          <cell r="BM724" t="str">
            <v/>
          </cell>
          <cell r="BN724" t="str">
            <v/>
          </cell>
          <cell r="BO724" t="str">
            <v/>
          </cell>
          <cell r="BP724">
            <v>0</v>
          </cell>
        </row>
        <row r="725">
          <cell r="A725" t="str">
            <v>Shintao Monk</v>
          </cell>
          <cell r="C725">
            <v>0</v>
          </cell>
          <cell r="AK725" t="str">
            <v/>
          </cell>
          <cell r="AL725" t="str">
            <v/>
          </cell>
          <cell r="AM725" t="str">
            <v/>
          </cell>
          <cell r="AN725" t="str">
            <v/>
          </cell>
          <cell r="AO725" t="str">
            <v/>
          </cell>
          <cell r="AP725" t="str">
            <v/>
          </cell>
          <cell r="AQ725" t="str">
            <v/>
          </cell>
          <cell r="AR725" t="str">
            <v/>
          </cell>
          <cell r="AS725" t="str">
            <v/>
          </cell>
          <cell r="AT725" t="str">
            <v/>
          </cell>
          <cell r="AU725" t="str">
            <v/>
          </cell>
          <cell r="AV725" t="str">
            <v/>
          </cell>
          <cell r="AW725" t="str">
            <v/>
          </cell>
          <cell r="AX725" t="str">
            <v/>
          </cell>
          <cell r="AY725" t="str">
            <v/>
          </cell>
          <cell r="AZ725" t="str">
            <v/>
          </cell>
          <cell r="BA725" t="str">
            <v/>
          </cell>
          <cell r="BB725" t="str">
            <v/>
          </cell>
          <cell r="BC725" t="str">
            <v/>
          </cell>
          <cell r="BD725" t="str">
            <v/>
          </cell>
          <cell r="BE725" t="str">
            <v/>
          </cell>
          <cell r="BF725" t="str">
            <v/>
          </cell>
          <cell r="BG725" t="str">
            <v/>
          </cell>
          <cell r="BH725" t="str">
            <v/>
          </cell>
          <cell r="BI725" t="str">
            <v/>
          </cell>
          <cell r="BJ725" t="str">
            <v/>
          </cell>
          <cell r="BK725" t="str">
            <v/>
          </cell>
          <cell r="BL725" t="str">
            <v/>
          </cell>
          <cell r="BM725" t="str">
            <v/>
          </cell>
          <cell r="BN725" t="str">
            <v/>
          </cell>
          <cell r="BO725" t="str">
            <v/>
          </cell>
          <cell r="BP725">
            <v>0</v>
          </cell>
        </row>
        <row r="726">
          <cell r="A726" t="str">
            <v>Shock Trooper</v>
          </cell>
          <cell r="C726">
            <v>0</v>
          </cell>
          <cell r="AK726" t="str">
            <v/>
          </cell>
          <cell r="AL726" t="str">
            <v/>
          </cell>
          <cell r="AM726" t="str">
            <v/>
          </cell>
          <cell r="AN726" t="str">
            <v/>
          </cell>
          <cell r="AO726" t="str">
            <v/>
          </cell>
          <cell r="AP726" t="str">
            <v/>
          </cell>
          <cell r="AQ726" t="str">
            <v/>
          </cell>
          <cell r="AR726" t="str">
            <v/>
          </cell>
          <cell r="AS726" t="str">
            <v/>
          </cell>
          <cell r="AT726" t="str">
            <v/>
          </cell>
          <cell r="AU726" t="str">
            <v/>
          </cell>
          <cell r="AV726" t="str">
            <v/>
          </cell>
          <cell r="AW726" t="str">
            <v/>
          </cell>
          <cell r="AX726" t="str">
            <v/>
          </cell>
          <cell r="AY726" t="str">
            <v/>
          </cell>
          <cell r="AZ726" t="str">
            <v/>
          </cell>
          <cell r="BA726" t="str">
            <v/>
          </cell>
          <cell r="BB726" t="str">
            <v/>
          </cell>
          <cell r="BC726" t="str">
            <v/>
          </cell>
          <cell r="BD726" t="str">
            <v/>
          </cell>
          <cell r="BE726" t="str">
            <v/>
          </cell>
          <cell r="BF726" t="str">
            <v/>
          </cell>
          <cell r="BG726" t="str">
            <v/>
          </cell>
          <cell r="BH726" t="str">
            <v/>
          </cell>
          <cell r="BI726" t="str">
            <v/>
          </cell>
          <cell r="BJ726" t="str">
            <v/>
          </cell>
          <cell r="BK726" t="str">
            <v/>
          </cell>
          <cell r="BL726" t="str">
            <v/>
          </cell>
          <cell r="BM726" t="str">
            <v/>
          </cell>
          <cell r="BN726" t="str">
            <v/>
          </cell>
          <cell r="BO726" t="str">
            <v/>
          </cell>
          <cell r="BP726">
            <v>0</v>
          </cell>
        </row>
        <row r="727">
          <cell r="A727" t="str">
            <v>Shugenja (AEG)</v>
          </cell>
          <cell r="B727" t="str">
            <v>.</v>
          </cell>
          <cell r="C727">
            <v>0</v>
          </cell>
          <cell r="F727" t="str">
            <v>]Simple Weapons, Wakizashi[</v>
          </cell>
          <cell r="G727" t="str">
            <v>1st:]Divine Spells(Sp)[Charisma determines DC &amp; bonus spells.</v>
          </cell>
          <cell r="H727" t="str">
            <v>1st:]Element Focus (Ex)[Air, Earth, Water, or Fire</v>
          </cell>
          <cell r="I727" t="str">
            <v>1st:]Sense Elements (Sp)[3/day can sense elemental energies up to 10 feet away.</v>
          </cell>
          <cell r="J727" t="str">
            <v>1st]Divine Spellcasting (Sp)[Charisma determines DCs &amp; bonus spells.</v>
          </cell>
          <cell r="AK727" t="str">
            <v/>
          </cell>
          <cell r="AL727" t="str">
            <v/>
          </cell>
          <cell r="AM727" t="str">
            <v/>
          </cell>
          <cell r="AN727" t="str">
            <v/>
          </cell>
          <cell r="AO727" t="str">
            <v/>
          </cell>
          <cell r="AP727" t="str">
            <v/>
          </cell>
          <cell r="AQ727" t="str">
            <v/>
          </cell>
          <cell r="AR727" t="str">
            <v/>
          </cell>
          <cell r="AS727" t="str">
            <v/>
          </cell>
          <cell r="AT727" t="str">
            <v/>
          </cell>
          <cell r="AU727" t="str">
            <v/>
          </cell>
          <cell r="AV727" t="str">
            <v/>
          </cell>
          <cell r="AW727" t="str">
            <v/>
          </cell>
          <cell r="AX727" t="str">
            <v/>
          </cell>
          <cell r="AY727" t="str">
            <v/>
          </cell>
          <cell r="AZ727" t="str">
            <v/>
          </cell>
          <cell r="BA727" t="str">
            <v/>
          </cell>
          <cell r="BB727" t="str">
            <v/>
          </cell>
          <cell r="BC727" t="str">
            <v/>
          </cell>
          <cell r="BD727" t="str">
            <v/>
          </cell>
          <cell r="BE727" t="str">
            <v/>
          </cell>
          <cell r="BF727" t="str">
            <v/>
          </cell>
          <cell r="BG727" t="str">
            <v/>
          </cell>
          <cell r="BH727" t="str">
            <v/>
          </cell>
          <cell r="BI727" t="str">
            <v/>
          </cell>
          <cell r="BJ727" t="str">
            <v/>
          </cell>
          <cell r="BK727" t="str">
            <v/>
          </cell>
          <cell r="BL727" t="str">
            <v/>
          </cell>
          <cell r="BM727" t="str">
            <v/>
          </cell>
          <cell r="BN727" t="str">
            <v/>
          </cell>
          <cell r="BO727" t="str">
            <v/>
          </cell>
          <cell r="BP727">
            <v>0</v>
          </cell>
        </row>
        <row r="728">
          <cell r="A728" t="str">
            <v>Shugenja (Air) (AEG)</v>
          </cell>
          <cell r="B728" t="str">
            <v>.</v>
          </cell>
          <cell r="C728">
            <v>0</v>
          </cell>
          <cell r="F728" t="str">
            <v>]Simple Weapons, Wakizashi[</v>
          </cell>
          <cell r="G728" t="str">
            <v>1st:]Divine Spells(Sp)[Charisma determines DC &amp; bonus spells.</v>
          </cell>
          <cell r="H728" t="str">
            <v>1st:]Element Focus (Ex)[Air, Earth, Water, or Fire</v>
          </cell>
          <cell r="I728" t="str">
            <v>1st:]Sense Elements (Sp)[3/day can sense elemental energies up to 10 feet away.</v>
          </cell>
          <cell r="J728" t="str">
            <v>1st]Divine Spellcasting (Sp)[Charisma determines DCs &amp; bonus spells.</v>
          </cell>
          <cell r="AK728" t="str">
            <v/>
          </cell>
          <cell r="AL728" t="str">
            <v/>
          </cell>
          <cell r="AM728" t="str">
            <v/>
          </cell>
          <cell r="AN728" t="str">
            <v/>
          </cell>
          <cell r="AO728" t="str">
            <v/>
          </cell>
          <cell r="AP728" t="str">
            <v/>
          </cell>
          <cell r="AQ728" t="str">
            <v/>
          </cell>
          <cell r="AR728" t="str">
            <v/>
          </cell>
          <cell r="AS728" t="str">
            <v/>
          </cell>
          <cell r="AT728" t="str">
            <v/>
          </cell>
          <cell r="AU728" t="str">
            <v/>
          </cell>
          <cell r="AV728" t="str">
            <v/>
          </cell>
          <cell r="AW728" t="str">
            <v/>
          </cell>
          <cell r="AX728" t="str">
            <v/>
          </cell>
          <cell r="AY728" t="str">
            <v/>
          </cell>
          <cell r="AZ728" t="str">
            <v/>
          </cell>
          <cell r="BA728" t="str">
            <v/>
          </cell>
          <cell r="BB728" t="str">
            <v/>
          </cell>
          <cell r="BC728" t="str">
            <v/>
          </cell>
          <cell r="BD728" t="str">
            <v/>
          </cell>
          <cell r="BE728" t="str">
            <v/>
          </cell>
          <cell r="BF728" t="str">
            <v/>
          </cell>
          <cell r="BG728" t="str">
            <v/>
          </cell>
          <cell r="BH728" t="str">
            <v/>
          </cell>
          <cell r="BI728" t="str">
            <v/>
          </cell>
          <cell r="BJ728" t="str">
            <v/>
          </cell>
          <cell r="BK728" t="str">
            <v/>
          </cell>
          <cell r="BL728" t="str">
            <v/>
          </cell>
          <cell r="BM728" t="str">
            <v/>
          </cell>
          <cell r="BN728" t="str">
            <v/>
          </cell>
          <cell r="BO728" t="str">
            <v/>
          </cell>
          <cell r="BP728">
            <v>0</v>
          </cell>
        </row>
        <row r="729">
          <cell r="A729" t="str">
            <v>Shugenja (Earth) (AEG)</v>
          </cell>
          <cell r="B729" t="str">
            <v>.</v>
          </cell>
          <cell r="C729">
            <v>0</v>
          </cell>
          <cell r="F729" t="str">
            <v>]Simple Weapons, Wakizashi[</v>
          </cell>
          <cell r="G729" t="str">
            <v>1st:]Divine Spells(Sp)[Charisma determines DC &amp; bonus spells.</v>
          </cell>
          <cell r="H729" t="str">
            <v>1st:]Element Focus (Ex)[Air, Earth, Water, or Fire</v>
          </cell>
          <cell r="I729" t="str">
            <v>1st:]Sense Elements (Sp)[3/day can sense elemental energies up to 10 feet away.</v>
          </cell>
          <cell r="J729" t="str">
            <v>1st]Divine Spellcasting (Sp)[Constitution determines DCs &amp; bonus spells.</v>
          </cell>
          <cell r="AK729" t="str">
            <v/>
          </cell>
          <cell r="AL729" t="str">
            <v/>
          </cell>
          <cell r="AM729" t="str">
            <v/>
          </cell>
          <cell r="AN729" t="str">
            <v/>
          </cell>
          <cell r="AO729" t="str">
            <v/>
          </cell>
          <cell r="AP729" t="str">
            <v/>
          </cell>
          <cell r="AQ729" t="str">
            <v/>
          </cell>
          <cell r="AR729" t="str">
            <v/>
          </cell>
          <cell r="AS729" t="str">
            <v/>
          </cell>
          <cell r="AT729" t="str">
            <v/>
          </cell>
          <cell r="AU729" t="str">
            <v/>
          </cell>
          <cell r="AV729" t="str">
            <v/>
          </cell>
          <cell r="AW729" t="str">
            <v/>
          </cell>
          <cell r="AX729" t="str">
            <v/>
          </cell>
          <cell r="AY729" t="str">
            <v/>
          </cell>
          <cell r="AZ729" t="str">
            <v/>
          </cell>
          <cell r="BA729" t="str">
            <v/>
          </cell>
          <cell r="BB729" t="str">
            <v/>
          </cell>
          <cell r="BC729" t="str">
            <v/>
          </cell>
          <cell r="BD729" t="str">
            <v/>
          </cell>
          <cell r="BE729" t="str">
            <v/>
          </cell>
          <cell r="BF729" t="str">
            <v/>
          </cell>
          <cell r="BG729" t="str">
            <v/>
          </cell>
          <cell r="BH729" t="str">
            <v/>
          </cell>
          <cell r="BI729" t="str">
            <v/>
          </cell>
          <cell r="BJ729" t="str">
            <v/>
          </cell>
          <cell r="BK729" t="str">
            <v/>
          </cell>
          <cell r="BL729" t="str">
            <v/>
          </cell>
          <cell r="BM729" t="str">
            <v/>
          </cell>
          <cell r="BN729" t="str">
            <v/>
          </cell>
          <cell r="BO729" t="str">
            <v/>
          </cell>
          <cell r="BP729">
            <v>0</v>
          </cell>
        </row>
        <row r="730">
          <cell r="A730" t="str">
            <v>Shugenja (Fire) (AEG)</v>
          </cell>
          <cell r="B730" t="str">
            <v>.</v>
          </cell>
          <cell r="C730">
            <v>0</v>
          </cell>
          <cell r="F730" t="str">
            <v>]Simple Weapons, Wakizashi[</v>
          </cell>
          <cell r="G730" t="str">
            <v>1st:]Divine Spells(Sp)[Charisma determines DC &amp; bonus spells.</v>
          </cell>
          <cell r="H730" t="str">
            <v>1st:]Element Focus (Ex)[Air, Earth, Water, or Fire</v>
          </cell>
          <cell r="I730" t="str">
            <v>1st:]Sense Elements (Sp)[3/day can sense elemental energies up to 10 feet away.</v>
          </cell>
          <cell r="J730" t="str">
            <v>1st]Divine Spellcasting (Sp)[Intelligence determines DCs &amp; bonus spells.</v>
          </cell>
          <cell r="AK730" t="str">
            <v/>
          </cell>
          <cell r="AL730" t="str">
            <v/>
          </cell>
          <cell r="AM730" t="str">
            <v/>
          </cell>
          <cell r="AN730" t="str">
            <v/>
          </cell>
          <cell r="AO730" t="str">
            <v/>
          </cell>
          <cell r="AP730" t="str">
            <v/>
          </cell>
          <cell r="AQ730" t="str">
            <v/>
          </cell>
          <cell r="AR730" t="str">
            <v/>
          </cell>
          <cell r="AS730" t="str">
            <v/>
          </cell>
          <cell r="AT730" t="str">
            <v/>
          </cell>
          <cell r="AU730" t="str">
            <v/>
          </cell>
          <cell r="AV730" t="str">
            <v/>
          </cell>
          <cell r="AW730" t="str">
            <v/>
          </cell>
          <cell r="AX730" t="str">
            <v/>
          </cell>
          <cell r="AY730" t="str">
            <v/>
          </cell>
          <cell r="AZ730" t="str">
            <v/>
          </cell>
          <cell r="BA730" t="str">
            <v/>
          </cell>
          <cell r="BB730" t="str">
            <v/>
          </cell>
          <cell r="BC730" t="str">
            <v/>
          </cell>
          <cell r="BD730" t="str">
            <v/>
          </cell>
          <cell r="BE730" t="str">
            <v/>
          </cell>
          <cell r="BF730" t="str">
            <v/>
          </cell>
          <cell r="BG730" t="str">
            <v/>
          </cell>
          <cell r="BH730" t="str">
            <v/>
          </cell>
          <cell r="BI730" t="str">
            <v/>
          </cell>
          <cell r="BJ730" t="str">
            <v/>
          </cell>
          <cell r="BK730" t="str">
            <v/>
          </cell>
          <cell r="BL730" t="str">
            <v/>
          </cell>
          <cell r="BM730" t="str">
            <v/>
          </cell>
          <cell r="BN730" t="str">
            <v/>
          </cell>
          <cell r="BO730" t="str">
            <v/>
          </cell>
          <cell r="BP730">
            <v>0</v>
          </cell>
        </row>
        <row r="731">
          <cell r="A731" t="str">
            <v>Shugenja (Water) (AEG)</v>
          </cell>
          <cell r="B731" t="str">
            <v>.</v>
          </cell>
          <cell r="C731">
            <v>0</v>
          </cell>
          <cell r="F731" t="str">
            <v>]Simple Weapons, Wakizashi[</v>
          </cell>
          <cell r="G731" t="str">
            <v>1st:]Divine Spells(Sp)[Charisma determines DC &amp; bonus spells.</v>
          </cell>
          <cell r="H731" t="str">
            <v>1st:]Element Focus (Ex)[Air, Earth, Water, or Fire</v>
          </cell>
          <cell r="I731" t="str">
            <v>1st:]Sense Elements (Sp)[3/day can sense elemental energies up to 10 feet away.</v>
          </cell>
          <cell r="J731" t="str">
            <v>1st]Divine Spellcasting (Sp)[Wisdom determines DCs &amp; bonus spells.</v>
          </cell>
          <cell r="AK731" t="str">
            <v/>
          </cell>
          <cell r="AL731" t="str">
            <v/>
          </cell>
          <cell r="AM731" t="str">
            <v/>
          </cell>
          <cell r="AN731" t="str">
            <v/>
          </cell>
          <cell r="AO731" t="str">
            <v/>
          </cell>
          <cell r="AP731" t="str">
            <v/>
          </cell>
          <cell r="AQ731" t="str">
            <v/>
          </cell>
          <cell r="AR731" t="str">
            <v/>
          </cell>
          <cell r="AS731" t="str">
            <v/>
          </cell>
          <cell r="AT731" t="str">
            <v/>
          </cell>
          <cell r="AU731" t="str">
            <v/>
          </cell>
          <cell r="AV731" t="str">
            <v/>
          </cell>
          <cell r="AW731" t="str">
            <v/>
          </cell>
          <cell r="AX731" t="str">
            <v/>
          </cell>
          <cell r="AY731" t="str">
            <v/>
          </cell>
          <cell r="AZ731" t="str">
            <v/>
          </cell>
          <cell r="BA731" t="str">
            <v/>
          </cell>
          <cell r="BB731" t="str">
            <v/>
          </cell>
          <cell r="BC731" t="str">
            <v/>
          </cell>
          <cell r="BD731" t="str">
            <v/>
          </cell>
          <cell r="BE731" t="str">
            <v/>
          </cell>
          <cell r="BF731" t="str">
            <v/>
          </cell>
          <cell r="BG731" t="str">
            <v/>
          </cell>
          <cell r="BH731" t="str">
            <v/>
          </cell>
          <cell r="BI731" t="str">
            <v/>
          </cell>
          <cell r="BJ731" t="str">
            <v/>
          </cell>
          <cell r="BK731" t="str">
            <v/>
          </cell>
          <cell r="BL731" t="str">
            <v/>
          </cell>
          <cell r="BM731" t="str">
            <v/>
          </cell>
          <cell r="BN731" t="str">
            <v/>
          </cell>
          <cell r="BO731" t="str">
            <v/>
          </cell>
          <cell r="BP731">
            <v>0</v>
          </cell>
        </row>
        <row r="732">
          <cell r="A732" t="str">
            <v>Shugenja (WotC)</v>
          </cell>
          <cell r="B732" t="str">
            <v>.</v>
          </cell>
          <cell r="C732">
            <v>0</v>
          </cell>
          <cell r="F732" t="str">
            <v>]Simple Weapons, Wakizashi[</v>
          </cell>
          <cell r="G732" t="str">
            <v>1st:]Divine Spells(Sp)[Charisma determines DC &amp; bonus spells.</v>
          </cell>
          <cell r="H732" t="str">
            <v>1st:]Element Focus (Ex)[Air, Earth, Water, or Fire</v>
          </cell>
          <cell r="I732" t="str">
            <v>1st:]Sense Elements (Sp)[3/day can sense elemental energies up to 10 feet away.</v>
          </cell>
          <cell r="J732" t="str">
            <v>1st]Divine Spellcasting (Sp)[Charisma determines DCs &amp; bonus spells.</v>
          </cell>
          <cell r="AK732" t="str">
            <v/>
          </cell>
          <cell r="AL732" t="str">
            <v/>
          </cell>
          <cell r="AM732" t="str">
            <v/>
          </cell>
          <cell r="AN732" t="str">
            <v/>
          </cell>
          <cell r="AO732" t="str">
            <v/>
          </cell>
          <cell r="AP732" t="str">
            <v/>
          </cell>
          <cell r="AQ732" t="str">
            <v/>
          </cell>
          <cell r="AR732" t="str">
            <v/>
          </cell>
          <cell r="AS732" t="str">
            <v/>
          </cell>
          <cell r="AT732" t="str">
            <v/>
          </cell>
          <cell r="AU732" t="str">
            <v/>
          </cell>
          <cell r="AV732" t="str">
            <v/>
          </cell>
          <cell r="AW732" t="str">
            <v/>
          </cell>
          <cell r="AX732" t="str">
            <v/>
          </cell>
          <cell r="AY732" t="str">
            <v/>
          </cell>
          <cell r="AZ732" t="str">
            <v/>
          </cell>
          <cell r="BA732" t="str">
            <v/>
          </cell>
          <cell r="BB732" t="str">
            <v/>
          </cell>
          <cell r="BC732" t="str">
            <v/>
          </cell>
          <cell r="BD732" t="str">
            <v/>
          </cell>
          <cell r="BE732" t="str">
            <v/>
          </cell>
          <cell r="BF732" t="str">
            <v/>
          </cell>
          <cell r="BG732" t="str">
            <v/>
          </cell>
          <cell r="BH732" t="str">
            <v/>
          </cell>
          <cell r="BI732" t="str">
            <v/>
          </cell>
          <cell r="BJ732" t="str">
            <v/>
          </cell>
          <cell r="BK732" t="str">
            <v/>
          </cell>
          <cell r="BL732" t="str">
            <v/>
          </cell>
          <cell r="BM732" t="str">
            <v/>
          </cell>
          <cell r="BN732" t="str">
            <v/>
          </cell>
          <cell r="BO732" t="str">
            <v/>
          </cell>
          <cell r="BP732">
            <v>0</v>
          </cell>
        </row>
        <row r="733">
          <cell r="A733" t="str">
            <v>Sibylite</v>
          </cell>
          <cell r="C733">
            <v>0</v>
          </cell>
          <cell r="AK733" t="str">
            <v/>
          </cell>
          <cell r="AL733" t="str">
            <v/>
          </cell>
          <cell r="AM733" t="str">
            <v/>
          </cell>
          <cell r="AN733" t="str">
            <v/>
          </cell>
          <cell r="AO733" t="str">
            <v/>
          </cell>
          <cell r="AP733" t="str">
            <v/>
          </cell>
          <cell r="AQ733" t="str">
            <v/>
          </cell>
          <cell r="AR733" t="str">
            <v/>
          </cell>
          <cell r="AS733" t="str">
            <v/>
          </cell>
          <cell r="AT733" t="str">
            <v/>
          </cell>
          <cell r="AU733" t="str">
            <v/>
          </cell>
          <cell r="AV733" t="str">
            <v/>
          </cell>
          <cell r="AW733" t="str">
            <v/>
          </cell>
          <cell r="AX733" t="str">
            <v/>
          </cell>
          <cell r="AY733" t="str">
            <v/>
          </cell>
          <cell r="AZ733" t="str">
            <v/>
          </cell>
          <cell r="BA733" t="str">
            <v/>
          </cell>
          <cell r="BB733" t="str">
            <v/>
          </cell>
          <cell r="BC733" t="str">
            <v/>
          </cell>
          <cell r="BD733" t="str">
            <v/>
          </cell>
          <cell r="BE733" t="str">
            <v/>
          </cell>
          <cell r="BF733" t="str">
            <v/>
          </cell>
          <cell r="BG733" t="str">
            <v/>
          </cell>
          <cell r="BH733" t="str">
            <v/>
          </cell>
          <cell r="BI733" t="str">
            <v/>
          </cell>
          <cell r="BJ733" t="str">
            <v/>
          </cell>
          <cell r="BK733" t="str">
            <v/>
          </cell>
          <cell r="BL733" t="str">
            <v/>
          </cell>
          <cell r="BM733" t="str">
            <v/>
          </cell>
          <cell r="BN733" t="str">
            <v/>
          </cell>
          <cell r="BO733" t="str">
            <v/>
          </cell>
          <cell r="BP733">
            <v>0</v>
          </cell>
        </row>
        <row r="734">
          <cell r="A734" t="str">
            <v>Siegemaster</v>
          </cell>
          <cell r="C734">
            <v>0</v>
          </cell>
          <cell r="AK734" t="str">
            <v/>
          </cell>
          <cell r="AL734" t="str">
            <v/>
          </cell>
          <cell r="AM734" t="str">
            <v/>
          </cell>
          <cell r="AN734" t="str">
            <v/>
          </cell>
          <cell r="AO734" t="str">
            <v/>
          </cell>
          <cell r="AP734" t="str">
            <v/>
          </cell>
          <cell r="AQ734" t="str">
            <v/>
          </cell>
          <cell r="AR734" t="str">
            <v/>
          </cell>
          <cell r="AS734" t="str">
            <v/>
          </cell>
          <cell r="AT734" t="str">
            <v/>
          </cell>
          <cell r="AU734" t="str">
            <v/>
          </cell>
          <cell r="AV734" t="str">
            <v/>
          </cell>
          <cell r="AW734" t="str">
            <v/>
          </cell>
          <cell r="AX734" t="str">
            <v/>
          </cell>
          <cell r="AY734" t="str">
            <v/>
          </cell>
          <cell r="AZ734" t="str">
            <v/>
          </cell>
          <cell r="BA734" t="str">
            <v/>
          </cell>
          <cell r="BB734" t="str">
            <v/>
          </cell>
          <cell r="BC734" t="str">
            <v/>
          </cell>
          <cell r="BD734" t="str">
            <v/>
          </cell>
          <cell r="BE734" t="str">
            <v/>
          </cell>
          <cell r="BF734" t="str">
            <v/>
          </cell>
          <cell r="BG734" t="str">
            <v/>
          </cell>
          <cell r="BH734" t="str">
            <v/>
          </cell>
          <cell r="BI734" t="str">
            <v/>
          </cell>
          <cell r="BJ734" t="str">
            <v/>
          </cell>
          <cell r="BK734" t="str">
            <v/>
          </cell>
          <cell r="BL734" t="str">
            <v/>
          </cell>
          <cell r="BM734" t="str">
            <v/>
          </cell>
          <cell r="BN734" t="str">
            <v/>
          </cell>
          <cell r="BO734" t="str">
            <v/>
          </cell>
          <cell r="BP734">
            <v>0</v>
          </cell>
        </row>
        <row r="735">
          <cell r="A735" t="str">
            <v>Silverstar (Dragon Mag)</v>
          </cell>
          <cell r="B735" t="str">
            <v>.</v>
          </cell>
          <cell r="C735">
            <v>0</v>
          </cell>
          <cell r="D735" t="str">
            <v>]Light, Medium, Heavy Armor[</v>
          </cell>
          <cell r="E735" t="str">
            <v>]Shield Use[</v>
          </cell>
          <cell r="F735" t="str">
            <v>]Simple Weapons[</v>
          </cell>
          <cell r="G735" t="str">
            <v>1st:]Moon Spells[Can pray for any spell on the Moon domain list as a spell of equal level.</v>
          </cell>
          <cell r="H735" t="str">
            <v>2nd:]Lunar Sight (Ex)[Low-light vision 60'</v>
          </cell>
          <cell r="I735" t="str">
            <v>3rd:]Moon's Hand (Su)[When wielding a heavy mace, can strike DR up to +2. +3 at 9th level.</v>
          </cell>
          <cell r="J735" t="str">
            <v>4th:]Tear's of Selûne (Sp)[Dancing Lights as a wizard of equal character level 1/day. 2/day at 9th level.</v>
          </cell>
          <cell r="K735" t="str">
            <v>5th:]Prophet's Sight (Su)[True Seeing as if cast by a cleric of equal character level 1/day. 2/day at 8th level.</v>
          </cell>
          <cell r="L735" t="str">
            <v>6th:]Selûnite Lycanthrope[Can control their lycanthropy if they become infected.</v>
          </cell>
          <cell r="M735" t="str">
            <v>7th:]Moonshield (Su)[+1 bonus to saves vs. Enchantment, Illusion, &amp; Necromancy spells.</v>
          </cell>
          <cell r="N735" t="str">
            <v>][+1 bonus to saves vs. spells with the Darkness descriptor.</v>
          </cell>
          <cell r="O735" t="str">
            <v>10th:]Moonfire (Sp)[Moonfire 1/day as a 17th level cleric.</v>
          </cell>
          <cell r="AK735" t="str">
            <v/>
          </cell>
          <cell r="AL735" t="str">
            <v/>
          </cell>
          <cell r="AM735" t="str">
            <v/>
          </cell>
          <cell r="AN735" t="str">
            <v/>
          </cell>
          <cell r="AO735" t="str">
            <v/>
          </cell>
          <cell r="AP735" t="str">
            <v/>
          </cell>
          <cell r="AQ735" t="str">
            <v/>
          </cell>
          <cell r="AR735" t="str">
            <v/>
          </cell>
          <cell r="AS735" t="str">
            <v/>
          </cell>
          <cell r="AT735" t="str">
            <v/>
          </cell>
          <cell r="AU735" t="str">
            <v/>
          </cell>
          <cell r="AV735" t="str">
            <v/>
          </cell>
          <cell r="AW735" t="str">
            <v/>
          </cell>
          <cell r="AX735" t="str">
            <v/>
          </cell>
          <cell r="AY735" t="str">
            <v/>
          </cell>
          <cell r="AZ735" t="str">
            <v/>
          </cell>
          <cell r="BA735" t="str">
            <v/>
          </cell>
          <cell r="BB735" t="str">
            <v/>
          </cell>
          <cell r="BC735" t="str">
            <v/>
          </cell>
          <cell r="BD735" t="str">
            <v/>
          </cell>
          <cell r="BE735" t="str">
            <v/>
          </cell>
          <cell r="BF735" t="str">
            <v/>
          </cell>
          <cell r="BG735" t="str">
            <v/>
          </cell>
          <cell r="BH735" t="str">
            <v/>
          </cell>
          <cell r="BI735" t="str">
            <v/>
          </cell>
          <cell r="BJ735" t="str">
            <v/>
          </cell>
          <cell r="BK735" t="str">
            <v/>
          </cell>
          <cell r="BL735" t="str">
            <v/>
          </cell>
          <cell r="BM735" t="str">
            <v/>
          </cell>
          <cell r="BN735" t="str">
            <v/>
          </cell>
          <cell r="BO735" t="str">
            <v/>
          </cell>
          <cell r="BP735">
            <v>0</v>
          </cell>
        </row>
        <row r="736">
          <cell r="A736" t="str">
            <v>Silverstar (FnP)</v>
          </cell>
          <cell r="C736">
            <v>0</v>
          </cell>
          <cell r="AK736" t="str">
            <v/>
          </cell>
          <cell r="AL736" t="str">
            <v/>
          </cell>
          <cell r="AM736" t="str">
            <v/>
          </cell>
          <cell r="AN736" t="str">
            <v/>
          </cell>
          <cell r="AO736" t="str">
            <v/>
          </cell>
          <cell r="AP736" t="str">
            <v/>
          </cell>
          <cell r="AQ736" t="str">
            <v/>
          </cell>
          <cell r="AR736" t="str">
            <v/>
          </cell>
          <cell r="AS736" t="str">
            <v/>
          </cell>
          <cell r="AT736" t="str">
            <v/>
          </cell>
          <cell r="AU736" t="str">
            <v/>
          </cell>
          <cell r="AV736" t="str">
            <v/>
          </cell>
          <cell r="AW736" t="str">
            <v/>
          </cell>
          <cell r="AX736" t="str">
            <v/>
          </cell>
          <cell r="AY736" t="str">
            <v/>
          </cell>
          <cell r="AZ736" t="str">
            <v/>
          </cell>
          <cell r="BA736" t="str">
            <v/>
          </cell>
          <cell r="BB736" t="str">
            <v/>
          </cell>
          <cell r="BC736" t="str">
            <v/>
          </cell>
          <cell r="BD736" t="str">
            <v/>
          </cell>
          <cell r="BE736" t="str">
            <v/>
          </cell>
          <cell r="BF736" t="str">
            <v/>
          </cell>
          <cell r="BG736" t="str">
            <v/>
          </cell>
          <cell r="BH736" t="str">
            <v/>
          </cell>
          <cell r="BI736" t="str">
            <v/>
          </cell>
          <cell r="BJ736" t="str">
            <v/>
          </cell>
          <cell r="BK736" t="str">
            <v/>
          </cell>
          <cell r="BL736" t="str">
            <v/>
          </cell>
          <cell r="BM736" t="str">
            <v/>
          </cell>
          <cell r="BN736" t="str">
            <v/>
          </cell>
          <cell r="BO736" t="str">
            <v/>
          </cell>
          <cell r="BP736">
            <v>0</v>
          </cell>
        </row>
        <row r="737">
          <cell r="A737" t="str">
            <v>Singh Rager</v>
          </cell>
          <cell r="C737">
            <v>0</v>
          </cell>
          <cell r="AK737" t="str">
            <v/>
          </cell>
          <cell r="AL737" t="str">
            <v/>
          </cell>
          <cell r="AM737" t="str">
            <v/>
          </cell>
          <cell r="AN737" t="str">
            <v/>
          </cell>
          <cell r="AO737" t="str">
            <v/>
          </cell>
          <cell r="AP737" t="str">
            <v/>
          </cell>
          <cell r="AQ737" t="str">
            <v/>
          </cell>
          <cell r="AR737" t="str">
            <v/>
          </cell>
          <cell r="AS737" t="str">
            <v/>
          </cell>
          <cell r="AT737" t="str">
            <v/>
          </cell>
          <cell r="AU737" t="str">
            <v/>
          </cell>
          <cell r="AV737" t="str">
            <v/>
          </cell>
          <cell r="AW737" t="str">
            <v/>
          </cell>
          <cell r="AX737" t="str">
            <v/>
          </cell>
          <cell r="AY737" t="str">
            <v/>
          </cell>
          <cell r="AZ737" t="str">
            <v/>
          </cell>
          <cell r="BA737" t="str">
            <v/>
          </cell>
          <cell r="BB737" t="str">
            <v/>
          </cell>
          <cell r="BC737" t="str">
            <v/>
          </cell>
          <cell r="BD737" t="str">
            <v/>
          </cell>
          <cell r="BE737" t="str">
            <v/>
          </cell>
          <cell r="BF737" t="str">
            <v/>
          </cell>
          <cell r="BG737" t="str">
            <v/>
          </cell>
          <cell r="BH737" t="str">
            <v/>
          </cell>
          <cell r="BI737" t="str">
            <v/>
          </cell>
          <cell r="BJ737" t="str">
            <v/>
          </cell>
          <cell r="BK737" t="str">
            <v/>
          </cell>
          <cell r="BL737" t="str">
            <v/>
          </cell>
          <cell r="BM737" t="str">
            <v/>
          </cell>
          <cell r="BN737" t="str">
            <v/>
          </cell>
          <cell r="BO737" t="str">
            <v/>
          </cell>
          <cell r="BP737">
            <v>0</v>
          </cell>
        </row>
        <row r="738">
          <cell r="A738" t="str">
            <v>Sinker</v>
          </cell>
          <cell r="B738" t="str">
            <v>.</v>
          </cell>
          <cell r="C738">
            <v>0</v>
          </cell>
          <cell r="D738" t="str">
            <v>]Light, Medium, Heavy Armor[</v>
          </cell>
          <cell r="E738" t="str">
            <v>]Shield Use[</v>
          </cell>
          <cell r="F738" t="str">
            <v>]Simple, Martial Weapons[</v>
          </cell>
          <cell r="G738" t="str">
            <v>1st:]Entropic Blow (Su)[Add CHA bonus to attack &amp; 2 points of damage per class level.</v>
          </cell>
          <cell r="H738" t="str">
            <v>][4 points of damage per class level against non-living targets.</v>
          </cell>
          <cell r="I738" t="str">
            <v>][1/day at 1st level.  Addition time/day every odd class level.</v>
          </cell>
          <cell r="J738" t="str">
            <v>2nd:]Sifting (Su)[Determine how something was destroyed. See description p49-50.</v>
          </cell>
          <cell r="K738" t="str">
            <v>3rd:]Destructive Expertise[+10 insight bonus to Disable Device &amp; Knowledge (Architecture &amp; Engineering)</v>
          </cell>
          <cell r="L738" t="str">
            <v>][if attempting harm to the object studied.  Can take 10 on these checks.</v>
          </cell>
          <cell r="M738" t="str">
            <v>10th:]Disintegrate (Sp)[Disintegrate as a sorcerer of equal character level 1/day.</v>
          </cell>
          <cell r="AK738" t="str">
            <v/>
          </cell>
          <cell r="AL738" t="str">
            <v/>
          </cell>
          <cell r="AM738" t="str">
            <v/>
          </cell>
          <cell r="AN738" t="str">
            <v/>
          </cell>
          <cell r="AO738" t="str">
            <v/>
          </cell>
          <cell r="AP738" t="str">
            <v/>
          </cell>
          <cell r="AQ738" t="str">
            <v/>
          </cell>
          <cell r="AR738" t="str">
            <v/>
          </cell>
          <cell r="AS738" t="str">
            <v/>
          </cell>
          <cell r="AT738" t="str">
            <v/>
          </cell>
          <cell r="AU738" t="str">
            <v/>
          </cell>
          <cell r="AV738" t="str">
            <v/>
          </cell>
          <cell r="AW738" t="str">
            <v/>
          </cell>
          <cell r="AX738" t="str">
            <v/>
          </cell>
          <cell r="AY738" t="str">
            <v/>
          </cell>
          <cell r="AZ738" t="str">
            <v/>
          </cell>
          <cell r="BA738" t="str">
            <v/>
          </cell>
          <cell r="BB738" t="str">
            <v/>
          </cell>
          <cell r="BC738" t="str">
            <v/>
          </cell>
          <cell r="BD738" t="str">
            <v/>
          </cell>
          <cell r="BE738" t="str">
            <v/>
          </cell>
          <cell r="BF738" t="str">
            <v/>
          </cell>
          <cell r="BG738" t="str">
            <v/>
          </cell>
          <cell r="BH738" t="str">
            <v/>
          </cell>
          <cell r="BI738" t="str">
            <v/>
          </cell>
          <cell r="BJ738" t="str">
            <v/>
          </cell>
          <cell r="BK738" t="str">
            <v/>
          </cell>
          <cell r="BL738" t="str">
            <v/>
          </cell>
          <cell r="BM738" t="str">
            <v/>
          </cell>
          <cell r="BN738" t="str">
            <v/>
          </cell>
          <cell r="BO738" t="str">
            <v/>
          </cell>
          <cell r="BP738">
            <v>0</v>
          </cell>
        </row>
        <row r="739">
          <cell r="A739" t="str">
            <v>Sohei</v>
          </cell>
          <cell r="B739" t="str">
            <v>.</v>
          </cell>
          <cell r="C739">
            <v>0</v>
          </cell>
          <cell r="D739" t="str">
            <v>]Light, Medium, Heavy Armor[</v>
          </cell>
          <cell r="F739" t="str">
            <v>]Simple, Martial Weapons[</v>
          </cell>
          <cell r="G739" t="str">
            <v>1st:]Ki Frenzy (Ex)[1/day +2 Str &amp; Dex, +10 move, &amp; can flurry for 4 rounds.</v>
          </cell>
          <cell r="H739" t="str">
            <v>][Cannot use skills that require concentration during this time.</v>
          </cell>
          <cell r="I739" t="str">
            <v>][Winded (-2 Str &amp; Dex, can't charge or run) for remainder of encounter.</v>
          </cell>
          <cell r="J739" t="str">
            <v>1st:]Weapon Focus (Ex)[Per the feat.</v>
          </cell>
          <cell r="K739" t="str">
            <v>3rd:]Deflect Arrows (Ex)[Per the feat.</v>
          </cell>
          <cell r="L739" t="str">
            <v>4th:]Divine Spells (Sp)[Wisdom determines DC &amp; bonus spells.</v>
          </cell>
          <cell r="M739" t="str">
            <v>5th:]Remain Conscious (Ex)[Per the feat.</v>
          </cell>
          <cell r="N739" t="str">
            <v>5th:]Strength of Mind (Ex)[Immune to stunning &amp; sleep spells/effects.</v>
          </cell>
          <cell r="O739" t="str">
            <v>7th:]Defensive Strike (Ex)[Per the feat.</v>
          </cell>
          <cell r="P739" t="str">
            <v>10th:]Mettle (Ex)[Successful will or fortitude save that reduces the spells effect, the effect is negated.</v>
          </cell>
          <cell r="Q739" t="str">
            <v>11th]Damage Reduction 0/0 (Ex)[</v>
          </cell>
          <cell r="AK739" t="str">
            <v/>
          </cell>
          <cell r="AL739" t="str">
            <v/>
          </cell>
          <cell r="AM739" t="str">
            <v/>
          </cell>
          <cell r="AN739" t="str">
            <v/>
          </cell>
          <cell r="AO739" t="str">
            <v/>
          </cell>
          <cell r="AP739" t="str">
            <v/>
          </cell>
          <cell r="AQ739" t="str">
            <v/>
          </cell>
          <cell r="AR739" t="str">
            <v/>
          </cell>
          <cell r="AS739" t="str">
            <v/>
          </cell>
          <cell r="AT739" t="str">
            <v/>
          </cell>
          <cell r="AU739" t="str">
            <v/>
          </cell>
          <cell r="AV739" t="str">
            <v/>
          </cell>
          <cell r="AW739" t="str">
            <v/>
          </cell>
          <cell r="AX739" t="str">
            <v/>
          </cell>
          <cell r="AY739" t="str">
            <v/>
          </cell>
          <cell r="AZ739" t="str">
            <v/>
          </cell>
          <cell r="BA739" t="str">
            <v/>
          </cell>
          <cell r="BB739" t="str">
            <v/>
          </cell>
          <cell r="BC739" t="str">
            <v/>
          </cell>
          <cell r="BD739" t="str">
            <v/>
          </cell>
          <cell r="BE739" t="str">
            <v/>
          </cell>
          <cell r="BF739" t="str">
            <v/>
          </cell>
          <cell r="BG739" t="str">
            <v/>
          </cell>
          <cell r="BH739" t="str">
            <v/>
          </cell>
          <cell r="BI739" t="str">
            <v/>
          </cell>
          <cell r="BJ739" t="str">
            <v/>
          </cell>
          <cell r="BK739" t="str">
            <v/>
          </cell>
          <cell r="BL739" t="str">
            <v/>
          </cell>
          <cell r="BM739" t="str">
            <v/>
          </cell>
          <cell r="BN739" t="str">
            <v/>
          </cell>
          <cell r="BO739" t="str">
            <v/>
          </cell>
          <cell r="BP739">
            <v>0</v>
          </cell>
        </row>
        <row r="740">
          <cell r="A740" t="str">
            <v>Song Mage</v>
          </cell>
          <cell r="C740">
            <v>0</v>
          </cell>
          <cell r="AK740" t="str">
            <v/>
          </cell>
          <cell r="AL740" t="str">
            <v/>
          </cell>
          <cell r="AM740" t="str">
            <v/>
          </cell>
          <cell r="AN740" t="str">
            <v/>
          </cell>
          <cell r="AO740" t="str">
            <v/>
          </cell>
          <cell r="AP740" t="str">
            <v/>
          </cell>
          <cell r="AQ740" t="str">
            <v/>
          </cell>
          <cell r="AR740" t="str">
            <v/>
          </cell>
          <cell r="AS740" t="str">
            <v/>
          </cell>
          <cell r="AT740" t="str">
            <v/>
          </cell>
          <cell r="AU740" t="str">
            <v/>
          </cell>
          <cell r="AV740" t="str">
            <v/>
          </cell>
          <cell r="AW740" t="str">
            <v/>
          </cell>
          <cell r="AX740" t="str">
            <v/>
          </cell>
          <cell r="AY740" t="str">
            <v/>
          </cell>
          <cell r="AZ740" t="str">
            <v/>
          </cell>
          <cell r="BA740" t="str">
            <v/>
          </cell>
          <cell r="BB740" t="str">
            <v/>
          </cell>
          <cell r="BC740" t="str">
            <v/>
          </cell>
          <cell r="BD740" t="str">
            <v/>
          </cell>
          <cell r="BE740" t="str">
            <v/>
          </cell>
          <cell r="BF740" t="str">
            <v/>
          </cell>
          <cell r="BG740" t="str">
            <v/>
          </cell>
          <cell r="BH740" t="str">
            <v/>
          </cell>
          <cell r="BI740" t="str">
            <v/>
          </cell>
          <cell r="BJ740" t="str">
            <v/>
          </cell>
          <cell r="BK740" t="str">
            <v/>
          </cell>
          <cell r="BL740" t="str">
            <v/>
          </cell>
          <cell r="BM740" t="str">
            <v/>
          </cell>
          <cell r="BN740" t="str">
            <v/>
          </cell>
          <cell r="BO740" t="str">
            <v/>
          </cell>
          <cell r="BP740">
            <v>0</v>
          </cell>
        </row>
        <row r="741">
          <cell r="A741" t="str">
            <v>Sorcerer (Monte Cook)</v>
          </cell>
          <cell r="C741">
            <v>0</v>
          </cell>
          <cell r="AK741" t="str">
            <v/>
          </cell>
          <cell r="AL741" t="str">
            <v/>
          </cell>
          <cell r="AM741" t="str">
            <v/>
          </cell>
          <cell r="AN741" t="str">
            <v/>
          </cell>
          <cell r="AO741" t="str">
            <v/>
          </cell>
          <cell r="AP741" t="str">
            <v/>
          </cell>
          <cell r="AQ741" t="str">
            <v/>
          </cell>
          <cell r="AR741" t="str">
            <v/>
          </cell>
          <cell r="AS741" t="str">
            <v/>
          </cell>
          <cell r="AT741" t="str">
            <v/>
          </cell>
          <cell r="AU741" t="str">
            <v/>
          </cell>
          <cell r="AV741" t="str">
            <v/>
          </cell>
          <cell r="AW741" t="str">
            <v/>
          </cell>
          <cell r="AX741" t="str">
            <v/>
          </cell>
          <cell r="AY741" t="str">
            <v/>
          </cell>
          <cell r="AZ741" t="str">
            <v/>
          </cell>
          <cell r="BA741" t="str">
            <v/>
          </cell>
          <cell r="BB741" t="str">
            <v/>
          </cell>
          <cell r="BC741" t="str">
            <v/>
          </cell>
          <cell r="BD741" t="str">
            <v/>
          </cell>
          <cell r="BE741" t="str">
            <v/>
          </cell>
          <cell r="BF741" t="str">
            <v/>
          </cell>
          <cell r="BG741" t="str">
            <v/>
          </cell>
          <cell r="BH741" t="str">
            <v/>
          </cell>
          <cell r="BI741" t="str">
            <v/>
          </cell>
          <cell r="BJ741" t="str">
            <v/>
          </cell>
          <cell r="BK741" t="str">
            <v/>
          </cell>
          <cell r="BL741" t="str">
            <v/>
          </cell>
          <cell r="BM741" t="str">
            <v/>
          </cell>
          <cell r="BN741" t="str">
            <v/>
          </cell>
          <cell r="BO741" t="str">
            <v/>
          </cell>
          <cell r="BP741">
            <v>0</v>
          </cell>
        </row>
        <row r="742">
          <cell r="A742" t="str">
            <v>Sorcerer (WotC)</v>
          </cell>
          <cell r="B742" t="str">
            <v>Sor</v>
          </cell>
          <cell r="C742">
            <v>2</v>
          </cell>
          <cell r="F742" t="str">
            <v>]Simple Weapons[</v>
          </cell>
          <cell r="G742" t="str">
            <v>1st:]Arcane Spells (Sp)[Charisma determines DC, Bonus Spells.</v>
          </cell>
          <cell r="H742" t="str">
            <v>1st:]Summon Familiar (Su)[</v>
          </cell>
          <cell r="AK742" t="b">
            <v>1</v>
          </cell>
          <cell r="AL742">
            <v>1</v>
          </cell>
          <cell r="AM742">
            <v>1</v>
          </cell>
          <cell r="AN742" t="str">
            <v/>
          </cell>
          <cell r="AO742" t="str">
            <v/>
          </cell>
          <cell r="AP742" t="str">
            <v/>
          </cell>
          <cell r="AQ742" t="str">
            <v/>
          </cell>
          <cell r="AR742" t="str">
            <v/>
          </cell>
          <cell r="AS742" t="str">
            <v/>
          </cell>
          <cell r="AT742" t="str">
            <v/>
          </cell>
          <cell r="AU742" t="str">
            <v/>
          </cell>
          <cell r="AV742" t="str">
            <v/>
          </cell>
          <cell r="AW742" t="str">
            <v/>
          </cell>
          <cell r="AX742" t="str">
            <v/>
          </cell>
          <cell r="AY742" t="str">
            <v/>
          </cell>
          <cell r="AZ742" t="str">
            <v/>
          </cell>
          <cell r="BA742" t="str">
            <v/>
          </cell>
          <cell r="BB742" t="str">
            <v/>
          </cell>
          <cell r="BC742" t="str">
            <v/>
          </cell>
          <cell r="BD742" t="str">
            <v/>
          </cell>
          <cell r="BE742" t="str">
            <v/>
          </cell>
          <cell r="BF742" t="str">
            <v/>
          </cell>
          <cell r="BG742" t="str">
            <v/>
          </cell>
          <cell r="BH742" t="str">
            <v/>
          </cell>
          <cell r="BI742" t="str">
            <v/>
          </cell>
          <cell r="BJ742" t="str">
            <v/>
          </cell>
          <cell r="BK742" t="str">
            <v/>
          </cell>
          <cell r="BL742" t="str">
            <v/>
          </cell>
          <cell r="BM742" t="str">
            <v/>
          </cell>
          <cell r="BN742" t="str">
            <v/>
          </cell>
          <cell r="BO742" t="str">
            <v/>
          </cell>
          <cell r="BP742">
            <v>2</v>
          </cell>
        </row>
        <row r="743">
          <cell r="A743" t="str">
            <v>Spell Addict</v>
          </cell>
          <cell r="B743" t="str">
            <v>Spa</v>
          </cell>
          <cell r="C743">
            <v>0</v>
          </cell>
          <cell r="G743" t="str">
            <v>1st:]Wild Casting (Ex)[Must make concentration check (DC 12+2*spell level) or loose any spell cast.</v>
          </cell>
          <cell r="H743" t="str">
            <v>][Caster takes dmg = spell level if fails by 5 or more.</v>
          </cell>
          <cell r="I743" t="str">
            <v>2nd:]Crippling Casting (Ex)[Can volunteer to take dmg = spell level to keep from fizzling.</v>
          </cell>
          <cell r="J743" t="str">
            <v>3rd:]Engorged Spell (Ex)[Sacrifice another spell to make current harder to dispell.</v>
          </cell>
          <cell r="K743" t="str">
            <v>4th:]Bonus Feat (Ex)[Gain 1 wizard bonus feat.</v>
          </cell>
          <cell r="L743" t="str">
            <v>5th:]Power Casting (Ex)[Can sacrifice another spell of equal level to keep from fizzling.</v>
          </cell>
          <cell r="AK743" t="str">
            <v/>
          </cell>
          <cell r="AL743" t="str">
            <v/>
          </cell>
          <cell r="AM743" t="str">
            <v/>
          </cell>
          <cell r="AN743" t="str">
            <v/>
          </cell>
          <cell r="AO743" t="str">
            <v/>
          </cell>
          <cell r="AP743" t="str">
            <v/>
          </cell>
          <cell r="AQ743" t="str">
            <v/>
          </cell>
          <cell r="AR743" t="str">
            <v/>
          </cell>
          <cell r="AS743" t="str">
            <v/>
          </cell>
          <cell r="AT743" t="str">
            <v/>
          </cell>
          <cell r="AU743" t="str">
            <v/>
          </cell>
          <cell r="AV743" t="str">
            <v/>
          </cell>
          <cell r="AW743" t="str">
            <v/>
          </cell>
          <cell r="AX743" t="str">
            <v/>
          </cell>
          <cell r="AY743" t="str">
            <v/>
          </cell>
          <cell r="AZ743" t="str">
            <v/>
          </cell>
          <cell r="BA743" t="str">
            <v/>
          </cell>
          <cell r="BB743" t="str">
            <v/>
          </cell>
          <cell r="BC743" t="str">
            <v/>
          </cell>
          <cell r="BD743" t="str">
            <v/>
          </cell>
          <cell r="BE743" t="str">
            <v/>
          </cell>
          <cell r="BF743" t="str">
            <v/>
          </cell>
          <cell r="BG743" t="str">
            <v/>
          </cell>
          <cell r="BH743" t="str">
            <v/>
          </cell>
          <cell r="BI743" t="str">
            <v/>
          </cell>
          <cell r="BJ743" t="str">
            <v/>
          </cell>
          <cell r="BK743" t="str">
            <v/>
          </cell>
          <cell r="BL743" t="str">
            <v/>
          </cell>
          <cell r="BM743" t="str">
            <v/>
          </cell>
          <cell r="BN743" t="str">
            <v/>
          </cell>
          <cell r="BO743" t="str">
            <v/>
          </cell>
          <cell r="BP743">
            <v>0</v>
          </cell>
        </row>
        <row r="744">
          <cell r="A744" t="str">
            <v>Spellbreaker</v>
          </cell>
          <cell r="B744" t="str">
            <v>.</v>
          </cell>
          <cell r="C744">
            <v>0</v>
          </cell>
          <cell r="D744" t="str">
            <v>]Light, Medium, Heavy Armor[</v>
          </cell>
          <cell r="E744" t="str">
            <v>]Shield Use[</v>
          </cell>
          <cell r="F744" t="str">
            <v>]Simple, Martial Weapons[</v>
          </cell>
          <cell r="G744" t="str">
            <v>1st:]Neutralize Magic (Sp)[0/day cast dispell magic as a level 0 scorcorer.  Can use to counter spells being cast.</v>
          </cell>
          <cell r="H744" t="str">
            <v>2nd:]Disrupt Spellcaster (Ex)[Ready an action to disrupt a spell.  Spellcraft check DC 15.  2 uses:</v>
          </cell>
          <cell r="I744" t="str">
            <v>][Standard attack:  Caster's concentration check as if 2x damage was done.</v>
          </cell>
          <cell r="J744" t="str">
            <v>][Touch attack:  No damage done, concentration check as if 1d3+-1 damage was delt.</v>
          </cell>
          <cell r="K744" t="str">
            <v>4th:]Empty Mind (Sp)[Self only.  Immunity to mind-influecing effects &amp; gains +2  bonus to Reflex &amp; Will saves.  Lasts 10 rounds.</v>
          </cell>
          <cell r="L744" t="str">
            <v>6th:]Disrupting Strike (Ex)[Ready an action to disrupt a spell.  Spellcraft check DC 15.  2 uses:</v>
          </cell>
          <cell r="M744" t="str">
            <v>][Standard attack:  Caster's concentration check as if 3x damage was done.</v>
          </cell>
          <cell r="N744" t="str">
            <v>][Touch attack:  No damage done, concentration check as if 1d6+-2 damage was delt.</v>
          </cell>
          <cell r="O744" t="str">
            <v>8th:]Disruptive Fist (Sp)[1/day can opt to make a magical item inert as if with a rod of cancellation.</v>
          </cell>
          <cell r="P744" t="str">
            <v>10th:]Shattering Strike (Ex)[Ready an action to disrupt a spell.  Spellcraft check DC 15.  2 uses:</v>
          </cell>
          <cell r="Q744" t="str">
            <v>][Standard attack:  Caster's concentration check as if 4x damage was done.</v>
          </cell>
          <cell r="R744" t="str">
            <v>][Touch attack:  No damage done, concentration check as if 1d8+-3 damage was delt.</v>
          </cell>
          <cell r="AK744" t="str">
            <v/>
          </cell>
          <cell r="AL744" t="str">
            <v/>
          </cell>
          <cell r="AM744" t="str">
            <v/>
          </cell>
          <cell r="AN744" t="str">
            <v/>
          </cell>
          <cell r="AO744" t="str">
            <v/>
          </cell>
          <cell r="AP744" t="str">
            <v/>
          </cell>
          <cell r="AQ744" t="str">
            <v/>
          </cell>
          <cell r="AR744" t="str">
            <v/>
          </cell>
          <cell r="AS744" t="str">
            <v/>
          </cell>
          <cell r="AT744" t="str">
            <v/>
          </cell>
          <cell r="AU744" t="str">
            <v/>
          </cell>
          <cell r="AV744" t="str">
            <v/>
          </cell>
          <cell r="AW744" t="str">
            <v/>
          </cell>
          <cell r="AX744" t="str">
            <v/>
          </cell>
          <cell r="AY744" t="str">
            <v/>
          </cell>
          <cell r="AZ744" t="str">
            <v/>
          </cell>
          <cell r="BA744" t="str">
            <v/>
          </cell>
          <cell r="BB744" t="str">
            <v/>
          </cell>
          <cell r="BC744" t="str">
            <v/>
          </cell>
          <cell r="BD744" t="str">
            <v/>
          </cell>
          <cell r="BE744" t="str">
            <v/>
          </cell>
          <cell r="BF744" t="str">
            <v/>
          </cell>
          <cell r="BG744" t="str">
            <v/>
          </cell>
          <cell r="BH744" t="str">
            <v/>
          </cell>
          <cell r="BI744" t="str">
            <v/>
          </cell>
          <cell r="BJ744" t="str">
            <v/>
          </cell>
          <cell r="BK744" t="str">
            <v/>
          </cell>
          <cell r="BL744" t="str">
            <v/>
          </cell>
          <cell r="BM744" t="str">
            <v/>
          </cell>
          <cell r="BN744" t="str">
            <v/>
          </cell>
          <cell r="BO744" t="str">
            <v/>
          </cell>
          <cell r="BP744">
            <v>0</v>
          </cell>
        </row>
        <row r="745">
          <cell r="A745" t="str">
            <v>Spelldancer</v>
          </cell>
          <cell r="B745" t="str">
            <v>.</v>
          </cell>
          <cell r="C745">
            <v>0</v>
          </cell>
          <cell r="F745" t="str">
            <v>]Simple Weapons[</v>
          </cell>
          <cell r="G745" t="str">
            <v>1st:]Spells per day[+1 spellcasting level per Spelldancer level.</v>
          </cell>
          <cell r="H745" t="str">
            <v xml:space="preserve">1st:]Spelldance[Adds metamagic feats to spell to be cast </v>
          </cell>
          <cell r="I745" t="str">
            <v xml:space="preserve">][(non Nec/Evo); dances one round per added spell level; perform </v>
          </cell>
          <cell r="J745" t="str">
            <v xml:space="preserve">][check DC 10 + total metamagicked Spell Level or spell fails.  </v>
          </cell>
          <cell r="K745" t="str">
            <v xml:space="preserve">][Most move half movement each round dancing.  Can dance </v>
          </cell>
          <cell r="L745" t="str">
            <v xml:space="preserve">][(Con mod plus Spelldancer lvl) rounds per day; if she dances </v>
          </cell>
          <cell r="M745" t="str">
            <v>][more than that, she possibly suffers possible fatigue / exhaustion.</v>
          </cell>
          <cell r="N745" t="str">
            <v>2nd:]Enthralling Dance (Sp)(1/day)[Dance identical to Enthrall spell;</v>
          </cell>
          <cell r="O745" t="str">
            <v>][DC 10 + Spelldancer lvl + CHA mod; lasts for length of dance.</v>
          </cell>
          <cell r="P745" t="str">
            <v>2nd:]Evasion (Ex)[No damage on successful Reflex save.</v>
          </cell>
          <cell r="Q745" t="str">
            <v>3rd:]Cooperative Dance (Ex)[Can dance with another to lessen total</v>
          </cell>
          <cell r="R745" t="str">
            <v>][number of rounds dancing per day.  See Magic of Faerun p. 38.</v>
          </cell>
          <cell r="S745" t="str">
            <v>4th:]Enthralling Dance (Sp)(2/day)[Dance identical to Enthrall spell;</v>
          </cell>
          <cell r="T745" t="str">
            <v>][DC 10 + Spelldancer lvl + CHA mod; lasts for length of dance.</v>
          </cell>
          <cell r="U745" t="str">
            <v>4th:]Sleep Dance (Sp)(1/day)[Requires one full round of spelldance;</v>
          </cell>
          <cell r="V745" t="str">
            <v>][creatures in 30' radius emanation fall asleep (Will negates; DC 10+</v>
          </cell>
          <cell r="W745" t="str">
            <v>][Spelldancer lvl + CHA mod; lasts 1 minute per Spelldancer level.</v>
          </cell>
          <cell r="X745" t="str">
            <v>5th:]Confusing Dance (Sp)(1/day)[Requires one full rnd of spelldance;</v>
          </cell>
          <cell r="Y745" t="str">
            <v xml:space="preserve">][creatures in 15' radius affected by Confusion spell (Will negates; </v>
          </cell>
          <cell r="Z745" t="str">
            <v>][DC 10+ Spelldancer lvl + CHA mod; lasts 1 rnd per Spelldancer level.</v>
          </cell>
          <cell r="AK745" t="str">
            <v/>
          </cell>
          <cell r="AL745" t="str">
            <v/>
          </cell>
          <cell r="AM745" t="str">
            <v/>
          </cell>
          <cell r="AN745" t="str">
            <v/>
          </cell>
          <cell r="AO745" t="str">
            <v/>
          </cell>
          <cell r="AP745" t="str">
            <v/>
          </cell>
          <cell r="AQ745" t="str">
            <v/>
          </cell>
          <cell r="AR745" t="str">
            <v/>
          </cell>
          <cell r="AS745" t="str">
            <v/>
          </cell>
          <cell r="AT745" t="str">
            <v/>
          </cell>
          <cell r="AU745" t="str">
            <v/>
          </cell>
          <cell r="AV745" t="str">
            <v/>
          </cell>
          <cell r="AW745" t="str">
            <v/>
          </cell>
          <cell r="AX745" t="str">
            <v/>
          </cell>
          <cell r="AY745" t="str">
            <v/>
          </cell>
          <cell r="AZ745" t="str">
            <v/>
          </cell>
          <cell r="BA745" t="str">
            <v/>
          </cell>
          <cell r="BB745" t="str">
            <v/>
          </cell>
          <cell r="BC745" t="str">
            <v/>
          </cell>
          <cell r="BD745" t="str">
            <v/>
          </cell>
          <cell r="BE745" t="str">
            <v/>
          </cell>
          <cell r="BF745" t="str">
            <v/>
          </cell>
          <cell r="BG745" t="str">
            <v/>
          </cell>
          <cell r="BH745" t="str">
            <v/>
          </cell>
          <cell r="BI745" t="str">
            <v/>
          </cell>
          <cell r="BJ745" t="str">
            <v/>
          </cell>
          <cell r="BK745" t="str">
            <v/>
          </cell>
          <cell r="BL745" t="str">
            <v/>
          </cell>
          <cell r="BM745" t="str">
            <v/>
          </cell>
          <cell r="BN745" t="str">
            <v/>
          </cell>
          <cell r="BO745" t="str">
            <v/>
          </cell>
          <cell r="BP745">
            <v>0</v>
          </cell>
        </row>
        <row r="746">
          <cell r="A746" t="str">
            <v>Spellfire Channeler</v>
          </cell>
          <cell r="B746" t="str">
            <v>.</v>
          </cell>
          <cell r="C746">
            <v>0</v>
          </cell>
          <cell r="F746" t="str">
            <v>]Simple Weapons[</v>
          </cell>
          <cell r="G746" t="str">
            <v>1st:]Drain Charged Item (Sp)[Std action; object touched drained one</v>
          </cell>
          <cell r="H746" t="str">
            <v>][usage, converting energy into a single Spellfire energy level.</v>
          </cell>
          <cell r="I746" t="str">
            <v xml:space="preserve">][Creature can make a Will save (DC10) to avoid a held or </v>
          </cell>
          <cell r="J746" t="str">
            <v>][carried item from being drained.</v>
          </cell>
          <cell r="K746" t="str">
            <v>1st:]Increased Storage[x5 xapacity for storing Spellfire energy.</v>
          </cell>
          <cell r="L746" t="str">
            <v>][Excess dangerous, with different side effects.  See Magic of Faerun p. 39.</v>
          </cell>
          <cell r="M746" t="str">
            <v>2nd:]Improved Healing (Su)[Heals d4+1 per Spellfire energy level.</v>
          </cell>
          <cell r="N746" t="str">
            <v>3rd:]Weapon Focus (Spellfire)[</v>
          </cell>
          <cell r="O746" t="str">
            <v>4th:]Rapid Blast (Su)[As Std action, release 1 blasts of spellfire</v>
          </cell>
          <cell r="P746" t="str">
            <v>][with a -2 cumulative penalty per extra blast.</v>
          </cell>
          <cell r="Q746" t="str">
            <v xml:space="preserve">5th:]Drain Permanent Item (Sp)[Std action; object touched drained </v>
          </cell>
          <cell r="R746" t="str">
            <v xml:space="preserve">][of magic for 24 hours, converting energy into (1/2 caster level </v>
          </cell>
          <cell r="S746" t="str">
            <v xml:space="preserve">][to create) Spellfire energy levels.  Creature can make a Will save </v>
          </cell>
          <cell r="T746" t="str">
            <v>][(DC10) to avoid a held or carried item from being drained.</v>
          </cell>
          <cell r="U746" t="str">
            <v>6th:]Flight (Su)[Each Spellfire energy level allows 1 min. flight.</v>
          </cell>
          <cell r="V746" t="str">
            <v>7th:]Deflect Arrows (Su)[Per the feat. 1 energy level per use.</v>
          </cell>
          <cell r="W746" t="str">
            <v>9th:]Crown of Fire (Su)[Expend 10 spellfire energy levels / round;</v>
          </cell>
          <cell r="X746" t="str">
            <v>][Halo around head (as bright as Daylight spell); DR 10/+1;</v>
          </cell>
          <cell r="Y746" t="str">
            <v>][nonmagical weapons that strike automatically melt; grants SR 32.</v>
          </cell>
          <cell r="Z746" t="str">
            <v xml:space="preserve">10th:]Maelstrom of Fire (Su)[Spellfire energy expended in 20' radius </v>
          </cell>
          <cell r="AA746" t="str">
            <v>][spread; deals d6 damage per spellfire energy level to all in area</v>
          </cell>
          <cell r="AB746" t="str">
            <v>][(Reflex half; DC 10 + class level + CHA modifier.)</v>
          </cell>
          <cell r="AK746" t="str">
            <v/>
          </cell>
          <cell r="AL746" t="str">
            <v/>
          </cell>
          <cell r="AM746" t="str">
            <v/>
          </cell>
          <cell r="AN746" t="str">
            <v/>
          </cell>
          <cell r="AO746" t="str">
            <v/>
          </cell>
          <cell r="AP746" t="str">
            <v/>
          </cell>
          <cell r="AQ746" t="str">
            <v/>
          </cell>
          <cell r="AR746" t="str">
            <v/>
          </cell>
          <cell r="AS746" t="str">
            <v/>
          </cell>
          <cell r="AT746" t="str">
            <v/>
          </cell>
          <cell r="AU746" t="str">
            <v/>
          </cell>
          <cell r="AV746" t="str">
            <v/>
          </cell>
          <cell r="AW746" t="str">
            <v/>
          </cell>
          <cell r="AX746" t="str">
            <v/>
          </cell>
          <cell r="AY746" t="str">
            <v/>
          </cell>
          <cell r="AZ746" t="str">
            <v/>
          </cell>
          <cell r="BA746" t="str">
            <v/>
          </cell>
          <cell r="BB746" t="str">
            <v/>
          </cell>
          <cell r="BC746" t="str">
            <v/>
          </cell>
          <cell r="BD746" t="str">
            <v/>
          </cell>
          <cell r="BE746" t="str">
            <v/>
          </cell>
          <cell r="BF746" t="str">
            <v/>
          </cell>
          <cell r="BG746" t="str">
            <v/>
          </cell>
          <cell r="BH746" t="str">
            <v/>
          </cell>
          <cell r="BI746" t="str">
            <v/>
          </cell>
          <cell r="BJ746" t="str">
            <v/>
          </cell>
          <cell r="BK746" t="str">
            <v/>
          </cell>
          <cell r="BL746" t="str">
            <v/>
          </cell>
          <cell r="BM746" t="str">
            <v/>
          </cell>
          <cell r="BN746" t="str">
            <v/>
          </cell>
          <cell r="BO746" t="str">
            <v/>
          </cell>
          <cell r="BP746">
            <v>0</v>
          </cell>
        </row>
        <row r="747">
          <cell r="A747" t="str">
            <v>Spellsword</v>
          </cell>
          <cell r="B747" t="str">
            <v>Spsw</v>
          </cell>
          <cell r="C747">
            <v>0</v>
          </cell>
          <cell r="G747" t="str">
            <v>1st:]Channel Spell I (Su) (1/day)[Cast spell through weapon.</v>
          </cell>
          <cell r="H747" t="str">
            <v>][Spell must specify a target.  Can cast up to a 1st level spell through weapon.</v>
          </cell>
          <cell r="I747" t="str">
            <v>2nd:]Ignore Spell Failure (Ex)[Ignore 10% of spell failure.</v>
          </cell>
          <cell r="J747" t="str">
            <v>2nd:]Spells per day[+1 level per even level of Spellsword.</v>
          </cell>
          <cell r="K747" t="str">
            <v>3rd:]Ignore Spell Failure (Ex)[Ignore 15% of spell failure.</v>
          </cell>
          <cell r="L747" t="str">
            <v>4th:]Channel Spell II (Su) (1/day)[Cast spell through weapon.</v>
          </cell>
          <cell r="M747" t="str">
            <v>][Spell must specify a target.  Can cast up to a 2nd level spell through weapon.</v>
          </cell>
          <cell r="N747" t="str">
            <v>5th:]Ignore Spell Failure (Ex)[Ignore 20% of spell failure.</v>
          </cell>
          <cell r="O747" t="str">
            <v>6th:]Spellsword Cache[Weapon can "store" spells, like a potion.</v>
          </cell>
          <cell r="P747" t="str">
            <v>][Spellsword uses Std. Action to call spell (draws AOO).  Can touch</v>
          </cell>
          <cell r="Q747" t="str">
            <v>][weapon to another willing individual for them to be affected.  Can</v>
          </cell>
          <cell r="R747" t="str">
            <v>][store Spellsword's Level + Intelligence score 'potions' in weapon.</v>
          </cell>
          <cell r="S747" t="str">
            <v>7th:]Ignore Spell Failure (Ex)[Ignore 25% of spell failure.</v>
          </cell>
          <cell r="T747" t="str">
            <v>8th:]Bonus Feat[Bonus Fighter or Metamagic feat.</v>
          </cell>
          <cell r="U747" t="str">
            <v>9th:]Ignore Spell Failure (Ex)[Ignore 30% of spell failure.</v>
          </cell>
          <cell r="V747" t="str">
            <v>10th:]Channel Spell III (Su) (1/day)[Cast spell through weapon.</v>
          </cell>
          <cell r="W747" t="str">
            <v>][Spell must specify a target.  Can cast up to a 3rd level spell through weapon.</v>
          </cell>
          <cell r="AK747" t="str">
            <v/>
          </cell>
          <cell r="AL747" t="str">
            <v/>
          </cell>
          <cell r="AM747" t="str">
            <v/>
          </cell>
          <cell r="AN747" t="str">
            <v/>
          </cell>
          <cell r="AO747" t="str">
            <v/>
          </cell>
          <cell r="AP747" t="str">
            <v/>
          </cell>
          <cell r="AQ747" t="str">
            <v/>
          </cell>
          <cell r="AR747" t="str">
            <v/>
          </cell>
          <cell r="AS747" t="str">
            <v/>
          </cell>
          <cell r="AT747" t="str">
            <v/>
          </cell>
          <cell r="AU747" t="str">
            <v/>
          </cell>
          <cell r="AV747" t="str">
            <v/>
          </cell>
          <cell r="AW747" t="str">
            <v/>
          </cell>
          <cell r="AX747" t="str">
            <v/>
          </cell>
          <cell r="AY747" t="str">
            <v/>
          </cell>
          <cell r="AZ747" t="str">
            <v/>
          </cell>
          <cell r="BA747" t="str">
            <v/>
          </cell>
          <cell r="BB747" t="str">
            <v/>
          </cell>
          <cell r="BC747" t="str">
            <v/>
          </cell>
          <cell r="BD747" t="str">
            <v/>
          </cell>
          <cell r="BE747" t="str">
            <v/>
          </cell>
          <cell r="BF747" t="str">
            <v/>
          </cell>
          <cell r="BG747" t="str">
            <v/>
          </cell>
          <cell r="BH747" t="str">
            <v/>
          </cell>
          <cell r="BI747" t="str">
            <v/>
          </cell>
          <cell r="BJ747" t="str">
            <v/>
          </cell>
          <cell r="BK747" t="str">
            <v/>
          </cell>
          <cell r="BL747" t="str">
            <v/>
          </cell>
          <cell r="BM747" t="str">
            <v/>
          </cell>
          <cell r="BN747" t="str">
            <v/>
          </cell>
          <cell r="BO747" t="str">
            <v/>
          </cell>
          <cell r="BP747">
            <v>0</v>
          </cell>
        </row>
        <row r="748">
          <cell r="A748" t="str">
            <v>Spirit Stone Defiler</v>
          </cell>
          <cell r="B748" t="str">
            <v>Ssd</v>
          </cell>
          <cell r="C748">
            <v>0</v>
          </cell>
          <cell r="G748" t="str">
            <v>1st:]Flesh and Stone (Su)[Melee touch attack does 1d10 dmg to undead.</v>
          </cell>
          <cell r="H748" t="str">
            <v>2nd:]Spirit Stone Servants (Su)[Advance undead summoned by 0HD/20gp of spirit stone consumed during casting.</v>
          </cell>
          <cell r="I748" t="str">
            <v>3rd:]Spirit Stone Conduit (Su)[Can Heighten a spell 1 level if 100gp of spirit stone is consumed during casting.</v>
          </cell>
          <cell r="J748" t="str">
            <v>4th:]Spirit Stone Binding (Su)[Full Action to use 100gp/HD of spirit stone to control undead.</v>
          </cell>
          <cell r="K748" t="str">
            <v>][Will save (DC 8) or affected per dominate monster for 0 weeks.</v>
          </cell>
          <cell r="L748" t="str">
            <v>5th:]Memory Consumption (Su)[-2/day can melee touch attack that deals 1d6 permanent Int drain.</v>
          </cell>
          <cell r="M748" t="str">
            <v>][Within 1 day, make 10gp of 'spirit stone' per point of Int drained.</v>
          </cell>
          <cell r="N748" t="str">
            <v>][Can keep upto -200gp of 'spirit stone' created in this way.</v>
          </cell>
          <cell r="AK748" t="str">
            <v/>
          </cell>
          <cell r="AL748" t="str">
            <v/>
          </cell>
          <cell r="AM748" t="str">
            <v/>
          </cell>
          <cell r="AN748" t="str">
            <v/>
          </cell>
          <cell r="AO748" t="str">
            <v/>
          </cell>
          <cell r="AP748" t="str">
            <v/>
          </cell>
          <cell r="AQ748" t="str">
            <v/>
          </cell>
          <cell r="AR748" t="str">
            <v/>
          </cell>
          <cell r="AS748" t="str">
            <v/>
          </cell>
          <cell r="AT748" t="str">
            <v/>
          </cell>
          <cell r="AU748" t="str">
            <v/>
          </cell>
          <cell r="AV748" t="str">
            <v/>
          </cell>
          <cell r="AW748" t="str">
            <v/>
          </cell>
          <cell r="AX748" t="str">
            <v/>
          </cell>
          <cell r="AY748" t="str">
            <v/>
          </cell>
          <cell r="AZ748" t="str">
            <v/>
          </cell>
          <cell r="BA748" t="str">
            <v/>
          </cell>
          <cell r="BB748" t="str">
            <v/>
          </cell>
          <cell r="BC748" t="str">
            <v/>
          </cell>
          <cell r="BD748" t="str">
            <v/>
          </cell>
          <cell r="BE748" t="str">
            <v/>
          </cell>
          <cell r="BF748" t="str">
            <v/>
          </cell>
          <cell r="BG748" t="str">
            <v/>
          </cell>
          <cell r="BH748" t="str">
            <v/>
          </cell>
          <cell r="BI748" t="str">
            <v/>
          </cell>
          <cell r="BJ748" t="str">
            <v/>
          </cell>
          <cell r="BK748" t="str">
            <v/>
          </cell>
          <cell r="BL748" t="str">
            <v/>
          </cell>
          <cell r="BM748" t="str">
            <v/>
          </cell>
          <cell r="BN748" t="str">
            <v/>
          </cell>
          <cell r="BO748" t="str">
            <v/>
          </cell>
          <cell r="BP748">
            <v>0</v>
          </cell>
        </row>
        <row r="749">
          <cell r="A749" t="str">
            <v>Spur Lord</v>
          </cell>
          <cell r="B749" t="str">
            <v>.</v>
          </cell>
          <cell r="C749">
            <v>0</v>
          </cell>
          <cell r="F749" t="str">
            <v>]Longsword, one other simple, martial weapon[</v>
          </cell>
          <cell r="G749" t="str">
            <v>1st:]Dark Bond (Su)[Immune to any spell, spell-like ability, or supernatural ability</v>
          </cell>
          <cell r="H749" t="str">
            <v>][that originates from the powers of Cyric.</v>
          </cell>
          <cell r="I749" t="str">
            <v>2nd:]Secret Blade (Su)[Hide an item as if wearing gloves of storing.</v>
          </cell>
          <cell r="J749" t="str">
            <v>3rd:]Dark Flames (Su)[Negative energy ranged touch attack (10') that deals 0d6 damage.</v>
          </cell>
          <cell r="K749" t="str">
            <v>][Heals rather than damages undead.  Can be used -1 time(s) per day.</v>
          </cell>
          <cell r="L749" t="str">
            <v>4th:]Cyric's Glory (Sp)[+4 bonus to CHA &amp; +2 bonus to Will Saves 1/day for -1 minutes.</v>
          </cell>
          <cell r="M749" t="str">
            <v xml:space="preserve">5th:]Flesh of the Prince (Su)[As Cyric's Glory, plus any weapon wielded becomes a +1 flaming weapon, </v>
          </cell>
          <cell r="N749" t="str">
            <v>][+2 natural armor bonus, &amp; +2 deflection bonus to AC.  Lasts for-1 rounds.</v>
          </cell>
          <cell r="O749" t="str">
            <v>][When done, the Spur Lord is fatigued until they are able to rest for 1 minute.</v>
          </cell>
          <cell r="AK749" t="str">
            <v/>
          </cell>
          <cell r="AL749" t="str">
            <v/>
          </cell>
          <cell r="AM749" t="str">
            <v/>
          </cell>
          <cell r="AN749" t="str">
            <v/>
          </cell>
          <cell r="AO749" t="str">
            <v/>
          </cell>
          <cell r="AP749" t="str">
            <v/>
          </cell>
          <cell r="AQ749" t="str">
            <v/>
          </cell>
          <cell r="AR749" t="str">
            <v/>
          </cell>
          <cell r="AS749" t="str">
            <v/>
          </cell>
          <cell r="AT749" t="str">
            <v/>
          </cell>
          <cell r="AU749" t="str">
            <v/>
          </cell>
          <cell r="AV749" t="str">
            <v/>
          </cell>
          <cell r="AW749" t="str">
            <v/>
          </cell>
          <cell r="AX749" t="str">
            <v/>
          </cell>
          <cell r="AY749" t="str">
            <v/>
          </cell>
          <cell r="AZ749" t="str">
            <v/>
          </cell>
          <cell r="BA749" t="str">
            <v/>
          </cell>
          <cell r="BB749" t="str">
            <v/>
          </cell>
          <cell r="BC749" t="str">
            <v/>
          </cell>
          <cell r="BD749" t="str">
            <v/>
          </cell>
          <cell r="BE749" t="str">
            <v/>
          </cell>
          <cell r="BF749" t="str">
            <v/>
          </cell>
          <cell r="BG749" t="str">
            <v/>
          </cell>
          <cell r="BH749" t="str">
            <v/>
          </cell>
          <cell r="BI749" t="str">
            <v/>
          </cell>
          <cell r="BJ749" t="str">
            <v/>
          </cell>
          <cell r="BK749" t="str">
            <v/>
          </cell>
          <cell r="BL749" t="str">
            <v/>
          </cell>
          <cell r="BM749" t="str">
            <v/>
          </cell>
          <cell r="BN749" t="str">
            <v/>
          </cell>
          <cell r="BO749" t="str">
            <v/>
          </cell>
          <cell r="BP749">
            <v>0</v>
          </cell>
        </row>
        <row r="750">
          <cell r="A750" t="str">
            <v>Spymaster</v>
          </cell>
          <cell r="C750">
            <v>0</v>
          </cell>
          <cell r="AK750" t="str">
            <v/>
          </cell>
          <cell r="AL750" t="str">
            <v/>
          </cell>
          <cell r="AM750" t="str">
            <v/>
          </cell>
          <cell r="AN750" t="str">
            <v/>
          </cell>
          <cell r="AO750" t="str">
            <v/>
          </cell>
          <cell r="AP750" t="str">
            <v/>
          </cell>
          <cell r="AQ750" t="str">
            <v/>
          </cell>
          <cell r="AR750" t="str">
            <v/>
          </cell>
          <cell r="AS750" t="str">
            <v/>
          </cell>
          <cell r="AT750" t="str">
            <v/>
          </cell>
          <cell r="AU750" t="str">
            <v/>
          </cell>
          <cell r="AV750" t="str">
            <v/>
          </cell>
          <cell r="AW750" t="str">
            <v/>
          </cell>
          <cell r="AX750" t="str">
            <v/>
          </cell>
          <cell r="AY750" t="str">
            <v/>
          </cell>
          <cell r="AZ750" t="str">
            <v/>
          </cell>
          <cell r="BA750" t="str">
            <v/>
          </cell>
          <cell r="BB750" t="str">
            <v/>
          </cell>
          <cell r="BC750" t="str">
            <v/>
          </cell>
          <cell r="BD750" t="str">
            <v/>
          </cell>
          <cell r="BE750" t="str">
            <v/>
          </cell>
          <cell r="BF750" t="str">
            <v/>
          </cell>
          <cell r="BG750" t="str">
            <v/>
          </cell>
          <cell r="BH750" t="str">
            <v/>
          </cell>
          <cell r="BI750" t="str">
            <v/>
          </cell>
          <cell r="BJ750" t="str">
            <v/>
          </cell>
          <cell r="BK750" t="str">
            <v/>
          </cell>
          <cell r="BL750" t="str">
            <v/>
          </cell>
          <cell r="BM750" t="str">
            <v/>
          </cell>
          <cell r="BN750" t="str">
            <v/>
          </cell>
          <cell r="BO750" t="str">
            <v/>
          </cell>
          <cell r="BP750">
            <v>0</v>
          </cell>
        </row>
        <row r="751">
          <cell r="A751" t="str">
            <v>Stalker of the Silent Path</v>
          </cell>
          <cell r="C751">
            <v>0</v>
          </cell>
          <cell r="AK751" t="str">
            <v/>
          </cell>
          <cell r="AL751" t="str">
            <v/>
          </cell>
          <cell r="AM751" t="str">
            <v/>
          </cell>
          <cell r="AN751" t="str">
            <v/>
          </cell>
          <cell r="AO751" t="str">
            <v/>
          </cell>
          <cell r="AP751" t="str">
            <v/>
          </cell>
          <cell r="AQ751" t="str">
            <v/>
          </cell>
          <cell r="AR751" t="str">
            <v/>
          </cell>
          <cell r="AS751" t="str">
            <v/>
          </cell>
          <cell r="AT751" t="str">
            <v/>
          </cell>
          <cell r="AU751" t="str">
            <v/>
          </cell>
          <cell r="AV751" t="str">
            <v/>
          </cell>
          <cell r="AW751" t="str">
            <v/>
          </cell>
          <cell r="AX751" t="str">
            <v/>
          </cell>
          <cell r="AY751" t="str">
            <v/>
          </cell>
          <cell r="AZ751" t="str">
            <v/>
          </cell>
          <cell r="BA751" t="str">
            <v/>
          </cell>
          <cell r="BB751" t="str">
            <v/>
          </cell>
          <cell r="BC751" t="str">
            <v/>
          </cell>
          <cell r="BD751" t="str">
            <v/>
          </cell>
          <cell r="BE751" t="str">
            <v/>
          </cell>
          <cell r="BF751" t="str">
            <v/>
          </cell>
          <cell r="BG751" t="str">
            <v/>
          </cell>
          <cell r="BH751" t="str">
            <v/>
          </cell>
          <cell r="BI751" t="str">
            <v/>
          </cell>
          <cell r="BJ751" t="str">
            <v/>
          </cell>
          <cell r="BK751" t="str">
            <v/>
          </cell>
          <cell r="BL751" t="str">
            <v/>
          </cell>
          <cell r="BM751" t="str">
            <v/>
          </cell>
          <cell r="BN751" t="str">
            <v/>
          </cell>
          <cell r="BO751" t="str">
            <v/>
          </cell>
          <cell r="BP751">
            <v>0</v>
          </cell>
        </row>
        <row r="752">
          <cell r="A752" t="str">
            <v>Stonehound</v>
          </cell>
          <cell r="B752" t="str">
            <v>Sth</v>
          </cell>
          <cell r="C752">
            <v>0</v>
          </cell>
          <cell r="D752" t="str">
            <v>]Light, Medium Armor[</v>
          </cell>
          <cell r="E752" t="str">
            <v>]Shield Use[</v>
          </cell>
          <cell r="F752" t="str">
            <v>]Simple, Martial Weapons[</v>
          </cell>
          <cell r="G752" t="str">
            <v>1st:]Stonelore (Ex)[+2 to Wilderness Lore while in any dugeon or underground environment.</v>
          </cell>
          <cell r="H752" t="str">
            <v>2nd:]Sneak Attack (Ex)[+0d6</v>
          </cell>
          <cell r="I752" t="str">
            <v>4th:]Improved Tracking (Ex)[Can move at full speed while tracking.</v>
          </cell>
          <cell r="J752" t="str">
            <v>8th:]Find the Path (Ex)[1/day cast find the path as a level 0 cleric.</v>
          </cell>
          <cell r="AK752" t="str">
            <v/>
          </cell>
          <cell r="AL752" t="str">
            <v/>
          </cell>
          <cell r="AM752" t="str">
            <v/>
          </cell>
          <cell r="AN752" t="str">
            <v/>
          </cell>
          <cell r="AO752" t="str">
            <v/>
          </cell>
          <cell r="AP752" t="str">
            <v/>
          </cell>
          <cell r="AQ752" t="str">
            <v/>
          </cell>
          <cell r="AR752" t="str">
            <v/>
          </cell>
          <cell r="AS752" t="str">
            <v/>
          </cell>
          <cell r="AT752" t="str">
            <v/>
          </cell>
          <cell r="AU752" t="str">
            <v/>
          </cell>
          <cell r="AV752" t="str">
            <v/>
          </cell>
          <cell r="AW752" t="str">
            <v/>
          </cell>
          <cell r="AX752" t="str">
            <v/>
          </cell>
          <cell r="AY752" t="str">
            <v/>
          </cell>
          <cell r="AZ752" t="str">
            <v/>
          </cell>
          <cell r="BA752" t="str">
            <v/>
          </cell>
          <cell r="BB752" t="str">
            <v/>
          </cell>
          <cell r="BC752" t="str">
            <v/>
          </cell>
          <cell r="BD752" t="str">
            <v/>
          </cell>
          <cell r="BE752" t="str">
            <v/>
          </cell>
          <cell r="BF752" t="str">
            <v/>
          </cell>
          <cell r="BG752" t="str">
            <v/>
          </cell>
          <cell r="BH752" t="str">
            <v/>
          </cell>
          <cell r="BI752" t="str">
            <v/>
          </cell>
          <cell r="BJ752" t="str">
            <v/>
          </cell>
          <cell r="BK752" t="str">
            <v/>
          </cell>
          <cell r="BL752" t="str">
            <v/>
          </cell>
          <cell r="BM752" t="str">
            <v/>
          </cell>
          <cell r="BN752" t="str">
            <v/>
          </cell>
          <cell r="BO752" t="str">
            <v/>
          </cell>
          <cell r="BP752">
            <v>0</v>
          </cell>
        </row>
        <row r="753">
          <cell r="A753" t="str">
            <v>Stonelord</v>
          </cell>
          <cell r="C753">
            <v>0</v>
          </cell>
          <cell r="AK753" t="str">
            <v/>
          </cell>
          <cell r="AL753" t="str">
            <v/>
          </cell>
          <cell r="AM753" t="str">
            <v/>
          </cell>
          <cell r="AN753" t="str">
            <v/>
          </cell>
          <cell r="AO753" t="str">
            <v/>
          </cell>
          <cell r="AP753" t="str">
            <v/>
          </cell>
          <cell r="AQ753" t="str">
            <v/>
          </cell>
          <cell r="AR753" t="str">
            <v/>
          </cell>
          <cell r="AS753" t="str">
            <v/>
          </cell>
          <cell r="AT753" t="str">
            <v/>
          </cell>
          <cell r="AU753" t="str">
            <v/>
          </cell>
          <cell r="AV753" t="str">
            <v/>
          </cell>
          <cell r="AW753" t="str">
            <v/>
          </cell>
          <cell r="AX753" t="str">
            <v/>
          </cell>
          <cell r="AY753" t="str">
            <v/>
          </cell>
          <cell r="AZ753" t="str">
            <v/>
          </cell>
          <cell r="BA753" t="str">
            <v/>
          </cell>
          <cell r="BB753" t="str">
            <v/>
          </cell>
          <cell r="BC753" t="str">
            <v/>
          </cell>
          <cell r="BD753" t="str">
            <v/>
          </cell>
          <cell r="BE753" t="str">
            <v/>
          </cell>
          <cell r="BF753" t="str">
            <v/>
          </cell>
          <cell r="BG753" t="str">
            <v/>
          </cell>
          <cell r="BH753" t="str">
            <v/>
          </cell>
          <cell r="BI753" t="str">
            <v/>
          </cell>
          <cell r="BJ753" t="str">
            <v/>
          </cell>
          <cell r="BK753" t="str">
            <v/>
          </cell>
          <cell r="BL753" t="str">
            <v/>
          </cell>
          <cell r="BM753" t="str">
            <v/>
          </cell>
          <cell r="BN753" t="str">
            <v/>
          </cell>
          <cell r="BO753" t="str">
            <v/>
          </cell>
          <cell r="BP753">
            <v>0</v>
          </cell>
        </row>
        <row r="754">
          <cell r="A754" t="str">
            <v>Stonesinger</v>
          </cell>
          <cell r="B754" t="str">
            <v>Sts</v>
          </cell>
          <cell r="C754">
            <v>0</v>
          </cell>
          <cell r="G754" t="str">
            <v>1st:]Stonesong - Guiding Song (Su)[11+ ranks in perfrom, increase ally's speed by 20' if on the ground.</v>
          </cell>
          <cell r="H754" t="str">
            <v>][Lasts for 5 rounds after sining stops.</v>
          </cell>
          <cell r="I754" t="str">
            <v>][All stonesongs have the following properties:</v>
          </cell>
          <cell r="J754" t="str">
            <v>][0 uses/day.  (Different songs all count toward this total.)</v>
          </cell>
          <cell r="K754" t="str">
            <v>][Can only sing while touching the groud &amp; only affects those who are touching it as well.</v>
          </cell>
          <cell r="L754" t="str">
            <v>2nd:]Stonesong - Stonefist Melody (Su)[12+ ranks in perfrom, grant allies +2 to hit &amp; damage.</v>
          </cell>
          <cell r="M754" t="str">
            <v>][Lasts for 5 rounds after sining stops.</v>
          </cell>
          <cell r="N754" t="str">
            <v>3rd:]Stonesong - Holdfast Dirge (Sp)[13+ ranks in perfrom, foes must save (Will DC 11) or have 1/2 move.</v>
          </cell>
          <cell r="O754" t="str">
            <v>][Ends immidiately after sining stops.</v>
          </cell>
          <cell r="P754" t="str">
            <v>4th:]Stonesong - Bolstering Oratory (Su)[14+ ranks in perfrom, grant allies +1 natural AC &amp; 1d10 temp hps.</v>
          </cell>
          <cell r="Q754" t="str">
            <v>][Lasts for 5 rounds after sining stops.</v>
          </cell>
          <cell r="R754" t="str">
            <v>5th:]Stonesong - Earthbending Melody (Sp)[15+ ranks in perfrom, dominate monster (earth subtype only) per the spell.</v>
          </cell>
          <cell r="S754" t="str">
            <v>][(DC 17)  Counts as 2 uses.</v>
          </cell>
          <cell r="T754" t="str">
            <v>6th:]Stonesong - Shaping Song (Sp)[16+ ranks in perfrom, stone shape as a level 0 sorcerer.  Counts as 3 uses.</v>
          </cell>
          <cell r="U754" t="str">
            <v>7th:]Stonesong - Song of Passage (Sp)[17+ ranks in perfrom, passwall as a level 0 sorcerer.  Counts as 3 uses.</v>
          </cell>
          <cell r="V754" t="str">
            <v>8th:]Stonesong - Child of the Earth Ballad (Su)[18+ ranks in perfrom, grant an ally +4 natural AC, DR 10/+2, 25% fortification.</v>
          </cell>
          <cell r="W754" t="str">
            <v>][Ends immidiately after sining stops.  Counts as 4 uses.</v>
          </cell>
          <cell r="X754" t="str">
            <v>9th:]Stonesong - Stoneheart Chant (Sp)[19+ ranks in perfrom, grant an ally DR 15/+3 &amp; 2d10 temp hps.</v>
          </cell>
          <cell r="Y754" t="str">
            <v>][Ends immidiately after sining stops.  Counts as 3 uses.</v>
          </cell>
          <cell r="Z754" t="str">
            <v>10th:]Stone Conduit (Su)[Creatures within 60' no longer have to hear the song to be affected.</v>
          </cell>
          <cell r="AA754" t="str">
            <v>10th:]Stonesong - Earthmoving Oratory (Sp)[20+ ranks in perfrom, summon greater eath elemental as 17th level sorcerer.</v>
          </cell>
          <cell r="AB754" t="str">
            <v>][Lasts 1 round per rank in perform.  Counts as 4 uses.</v>
          </cell>
          <cell r="AK754" t="str">
            <v/>
          </cell>
          <cell r="AL754" t="str">
            <v/>
          </cell>
          <cell r="AM754" t="str">
            <v/>
          </cell>
          <cell r="AN754" t="str">
            <v/>
          </cell>
          <cell r="AO754" t="str">
            <v/>
          </cell>
          <cell r="AP754" t="str">
            <v/>
          </cell>
          <cell r="AQ754" t="str">
            <v/>
          </cell>
          <cell r="AR754" t="str">
            <v/>
          </cell>
          <cell r="AS754" t="str">
            <v/>
          </cell>
          <cell r="AT754" t="str">
            <v/>
          </cell>
          <cell r="AU754" t="str">
            <v/>
          </cell>
          <cell r="AV754" t="str">
            <v/>
          </cell>
          <cell r="AW754" t="str">
            <v/>
          </cell>
          <cell r="AX754" t="str">
            <v/>
          </cell>
          <cell r="AY754" t="str">
            <v/>
          </cell>
          <cell r="AZ754" t="str">
            <v/>
          </cell>
          <cell r="BA754" t="str">
            <v/>
          </cell>
          <cell r="BB754" t="str">
            <v/>
          </cell>
          <cell r="BC754" t="str">
            <v/>
          </cell>
          <cell r="BD754" t="str">
            <v/>
          </cell>
          <cell r="BE754" t="str">
            <v/>
          </cell>
          <cell r="BF754" t="str">
            <v/>
          </cell>
          <cell r="BG754" t="str">
            <v/>
          </cell>
          <cell r="BH754" t="str">
            <v/>
          </cell>
          <cell r="BI754" t="str">
            <v/>
          </cell>
          <cell r="BJ754" t="str">
            <v/>
          </cell>
          <cell r="BK754" t="str">
            <v/>
          </cell>
          <cell r="BL754" t="str">
            <v/>
          </cell>
          <cell r="BM754" t="str">
            <v/>
          </cell>
          <cell r="BN754" t="str">
            <v/>
          </cell>
          <cell r="BO754" t="str">
            <v/>
          </cell>
          <cell r="BP754">
            <v>0</v>
          </cell>
        </row>
        <row r="755">
          <cell r="A755" t="str">
            <v>Storm Legion, The</v>
          </cell>
          <cell r="C755">
            <v>0</v>
          </cell>
          <cell r="AK755" t="str">
            <v/>
          </cell>
          <cell r="AL755" t="str">
            <v/>
          </cell>
          <cell r="AM755" t="str">
            <v/>
          </cell>
          <cell r="AN755" t="str">
            <v/>
          </cell>
          <cell r="AO755" t="str">
            <v/>
          </cell>
          <cell r="AP755" t="str">
            <v/>
          </cell>
          <cell r="AQ755" t="str">
            <v/>
          </cell>
          <cell r="AR755" t="str">
            <v/>
          </cell>
          <cell r="AS755" t="str">
            <v/>
          </cell>
          <cell r="AT755" t="str">
            <v/>
          </cell>
          <cell r="AU755" t="str">
            <v/>
          </cell>
          <cell r="AV755" t="str">
            <v/>
          </cell>
          <cell r="AW755" t="str">
            <v/>
          </cell>
          <cell r="AX755" t="str">
            <v/>
          </cell>
          <cell r="AY755" t="str">
            <v/>
          </cell>
          <cell r="AZ755" t="str">
            <v/>
          </cell>
          <cell r="BA755" t="str">
            <v/>
          </cell>
          <cell r="BB755" t="str">
            <v/>
          </cell>
          <cell r="BC755" t="str">
            <v/>
          </cell>
          <cell r="BD755" t="str">
            <v/>
          </cell>
          <cell r="BE755" t="str">
            <v/>
          </cell>
          <cell r="BF755" t="str">
            <v/>
          </cell>
          <cell r="BG755" t="str">
            <v/>
          </cell>
          <cell r="BH755" t="str">
            <v/>
          </cell>
          <cell r="BI755" t="str">
            <v/>
          </cell>
          <cell r="BJ755" t="str">
            <v/>
          </cell>
          <cell r="BK755" t="str">
            <v/>
          </cell>
          <cell r="BL755" t="str">
            <v/>
          </cell>
          <cell r="BM755" t="str">
            <v/>
          </cell>
          <cell r="BN755" t="str">
            <v/>
          </cell>
          <cell r="BO755" t="str">
            <v/>
          </cell>
          <cell r="BP755">
            <v>0</v>
          </cell>
        </row>
        <row r="756">
          <cell r="A756" t="str">
            <v>Stormhammer</v>
          </cell>
          <cell r="B756" t="str">
            <v>Sth</v>
          </cell>
          <cell r="C756">
            <v>0</v>
          </cell>
          <cell r="G756" t="str">
            <v>1st:]Throw Battlehammer (Ex)[Throw batttle hammer with 10' range increment.</v>
          </cell>
          <cell r="H756" t="str">
            <v>2nd:]Smite (Su)[1/day +4 to hit, +0 to damage.</v>
          </cell>
          <cell r="I756" t="str">
            <v>3rd:]Mighty Blow (Ex)[Power Attack (any weapon) &amp; Ranged Power Attack (battle hammer only) as per the feats.</v>
          </cell>
          <cell r="J756" t="str">
            <v>4th:]Turning Attack (Ex)[Standard Atction to turn &amp; attack simultaniously with battlehammer.  Target must be undead.</v>
          </cell>
          <cell r="K756" t="str">
            <v>5th:]Call Battlehammer (Su)[-2/day Free Action to call battlehammer from up to 1 mile away.</v>
          </cell>
          <cell r="L756" t="str">
            <v>][Appears at the beginning of the following round.</v>
          </cell>
          <cell r="AK756" t="str">
            <v/>
          </cell>
          <cell r="AL756" t="str">
            <v/>
          </cell>
          <cell r="AM756" t="str">
            <v/>
          </cell>
          <cell r="AN756" t="str">
            <v/>
          </cell>
          <cell r="AO756" t="str">
            <v/>
          </cell>
          <cell r="AP756" t="str">
            <v/>
          </cell>
          <cell r="AQ756" t="str">
            <v/>
          </cell>
          <cell r="AR756" t="str">
            <v/>
          </cell>
          <cell r="AS756" t="str">
            <v/>
          </cell>
          <cell r="AT756" t="str">
            <v/>
          </cell>
          <cell r="AU756" t="str">
            <v/>
          </cell>
          <cell r="AV756" t="str">
            <v/>
          </cell>
          <cell r="AW756" t="str">
            <v/>
          </cell>
          <cell r="AX756" t="str">
            <v/>
          </cell>
          <cell r="AY756" t="str">
            <v/>
          </cell>
          <cell r="AZ756" t="str">
            <v/>
          </cell>
          <cell r="BA756" t="str">
            <v/>
          </cell>
          <cell r="BB756" t="str">
            <v/>
          </cell>
          <cell r="BC756" t="str">
            <v/>
          </cell>
          <cell r="BD756" t="str">
            <v/>
          </cell>
          <cell r="BE756" t="str">
            <v/>
          </cell>
          <cell r="BF756" t="str">
            <v/>
          </cell>
          <cell r="BG756" t="str">
            <v/>
          </cell>
          <cell r="BH756" t="str">
            <v/>
          </cell>
          <cell r="BI756" t="str">
            <v/>
          </cell>
          <cell r="BJ756" t="str">
            <v/>
          </cell>
          <cell r="BK756" t="str">
            <v/>
          </cell>
          <cell r="BL756" t="str">
            <v/>
          </cell>
          <cell r="BM756" t="str">
            <v/>
          </cell>
          <cell r="BN756" t="str">
            <v/>
          </cell>
          <cell r="BO756" t="str">
            <v/>
          </cell>
          <cell r="BP756">
            <v>0</v>
          </cell>
        </row>
        <row r="757">
          <cell r="A757" t="str">
            <v>Stormlord</v>
          </cell>
          <cell r="C757">
            <v>0</v>
          </cell>
          <cell r="AK757" t="str">
            <v/>
          </cell>
          <cell r="AL757" t="str">
            <v/>
          </cell>
          <cell r="AM757" t="str">
            <v/>
          </cell>
          <cell r="AN757" t="str">
            <v/>
          </cell>
          <cell r="AO757" t="str">
            <v/>
          </cell>
          <cell r="AP757" t="str">
            <v/>
          </cell>
          <cell r="AQ757" t="str">
            <v/>
          </cell>
          <cell r="AR757" t="str">
            <v/>
          </cell>
          <cell r="AS757" t="str">
            <v/>
          </cell>
          <cell r="AT757" t="str">
            <v/>
          </cell>
          <cell r="AU757" t="str">
            <v/>
          </cell>
          <cell r="AV757" t="str">
            <v/>
          </cell>
          <cell r="AW757" t="str">
            <v/>
          </cell>
          <cell r="AX757" t="str">
            <v/>
          </cell>
          <cell r="AY757" t="str">
            <v/>
          </cell>
          <cell r="AZ757" t="str">
            <v/>
          </cell>
          <cell r="BA757" t="str">
            <v/>
          </cell>
          <cell r="BB757" t="str">
            <v/>
          </cell>
          <cell r="BC757" t="str">
            <v/>
          </cell>
          <cell r="BD757" t="str">
            <v/>
          </cell>
          <cell r="BE757" t="str">
            <v/>
          </cell>
          <cell r="BF757" t="str">
            <v/>
          </cell>
          <cell r="BG757" t="str">
            <v/>
          </cell>
          <cell r="BH757" t="str">
            <v/>
          </cell>
          <cell r="BI757" t="str">
            <v/>
          </cell>
          <cell r="BJ757" t="str">
            <v/>
          </cell>
          <cell r="BK757" t="str">
            <v/>
          </cell>
          <cell r="BL757" t="str">
            <v/>
          </cell>
          <cell r="BM757" t="str">
            <v/>
          </cell>
          <cell r="BN757" t="str">
            <v/>
          </cell>
          <cell r="BO757" t="str">
            <v/>
          </cell>
          <cell r="BP757">
            <v>0</v>
          </cell>
        </row>
        <row r="758">
          <cell r="A758" t="str">
            <v>Strifeleader</v>
          </cell>
          <cell r="C758">
            <v>0</v>
          </cell>
          <cell r="AK758" t="str">
            <v/>
          </cell>
          <cell r="AL758" t="str">
            <v/>
          </cell>
          <cell r="AM758" t="str">
            <v/>
          </cell>
          <cell r="AN758" t="str">
            <v/>
          </cell>
          <cell r="AO758" t="str">
            <v/>
          </cell>
          <cell r="AP758" t="str">
            <v/>
          </cell>
          <cell r="AQ758" t="str">
            <v/>
          </cell>
          <cell r="AR758" t="str">
            <v/>
          </cell>
          <cell r="AS758" t="str">
            <v/>
          </cell>
          <cell r="AT758" t="str">
            <v/>
          </cell>
          <cell r="AU758" t="str">
            <v/>
          </cell>
          <cell r="AV758" t="str">
            <v/>
          </cell>
          <cell r="AW758" t="str">
            <v/>
          </cell>
          <cell r="AX758" t="str">
            <v/>
          </cell>
          <cell r="AY758" t="str">
            <v/>
          </cell>
          <cell r="AZ758" t="str">
            <v/>
          </cell>
          <cell r="BA758" t="str">
            <v/>
          </cell>
          <cell r="BB758" t="str">
            <v/>
          </cell>
          <cell r="BC758" t="str">
            <v/>
          </cell>
          <cell r="BD758" t="str">
            <v/>
          </cell>
          <cell r="BE758" t="str">
            <v/>
          </cell>
          <cell r="BF758" t="str">
            <v/>
          </cell>
          <cell r="BG758" t="str">
            <v/>
          </cell>
          <cell r="BH758" t="str">
            <v/>
          </cell>
          <cell r="BI758" t="str">
            <v/>
          </cell>
          <cell r="BJ758" t="str">
            <v/>
          </cell>
          <cell r="BK758" t="str">
            <v/>
          </cell>
          <cell r="BL758" t="str">
            <v/>
          </cell>
          <cell r="BM758" t="str">
            <v/>
          </cell>
          <cell r="BN758" t="str">
            <v/>
          </cell>
          <cell r="BO758" t="str">
            <v/>
          </cell>
          <cell r="BP758">
            <v>0</v>
          </cell>
        </row>
        <row r="759">
          <cell r="A759" t="str">
            <v>Student of the Dragon</v>
          </cell>
          <cell r="B759" t="str">
            <v>.</v>
          </cell>
          <cell r="C759">
            <v>0</v>
          </cell>
          <cell r="G759" t="str">
            <v>1st:]Wings of the Dragon (Su)[Jumping distance no longer limited by height.  Can stop &amp; turn mid-jump.</v>
          </cell>
          <cell r="H759" t="str">
            <v>2nd:]Strength of the Dragon (Su)[2x unarmed damage against objects.</v>
          </cell>
          <cell r="I759" t="str">
            <v>3rd:]Eyes of the Dragon (Su)[Darkvision 60'</v>
          </cell>
          <cell r="J759" t="str">
            <v>4th:]Fist of the Dragon (Su)[Choose an energy type - acid, cold, electricity, fire.</v>
          </cell>
          <cell r="K759" t="str">
            <v>][+1 elemental damage to unarmed strikes.</v>
          </cell>
          <cell r="L759" t="str">
            <v>5th:]Tactics of the Dragon (Su)[Can attack while in mid-jump.</v>
          </cell>
          <cell r="M759" t="str">
            <v>6th:]Roar of the Dragon (Sp)[3/day 60' cone of fear as per cause fear.  (DC 10)</v>
          </cell>
          <cell r="N759" t="str">
            <v>7th:]Fury of the Dragon (Ex)[Unarmed crit multiplier increases by one step.  (3x to 4x, etc…)</v>
          </cell>
          <cell r="O759" t="str">
            <v>9th:]Thunder of the Dragon (Su)[3/day leap to attack opponent within 5'.  +4 to hit, 2x damage.</v>
          </cell>
          <cell r="P759" t="str">
            <v>][Upon ipact, creates a sound burst as a level 0 cleric.</v>
          </cell>
          <cell r="Q759" t="str">
            <v>10th:]Spirit of the Dragon (Su)[Fly at standard speed with perfect maneuverability.</v>
          </cell>
          <cell r="AK759" t="str">
            <v/>
          </cell>
          <cell r="AL759" t="str">
            <v/>
          </cell>
          <cell r="AM759" t="str">
            <v/>
          </cell>
          <cell r="AN759" t="str">
            <v/>
          </cell>
          <cell r="AO759" t="str">
            <v/>
          </cell>
          <cell r="AP759" t="str">
            <v/>
          </cell>
          <cell r="AQ759" t="str">
            <v/>
          </cell>
          <cell r="AR759" t="str">
            <v/>
          </cell>
          <cell r="AS759" t="str">
            <v/>
          </cell>
          <cell r="AT759" t="str">
            <v/>
          </cell>
          <cell r="AU759" t="str">
            <v/>
          </cell>
          <cell r="AV759" t="str">
            <v/>
          </cell>
          <cell r="AW759" t="str">
            <v/>
          </cell>
          <cell r="AX759" t="str">
            <v/>
          </cell>
          <cell r="AY759" t="str">
            <v/>
          </cell>
          <cell r="AZ759" t="str">
            <v/>
          </cell>
          <cell r="BA759" t="str">
            <v/>
          </cell>
          <cell r="BB759" t="str">
            <v/>
          </cell>
          <cell r="BC759" t="str">
            <v/>
          </cell>
          <cell r="BD759" t="str">
            <v/>
          </cell>
          <cell r="BE759" t="str">
            <v/>
          </cell>
          <cell r="BF759" t="str">
            <v/>
          </cell>
          <cell r="BG759" t="str">
            <v/>
          </cell>
          <cell r="BH759" t="str">
            <v/>
          </cell>
          <cell r="BI759" t="str">
            <v/>
          </cell>
          <cell r="BJ759" t="str">
            <v/>
          </cell>
          <cell r="BK759" t="str">
            <v/>
          </cell>
          <cell r="BL759" t="str">
            <v/>
          </cell>
          <cell r="BM759" t="str">
            <v/>
          </cell>
          <cell r="BN759" t="str">
            <v/>
          </cell>
          <cell r="BO759" t="str">
            <v/>
          </cell>
          <cell r="BP759">
            <v>0</v>
          </cell>
        </row>
        <row r="760">
          <cell r="A760" t="str">
            <v>Submissive</v>
          </cell>
          <cell r="C760">
            <v>0</v>
          </cell>
          <cell r="AK760" t="str">
            <v/>
          </cell>
          <cell r="AL760" t="str">
            <v/>
          </cell>
          <cell r="AM760" t="str">
            <v/>
          </cell>
          <cell r="AN760" t="str">
            <v/>
          </cell>
          <cell r="AO760" t="str">
            <v/>
          </cell>
          <cell r="AP760" t="str">
            <v/>
          </cell>
          <cell r="AQ760" t="str">
            <v/>
          </cell>
          <cell r="AR760" t="str">
            <v/>
          </cell>
          <cell r="AS760" t="str">
            <v/>
          </cell>
          <cell r="AT760" t="str">
            <v/>
          </cell>
          <cell r="AU760" t="str">
            <v/>
          </cell>
          <cell r="AV760" t="str">
            <v/>
          </cell>
          <cell r="AW760" t="str">
            <v/>
          </cell>
          <cell r="AX760" t="str">
            <v/>
          </cell>
          <cell r="AY760" t="str">
            <v/>
          </cell>
          <cell r="AZ760" t="str">
            <v/>
          </cell>
          <cell r="BA760" t="str">
            <v/>
          </cell>
          <cell r="BB760" t="str">
            <v/>
          </cell>
          <cell r="BC760" t="str">
            <v/>
          </cell>
          <cell r="BD760" t="str">
            <v/>
          </cell>
          <cell r="BE760" t="str">
            <v/>
          </cell>
          <cell r="BF760" t="str">
            <v/>
          </cell>
          <cell r="BG760" t="str">
            <v/>
          </cell>
          <cell r="BH760" t="str">
            <v/>
          </cell>
          <cell r="BI760" t="str">
            <v/>
          </cell>
          <cell r="BJ760" t="str">
            <v/>
          </cell>
          <cell r="BK760" t="str">
            <v/>
          </cell>
          <cell r="BL760" t="str">
            <v/>
          </cell>
          <cell r="BM760" t="str">
            <v/>
          </cell>
          <cell r="BN760" t="str">
            <v/>
          </cell>
          <cell r="BO760" t="str">
            <v/>
          </cell>
          <cell r="BP760">
            <v>0</v>
          </cell>
        </row>
        <row r="761">
          <cell r="A761" t="str">
            <v>Sunknight</v>
          </cell>
          <cell r="C761">
            <v>0</v>
          </cell>
          <cell r="AK761" t="str">
            <v/>
          </cell>
          <cell r="AL761" t="str">
            <v/>
          </cell>
          <cell r="AM761" t="str">
            <v/>
          </cell>
          <cell r="AN761" t="str">
            <v/>
          </cell>
          <cell r="AO761" t="str">
            <v/>
          </cell>
          <cell r="AP761" t="str">
            <v/>
          </cell>
          <cell r="AQ761" t="str">
            <v/>
          </cell>
          <cell r="AR761" t="str">
            <v/>
          </cell>
          <cell r="AS761" t="str">
            <v/>
          </cell>
          <cell r="AT761" t="str">
            <v/>
          </cell>
          <cell r="AU761" t="str">
            <v/>
          </cell>
          <cell r="AV761" t="str">
            <v/>
          </cell>
          <cell r="AW761" t="str">
            <v/>
          </cell>
          <cell r="AX761" t="str">
            <v/>
          </cell>
          <cell r="AY761" t="str">
            <v/>
          </cell>
          <cell r="AZ761" t="str">
            <v/>
          </cell>
          <cell r="BA761" t="str">
            <v/>
          </cell>
          <cell r="BB761" t="str">
            <v/>
          </cell>
          <cell r="BC761" t="str">
            <v/>
          </cell>
          <cell r="BD761" t="str">
            <v/>
          </cell>
          <cell r="BE761" t="str">
            <v/>
          </cell>
          <cell r="BF761" t="str">
            <v/>
          </cell>
          <cell r="BG761" t="str">
            <v/>
          </cell>
          <cell r="BH761" t="str">
            <v/>
          </cell>
          <cell r="BI761" t="str">
            <v/>
          </cell>
          <cell r="BJ761" t="str">
            <v/>
          </cell>
          <cell r="BK761" t="str">
            <v/>
          </cell>
          <cell r="BL761" t="str">
            <v/>
          </cell>
          <cell r="BM761" t="str">
            <v/>
          </cell>
          <cell r="BN761" t="str">
            <v/>
          </cell>
          <cell r="BO761" t="str">
            <v/>
          </cell>
          <cell r="BP761">
            <v>0</v>
          </cell>
        </row>
        <row r="762">
          <cell r="A762" t="str">
            <v>Sunlord</v>
          </cell>
          <cell r="C762">
            <v>0</v>
          </cell>
          <cell r="AK762" t="str">
            <v/>
          </cell>
          <cell r="AL762" t="str">
            <v/>
          </cell>
          <cell r="AM762" t="str">
            <v/>
          </cell>
          <cell r="AN762" t="str">
            <v/>
          </cell>
          <cell r="AO762" t="str">
            <v/>
          </cell>
          <cell r="AP762" t="str">
            <v/>
          </cell>
          <cell r="AQ762" t="str">
            <v/>
          </cell>
          <cell r="AR762" t="str">
            <v/>
          </cell>
          <cell r="AS762" t="str">
            <v/>
          </cell>
          <cell r="AT762" t="str">
            <v/>
          </cell>
          <cell r="AU762" t="str">
            <v/>
          </cell>
          <cell r="AV762" t="str">
            <v/>
          </cell>
          <cell r="AW762" t="str">
            <v/>
          </cell>
          <cell r="AX762" t="str">
            <v/>
          </cell>
          <cell r="AY762" t="str">
            <v/>
          </cell>
          <cell r="AZ762" t="str">
            <v/>
          </cell>
          <cell r="BA762" t="str">
            <v/>
          </cell>
          <cell r="BB762" t="str">
            <v/>
          </cell>
          <cell r="BC762" t="str">
            <v/>
          </cell>
          <cell r="BD762" t="str">
            <v/>
          </cell>
          <cell r="BE762" t="str">
            <v/>
          </cell>
          <cell r="BF762" t="str">
            <v/>
          </cell>
          <cell r="BG762" t="str">
            <v/>
          </cell>
          <cell r="BH762" t="str">
            <v/>
          </cell>
          <cell r="BI762" t="str">
            <v/>
          </cell>
          <cell r="BJ762" t="str">
            <v/>
          </cell>
          <cell r="BK762" t="str">
            <v/>
          </cell>
          <cell r="BL762" t="str">
            <v/>
          </cell>
          <cell r="BM762" t="str">
            <v/>
          </cell>
          <cell r="BN762" t="str">
            <v/>
          </cell>
          <cell r="BO762" t="str">
            <v/>
          </cell>
          <cell r="BP762">
            <v>0</v>
          </cell>
        </row>
        <row r="763">
          <cell r="A763" t="str">
            <v>Sword Dancer</v>
          </cell>
          <cell r="C763">
            <v>0</v>
          </cell>
          <cell r="AK763" t="str">
            <v/>
          </cell>
          <cell r="AL763" t="str">
            <v/>
          </cell>
          <cell r="AM763" t="str">
            <v/>
          </cell>
          <cell r="AN763" t="str">
            <v/>
          </cell>
          <cell r="AO763" t="str">
            <v/>
          </cell>
          <cell r="AP763" t="str">
            <v/>
          </cell>
          <cell r="AQ763" t="str">
            <v/>
          </cell>
          <cell r="AR763" t="str">
            <v/>
          </cell>
          <cell r="AS763" t="str">
            <v/>
          </cell>
          <cell r="AT763" t="str">
            <v/>
          </cell>
          <cell r="AU763" t="str">
            <v/>
          </cell>
          <cell r="AV763" t="str">
            <v/>
          </cell>
          <cell r="AW763" t="str">
            <v/>
          </cell>
          <cell r="AX763" t="str">
            <v/>
          </cell>
          <cell r="AY763" t="str">
            <v/>
          </cell>
          <cell r="AZ763" t="str">
            <v/>
          </cell>
          <cell r="BA763" t="str">
            <v/>
          </cell>
          <cell r="BB763" t="str">
            <v/>
          </cell>
          <cell r="BC763" t="str">
            <v/>
          </cell>
          <cell r="BD763" t="str">
            <v/>
          </cell>
          <cell r="BE763" t="str">
            <v/>
          </cell>
          <cell r="BF763" t="str">
            <v/>
          </cell>
          <cell r="BG763" t="str">
            <v/>
          </cell>
          <cell r="BH763" t="str">
            <v/>
          </cell>
          <cell r="BI763" t="str">
            <v/>
          </cell>
          <cell r="BJ763" t="str">
            <v/>
          </cell>
          <cell r="BK763" t="str">
            <v/>
          </cell>
          <cell r="BL763" t="str">
            <v/>
          </cell>
          <cell r="BM763" t="str">
            <v/>
          </cell>
          <cell r="BN763" t="str">
            <v/>
          </cell>
          <cell r="BO763" t="str">
            <v/>
          </cell>
          <cell r="BP763">
            <v>0</v>
          </cell>
        </row>
        <row r="764">
          <cell r="A764" t="str">
            <v>Sword of Yotsu, The</v>
          </cell>
          <cell r="C764">
            <v>0</v>
          </cell>
          <cell r="AK764" t="str">
            <v/>
          </cell>
          <cell r="AL764" t="str">
            <v/>
          </cell>
          <cell r="AM764" t="str">
            <v/>
          </cell>
          <cell r="AN764" t="str">
            <v/>
          </cell>
          <cell r="AO764" t="str">
            <v/>
          </cell>
          <cell r="AP764" t="str">
            <v/>
          </cell>
          <cell r="AQ764" t="str">
            <v/>
          </cell>
          <cell r="AR764" t="str">
            <v/>
          </cell>
          <cell r="AS764" t="str">
            <v/>
          </cell>
          <cell r="AT764" t="str">
            <v/>
          </cell>
          <cell r="AU764" t="str">
            <v/>
          </cell>
          <cell r="AV764" t="str">
            <v/>
          </cell>
          <cell r="AW764" t="str">
            <v/>
          </cell>
          <cell r="AX764" t="str">
            <v/>
          </cell>
          <cell r="AY764" t="str">
            <v/>
          </cell>
          <cell r="AZ764" t="str">
            <v/>
          </cell>
          <cell r="BA764" t="str">
            <v/>
          </cell>
          <cell r="BB764" t="str">
            <v/>
          </cell>
          <cell r="BC764" t="str">
            <v/>
          </cell>
          <cell r="BD764" t="str">
            <v/>
          </cell>
          <cell r="BE764" t="str">
            <v/>
          </cell>
          <cell r="BF764" t="str">
            <v/>
          </cell>
          <cell r="BG764" t="str">
            <v/>
          </cell>
          <cell r="BH764" t="str">
            <v/>
          </cell>
          <cell r="BI764" t="str">
            <v/>
          </cell>
          <cell r="BJ764" t="str">
            <v/>
          </cell>
          <cell r="BK764" t="str">
            <v/>
          </cell>
          <cell r="BL764" t="str">
            <v/>
          </cell>
          <cell r="BM764" t="str">
            <v/>
          </cell>
          <cell r="BN764" t="str">
            <v/>
          </cell>
          <cell r="BO764" t="str">
            <v/>
          </cell>
          <cell r="BP764">
            <v>0</v>
          </cell>
        </row>
        <row r="765">
          <cell r="A765" t="str">
            <v>Tainted Spellcaster</v>
          </cell>
          <cell r="C765">
            <v>0</v>
          </cell>
          <cell r="AK765" t="str">
            <v/>
          </cell>
          <cell r="AL765" t="str">
            <v/>
          </cell>
          <cell r="AM765" t="str">
            <v/>
          </cell>
          <cell r="AN765" t="str">
            <v/>
          </cell>
          <cell r="AO765" t="str">
            <v/>
          </cell>
          <cell r="AP765" t="str">
            <v/>
          </cell>
          <cell r="AQ765" t="str">
            <v/>
          </cell>
          <cell r="AR765" t="str">
            <v/>
          </cell>
          <cell r="AS765" t="str">
            <v/>
          </cell>
          <cell r="AT765" t="str">
            <v/>
          </cell>
          <cell r="AU765" t="str">
            <v/>
          </cell>
          <cell r="AV765" t="str">
            <v/>
          </cell>
          <cell r="AW765" t="str">
            <v/>
          </cell>
          <cell r="AX765" t="str">
            <v/>
          </cell>
          <cell r="AY765" t="str">
            <v/>
          </cell>
          <cell r="AZ765" t="str">
            <v/>
          </cell>
          <cell r="BA765" t="str">
            <v/>
          </cell>
          <cell r="BB765" t="str">
            <v/>
          </cell>
          <cell r="BC765" t="str">
            <v/>
          </cell>
          <cell r="BD765" t="str">
            <v/>
          </cell>
          <cell r="BE765" t="str">
            <v/>
          </cell>
          <cell r="BF765" t="str">
            <v/>
          </cell>
          <cell r="BG765" t="str">
            <v/>
          </cell>
          <cell r="BH765" t="str">
            <v/>
          </cell>
          <cell r="BI765" t="str">
            <v/>
          </cell>
          <cell r="BJ765" t="str">
            <v/>
          </cell>
          <cell r="BK765" t="str">
            <v/>
          </cell>
          <cell r="BL765" t="str">
            <v/>
          </cell>
          <cell r="BM765" t="str">
            <v/>
          </cell>
          <cell r="BN765" t="str">
            <v/>
          </cell>
          <cell r="BO765" t="str">
            <v/>
          </cell>
          <cell r="BP765">
            <v>0</v>
          </cell>
        </row>
        <row r="766">
          <cell r="A766" t="str">
            <v>Tainted Warrior</v>
          </cell>
          <cell r="C766">
            <v>0</v>
          </cell>
          <cell r="AK766" t="str">
            <v/>
          </cell>
          <cell r="AL766" t="str">
            <v/>
          </cell>
          <cell r="AM766" t="str">
            <v/>
          </cell>
          <cell r="AN766" t="str">
            <v/>
          </cell>
          <cell r="AO766" t="str">
            <v/>
          </cell>
          <cell r="AP766" t="str">
            <v/>
          </cell>
          <cell r="AQ766" t="str">
            <v/>
          </cell>
          <cell r="AR766" t="str">
            <v/>
          </cell>
          <cell r="AS766" t="str">
            <v/>
          </cell>
          <cell r="AT766" t="str">
            <v/>
          </cell>
          <cell r="AU766" t="str">
            <v/>
          </cell>
          <cell r="AV766" t="str">
            <v/>
          </cell>
          <cell r="AW766" t="str">
            <v/>
          </cell>
          <cell r="AX766" t="str">
            <v/>
          </cell>
          <cell r="AY766" t="str">
            <v/>
          </cell>
          <cell r="AZ766" t="str">
            <v/>
          </cell>
          <cell r="BA766" t="str">
            <v/>
          </cell>
          <cell r="BB766" t="str">
            <v/>
          </cell>
          <cell r="BC766" t="str">
            <v/>
          </cell>
          <cell r="BD766" t="str">
            <v/>
          </cell>
          <cell r="BE766" t="str">
            <v/>
          </cell>
          <cell r="BF766" t="str">
            <v/>
          </cell>
          <cell r="BG766" t="str">
            <v/>
          </cell>
          <cell r="BH766" t="str">
            <v/>
          </cell>
          <cell r="BI766" t="str">
            <v/>
          </cell>
          <cell r="BJ766" t="str">
            <v/>
          </cell>
          <cell r="BK766" t="str">
            <v/>
          </cell>
          <cell r="BL766" t="str">
            <v/>
          </cell>
          <cell r="BM766" t="str">
            <v/>
          </cell>
          <cell r="BN766" t="str">
            <v/>
          </cell>
          <cell r="BO766" t="str">
            <v/>
          </cell>
          <cell r="BP766">
            <v>0</v>
          </cell>
        </row>
        <row r="767">
          <cell r="A767" t="str">
            <v>Taker</v>
          </cell>
          <cell r="B767" t="str">
            <v>.</v>
          </cell>
          <cell r="C767">
            <v>0</v>
          </cell>
          <cell r="D767" t="str">
            <v>]Light, Medium, Heavy Armor[</v>
          </cell>
          <cell r="E767" t="str">
            <v>]Shield Use[</v>
          </cell>
          <cell r="F767" t="str">
            <v>]Simple Weapons[</v>
          </cell>
          <cell r="G767" t="str">
            <v>1st:]Survival Skill[Gain a competence bonus equal to taker class level in any</v>
          </cell>
          <cell r="H767" t="str">
            <v>][non-exclusive skill. Choose another every other level.</v>
          </cell>
          <cell r="I767" t="str">
            <v>2nd:]Larger Than Life (Sp)[Righteous Might 1/day as a cleric of equal character level.</v>
          </cell>
          <cell r="J767" t="str">
            <v>][2/day at 6th level. 3/day at 10th level.</v>
          </cell>
          <cell r="K767" t="str">
            <v>4th:]Aura of Confidence (Sp)[Prayer 1/day as a cleric of equal character level.</v>
          </cell>
          <cell r="L767" t="str">
            <v>][2/day at 8th level.</v>
          </cell>
          <cell r="M767" t="str">
            <v>5h:]Charisma increases by 1. Increases by 1 again at 10th level.</v>
          </cell>
          <cell r="N767" t="str">
            <v>10th:]Supreme Confidence (Ex)[Moral bonus to attack &amp; saves equal to CHA bonus.</v>
          </cell>
          <cell r="AK767" t="str">
            <v/>
          </cell>
          <cell r="AL767" t="str">
            <v/>
          </cell>
          <cell r="AM767" t="str">
            <v/>
          </cell>
          <cell r="AN767" t="str">
            <v/>
          </cell>
          <cell r="AO767" t="str">
            <v/>
          </cell>
          <cell r="AP767" t="str">
            <v/>
          </cell>
          <cell r="AQ767" t="str">
            <v/>
          </cell>
          <cell r="AR767" t="str">
            <v/>
          </cell>
          <cell r="AS767" t="str">
            <v/>
          </cell>
          <cell r="AT767" t="str">
            <v/>
          </cell>
          <cell r="AU767" t="str">
            <v/>
          </cell>
          <cell r="AV767" t="str">
            <v/>
          </cell>
          <cell r="AW767" t="str">
            <v/>
          </cell>
          <cell r="AX767" t="str">
            <v/>
          </cell>
          <cell r="AY767" t="str">
            <v/>
          </cell>
          <cell r="AZ767" t="str">
            <v/>
          </cell>
          <cell r="BA767" t="str">
            <v/>
          </cell>
          <cell r="BB767" t="str">
            <v/>
          </cell>
          <cell r="BC767" t="str">
            <v/>
          </cell>
          <cell r="BD767" t="str">
            <v/>
          </cell>
          <cell r="BE767" t="str">
            <v/>
          </cell>
          <cell r="BF767" t="str">
            <v/>
          </cell>
          <cell r="BG767" t="str">
            <v/>
          </cell>
          <cell r="BH767" t="str">
            <v/>
          </cell>
          <cell r="BI767" t="str">
            <v/>
          </cell>
          <cell r="BJ767" t="str">
            <v/>
          </cell>
          <cell r="BK767" t="str">
            <v/>
          </cell>
          <cell r="BL767" t="str">
            <v/>
          </cell>
          <cell r="BM767" t="str">
            <v/>
          </cell>
          <cell r="BN767" t="str">
            <v/>
          </cell>
          <cell r="BO767" t="str">
            <v/>
          </cell>
          <cell r="BP767">
            <v>0</v>
          </cell>
        </row>
        <row r="768">
          <cell r="A768" t="str">
            <v>Talion Apostle</v>
          </cell>
          <cell r="C768">
            <v>0</v>
          </cell>
          <cell r="AK768" t="str">
            <v/>
          </cell>
          <cell r="AL768" t="str">
            <v/>
          </cell>
          <cell r="AM768" t="str">
            <v/>
          </cell>
          <cell r="AN768" t="str">
            <v/>
          </cell>
          <cell r="AO768" t="str">
            <v/>
          </cell>
          <cell r="AP768" t="str">
            <v/>
          </cell>
          <cell r="AQ768" t="str">
            <v/>
          </cell>
          <cell r="AR768" t="str">
            <v/>
          </cell>
          <cell r="AS768" t="str">
            <v/>
          </cell>
          <cell r="AT768" t="str">
            <v/>
          </cell>
          <cell r="AU768" t="str">
            <v/>
          </cell>
          <cell r="AV768" t="str">
            <v/>
          </cell>
          <cell r="AW768" t="str">
            <v/>
          </cell>
          <cell r="AX768" t="str">
            <v/>
          </cell>
          <cell r="AY768" t="str">
            <v/>
          </cell>
          <cell r="AZ768" t="str">
            <v/>
          </cell>
          <cell r="BA768" t="str">
            <v/>
          </cell>
          <cell r="BB768" t="str">
            <v/>
          </cell>
          <cell r="BC768" t="str">
            <v/>
          </cell>
          <cell r="BD768" t="str">
            <v/>
          </cell>
          <cell r="BE768" t="str">
            <v/>
          </cell>
          <cell r="BF768" t="str">
            <v/>
          </cell>
          <cell r="BG768" t="str">
            <v/>
          </cell>
          <cell r="BH768" t="str">
            <v/>
          </cell>
          <cell r="BI768" t="str">
            <v/>
          </cell>
          <cell r="BJ768" t="str">
            <v/>
          </cell>
          <cell r="BK768" t="str">
            <v/>
          </cell>
          <cell r="BL768" t="str">
            <v/>
          </cell>
          <cell r="BM768" t="str">
            <v/>
          </cell>
          <cell r="BN768" t="str">
            <v/>
          </cell>
          <cell r="BO768" t="str">
            <v/>
          </cell>
          <cell r="BP768">
            <v>0</v>
          </cell>
        </row>
        <row r="769">
          <cell r="A769" t="str">
            <v>Tattoo Mage</v>
          </cell>
          <cell r="B769" t="str">
            <v>.</v>
          </cell>
          <cell r="C769">
            <v>0</v>
          </cell>
          <cell r="F769" t="str">
            <v>]Wizardly Weapons[Club, dagger, heavy &amp; light crossbow, heavy &amp; light mace, quarterstaff, sling, 1 of choice</v>
          </cell>
          <cell r="G769" t="str">
            <v>1st:]Arcane Tattoos (Sp)[Wisdom determines DC, Bonus Spells.</v>
          </cell>
          <cell r="H769" t="str">
            <v>3rd:]Bonus Feats (Ex)[0 earned so far.</v>
          </cell>
          <cell r="I769" t="str">
            <v>10th:]Touch of the Master (Sp)[Can use Conjuration (Healing) tattoos on others.</v>
          </cell>
          <cell r="J769" t="str">
            <v>16th:]Heart of the Master (Su)[Immunity to all poison &amp; natural diseases.</v>
          </cell>
          <cell r="K769" t="str">
            <v>][+2 Natural AC bonus.</v>
          </cell>
          <cell r="L769" t="str">
            <v>][Receives max HPs when advancing as Tattoo Mage or Monk.</v>
          </cell>
          <cell r="M769" t="str">
            <v>20th:]Tattoo Master (Sp)[May tattoo others.  See p.48</v>
          </cell>
          <cell r="AK769" t="str">
            <v/>
          </cell>
          <cell r="AL769" t="str">
            <v/>
          </cell>
          <cell r="AM769" t="str">
            <v/>
          </cell>
          <cell r="AN769" t="str">
            <v/>
          </cell>
          <cell r="AO769" t="str">
            <v/>
          </cell>
          <cell r="AP769" t="str">
            <v/>
          </cell>
          <cell r="AQ769" t="str">
            <v/>
          </cell>
          <cell r="AR769" t="str">
            <v/>
          </cell>
          <cell r="AS769" t="str">
            <v/>
          </cell>
          <cell r="AT769" t="str">
            <v/>
          </cell>
          <cell r="AU769" t="str">
            <v/>
          </cell>
          <cell r="AV769" t="str">
            <v/>
          </cell>
          <cell r="AW769" t="str">
            <v/>
          </cell>
          <cell r="AX769" t="str">
            <v/>
          </cell>
          <cell r="AY769" t="str">
            <v/>
          </cell>
          <cell r="AZ769" t="str">
            <v/>
          </cell>
          <cell r="BA769" t="str">
            <v/>
          </cell>
          <cell r="BB769" t="str">
            <v/>
          </cell>
          <cell r="BC769" t="str">
            <v/>
          </cell>
          <cell r="BD769" t="str">
            <v/>
          </cell>
          <cell r="BE769" t="str">
            <v/>
          </cell>
          <cell r="BF769" t="str">
            <v/>
          </cell>
          <cell r="BG769" t="str">
            <v/>
          </cell>
          <cell r="BH769" t="str">
            <v/>
          </cell>
          <cell r="BI769" t="str">
            <v/>
          </cell>
          <cell r="BJ769" t="str">
            <v/>
          </cell>
          <cell r="BK769" t="str">
            <v/>
          </cell>
          <cell r="BL769" t="str">
            <v/>
          </cell>
          <cell r="BM769" t="str">
            <v/>
          </cell>
          <cell r="BN769" t="str">
            <v/>
          </cell>
          <cell r="BO769" t="str">
            <v/>
          </cell>
          <cell r="BP769">
            <v>0</v>
          </cell>
        </row>
        <row r="770">
          <cell r="A770" t="str">
            <v>Tattooed Monk</v>
          </cell>
          <cell r="C770">
            <v>0</v>
          </cell>
          <cell r="AK770" t="str">
            <v/>
          </cell>
          <cell r="AL770" t="str">
            <v/>
          </cell>
          <cell r="AM770" t="str">
            <v/>
          </cell>
          <cell r="AN770" t="str">
            <v/>
          </cell>
          <cell r="AO770" t="str">
            <v/>
          </cell>
          <cell r="AP770" t="str">
            <v/>
          </cell>
          <cell r="AQ770" t="str">
            <v/>
          </cell>
          <cell r="AR770" t="str">
            <v/>
          </cell>
          <cell r="AS770" t="str">
            <v/>
          </cell>
          <cell r="AT770" t="str">
            <v/>
          </cell>
          <cell r="AU770" t="str">
            <v/>
          </cell>
          <cell r="AV770" t="str">
            <v/>
          </cell>
          <cell r="AW770" t="str">
            <v/>
          </cell>
          <cell r="AX770" t="str">
            <v/>
          </cell>
          <cell r="AY770" t="str">
            <v/>
          </cell>
          <cell r="AZ770" t="str">
            <v/>
          </cell>
          <cell r="BA770" t="str">
            <v/>
          </cell>
          <cell r="BB770" t="str">
            <v/>
          </cell>
          <cell r="BC770" t="str">
            <v/>
          </cell>
          <cell r="BD770" t="str">
            <v/>
          </cell>
          <cell r="BE770" t="str">
            <v/>
          </cell>
          <cell r="BF770" t="str">
            <v/>
          </cell>
          <cell r="BG770" t="str">
            <v/>
          </cell>
          <cell r="BH770" t="str">
            <v/>
          </cell>
          <cell r="BI770" t="str">
            <v/>
          </cell>
          <cell r="BJ770" t="str">
            <v/>
          </cell>
          <cell r="BK770" t="str">
            <v/>
          </cell>
          <cell r="BL770" t="str">
            <v/>
          </cell>
          <cell r="BM770" t="str">
            <v/>
          </cell>
          <cell r="BN770" t="str">
            <v/>
          </cell>
          <cell r="BO770" t="str">
            <v/>
          </cell>
          <cell r="BP770">
            <v>0</v>
          </cell>
        </row>
        <row r="771">
          <cell r="A771" t="str">
            <v>Techsmith</v>
          </cell>
          <cell r="C771">
            <v>0</v>
          </cell>
          <cell r="AK771" t="str">
            <v/>
          </cell>
          <cell r="AL771" t="str">
            <v/>
          </cell>
          <cell r="AM771" t="str">
            <v/>
          </cell>
          <cell r="AN771" t="str">
            <v/>
          </cell>
          <cell r="AO771" t="str">
            <v/>
          </cell>
          <cell r="AP771" t="str">
            <v/>
          </cell>
          <cell r="AQ771" t="str">
            <v/>
          </cell>
          <cell r="AR771" t="str">
            <v/>
          </cell>
          <cell r="AS771" t="str">
            <v/>
          </cell>
          <cell r="AT771" t="str">
            <v/>
          </cell>
          <cell r="AU771" t="str">
            <v/>
          </cell>
          <cell r="AV771" t="str">
            <v/>
          </cell>
          <cell r="AW771" t="str">
            <v/>
          </cell>
          <cell r="AX771" t="str">
            <v/>
          </cell>
          <cell r="AY771" t="str">
            <v/>
          </cell>
          <cell r="AZ771" t="str">
            <v/>
          </cell>
          <cell r="BA771" t="str">
            <v/>
          </cell>
          <cell r="BB771" t="str">
            <v/>
          </cell>
          <cell r="BC771" t="str">
            <v/>
          </cell>
          <cell r="BD771" t="str">
            <v/>
          </cell>
          <cell r="BE771" t="str">
            <v/>
          </cell>
          <cell r="BF771" t="str">
            <v/>
          </cell>
          <cell r="BG771" t="str">
            <v/>
          </cell>
          <cell r="BH771" t="str">
            <v/>
          </cell>
          <cell r="BI771" t="str">
            <v/>
          </cell>
          <cell r="BJ771" t="str">
            <v/>
          </cell>
          <cell r="BK771" t="str">
            <v/>
          </cell>
          <cell r="BL771" t="str">
            <v/>
          </cell>
          <cell r="BM771" t="str">
            <v/>
          </cell>
          <cell r="BN771" t="str">
            <v/>
          </cell>
          <cell r="BO771" t="str">
            <v/>
          </cell>
          <cell r="BP771">
            <v>0</v>
          </cell>
        </row>
        <row r="772">
          <cell r="A772" t="str">
            <v>Tempest</v>
          </cell>
          <cell r="C772">
            <v>0</v>
          </cell>
          <cell r="AK772" t="str">
            <v/>
          </cell>
          <cell r="AL772" t="str">
            <v/>
          </cell>
          <cell r="AM772" t="str">
            <v/>
          </cell>
          <cell r="AN772" t="str">
            <v/>
          </cell>
          <cell r="AO772" t="str">
            <v/>
          </cell>
          <cell r="AP772" t="str">
            <v/>
          </cell>
          <cell r="AQ772" t="str">
            <v/>
          </cell>
          <cell r="AR772" t="str">
            <v/>
          </cell>
          <cell r="AS772" t="str">
            <v/>
          </cell>
          <cell r="AT772" t="str">
            <v/>
          </cell>
          <cell r="AU772" t="str">
            <v/>
          </cell>
          <cell r="AV772" t="str">
            <v/>
          </cell>
          <cell r="AW772" t="str">
            <v/>
          </cell>
          <cell r="AX772" t="str">
            <v/>
          </cell>
          <cell r="AY772" t="str">
            <v/>
          </cell>
          <cell r="AZ772" t="str">
            <v/>
          </cell>
          <cell r="BA772" t="str">
            <v/>
          </cell>
          <cell r="BB772" t="str">
            <v/>
          </cell>
          <cell r="BC772" t="str">
            <v/>
          </cell>
          <cell r="BD772" t="str">
            <v/>
          </cell>
          <cell r="BE772" t="str">
            <v/>
          </cell>
          <cell r="BF772" t="str">
            <v/>
          </cell>
          <cell r="BG772" t="str">
            <v/>
          </cell>
          <cell r="BH772" t="str">
            <v/>
          </cell>
          <cell r="BI772" t="str">
            <v/>
          </cell>
          <cell r="BJ772" t="str">
            <v/>
          </cell>
          <cell r="BK772" t="str">
            <v/>
          </cell>
          <cell r="BL772" t="str">
            <v/>
          </cell>
          <cell r="BM772" t="str">
            <v/>
          </cell>
          <cell r="BN772" t="str">
            <v/>
          </cell>
          <cell r="BO772" t="str">
            <v/>
          </cell>
          <cell r="BP772">
            <v>0</v>
          </cell>
        </row>
        <row r="773">
          <cell r="A773" t="str">
            <v>Templar</v>
          </cell>
          <cell r="B773" t="str">
            <v>Tpl</v>
          </cell>
          <cell r="C773">
            <v>0</v>
          </cell>
          <cell r="D773" t="str">
            <v>]Light, Medium, Heavy Armor[</v>
          </cell>
          <cell r="E773" t="str">
            <v>]Shield Use[</v>
          </cell>
          <cell r="F773" t="str">
            <v>]Simple, Martial Weapons[</v>
          </cell>
          <cell r="G773" t="str">
            <v>1st:]Divine Spells (Sp)[Wisdom determines bonus spells, DC</v>
          </cell>
          <cell r="H773" t="str">
            <v>1st:]Mettle (Su)[If makes a successful Will or Fortitude save</v>
          </cell>
          <cell r="I773" t="str">
            <v>][that would normally reduce effect, suffers no effect from the spell</v>
          </cell>
          <cell r="J773" t="str">
            <v>][(Only "Will Partial, Fortitude Half", or similar saving throw desc. apply)</v>
          </cell>
          <cell r="K773" t="str">
            <v>1st:]Weapon Specialization (Ex)[With diety's favored weapon</v>
          </cell>
          <cell r="L773" t="str">
            <v>2nd:]Smite (Su)[0/day +4 to hit, +0 to damage</v>
          </cell>
          <cell r="M773" t="str">
            <v>3rd:]Damage Reduction (Ex)[0/--</v>
          </cell>
          <cell r="N773" t="str">
            <v>4th:]Bonus Feat (Ex)[0 earned so far.  See list, DotF p. 73</v>
          </cell>
          <cell r="AK773" t="str">
            <v/>
          </cell>
          <cell r="AL773" t="str">
            <v/>
          </cell>
          <cell r="AM773" t="str">
            <v/>
          </cell>
          <cell r="AN773" t="str">
            <v/>
          </cell>
          <cell r="AO773" t="str">
            <v/>
          </cell>
          <cell r="AP773" t="str">
            <v/>
          </cell>
          <cell r="AQ773" t="str">
            <v/>
          </cell>
          <cell r="AR773" t="str">
            <v/>
          </cell>
          <cell r="AS773" t="str">
            <v/>
          </cell>
          <cell r="AT773" t="str">
            <v/>
          </cell>
          <cell r="AU773" t="str">
            <v/>
          </cell>
          <cell r="AV773" t="str">
            <v/>
          </cell>
          <cell r="AW773" t="str">
            <v/>
          </cell>
          <cell r="AX773" t="str">
            <v/>
          </cell>
          <cell r="AY773" t="str">
            <v/>
          </cell>
          <cell r="AZ773" t="str">
            <v/>
          </cell>
          <cell r="BA773" t="str">
            <v/>
          </cell>
          <cell r="BB773" t="str">
            <v/>
          </cell>
          <cell r="BC773" t="str">
            <v/>
          </cell>
          <cell r="BD773" t="str">
            <v/>
          </cell>
          <cell r="BE773" t="str">
            <v/>
          </cell>
          <cell r="BF773" t="str">
            <v/>
          </cell>
          <cell r="BG773" t="str">
            <v/>
          </cell>
          <cell r="BH773" t="str">
            <v/>
          </cell>
          <cell r="BI773" t="str">
            <v/>
          </cell>
          <cell r="BJ773" t="str">
            <v/>
          </cell>
          <cell r="BK773" t="str">
            <v/>
          </cell>
          <cell r="BL773" t="str">
            <v/>
          </cell>
          <cell r="BM773" t="str">
            <v/>
          </cell>
          <cell r="BN773" t="str">
            <v/>
          </cell>
          <cell r="BO773" t="str">
            <v/>
          </cell>
          <cell r="BP773">
            <v>0</v>
          </cell>
        </row>
        <row r="774">
          <cell r="A774" t="str">
            <v>Temple Raider of Oldammara</v>
          </cell>
          <cell r="C774">
            <v>0</v>
          </cell>
          <cell r="AK774" t="str">
            <v/>
          </cell>
          <cell r="AL774" t="str">
            <v/>
          </cell>
          <cell r="AM774" t="str">
            <v/>
          </cell>
          <cell r="AN774" t="str">
            <v/>
          </cell>
          <cell r="AO774" t="str">
            <v/>
          </cell>
          <cell r="AP774" t="str">
            <v/>
          </cell>
          <cell r="AQ774" t="str">
            <v/>
          </cell>
          <cell r="AR774" t="str">
            <v/>
          </cell>
          <cell r="AS774" t="str">
            <v/>
          </cell>
          <cell r="AT774" t="str">
            <v/>
          </cell>
          <cell r="AU774" t="str">
            <v/>
          </cell>
          <cell r="AV774" t="str">
            <v/>
          </cell>
          <cell r="AW774" t="str">
            <v/>
          </cell>
          <cell r="AX774" t="str">
            <v/>
          </cell>
          <cell r="AY774" t="str">
            <v/>
          </cell>
          <cell r="AZ774" t="str">
            <v/>
          </cell>
          <cell r="BA774" t="str">
            <v/>
          </cell>
          <cell r="BB774" t="str">
            <v/>
          </cell>
          <cell r="BC774" t="str">
            <v/>
          </cell>
          <cell r="BD774" t="str">
            <v/>
          </cell>
          <cell r="BE774" t="str">
            <v/>
          </cell>
          <cell r="BF774" t="str">
            <v/>
          </cell>
          <cell r="BG774" t="str">
            <v/>
          </cell>
          <cell r="BH774" t="str">
            <v/>
          </cell>
          <cell r="BI774" t="str">
            <v/>
          </cell>
          <cell r="BJ774" t="str">
            <v/>
          </cell>
          <cell r="BK774" t="str">
            <v/>
          </cell>
          <cell r="BL774" t="str">
            <v/>
          </cell>
          <cell r="BM774" t="str">
            <v/>
          </cell>
          <cell r="BN774" t="str">
            <v/>
          </cell>
          <cell r="BO774" t="str">
            <v/>
          </cell>
          <cell r="BP774">
            <v>0</v>
          </cell>
        </row>
        <row r="775">
          <cell r="A775" t="str">
            <v>Thaumaturge</v>
          </cell>
          <cell r="B775" t="str">
            <v>.</v>
          </cell>
          <cell r="C775">
            <v>0</v>
          </cell>
          <cell r="F775" t="str">
            <v>]Simple Weapons[</v>
          </cell>
          <cell r="G775" t="str">
            <v>1st:]Divine Spells (Sp)[Charisma determines DC &amp; bonus spells.</v>
          </cell>
          <cell r="H775" t="str">
            <v>1st:]Soulbound (Su)[Upon death, the soul travels to the Abyss to serve their master.</v>
          </cell>
          <cell r="I775" t="str">
            <v>1st:]Familiar (Ex)[</v>
          </cell>
          <cell r="J775" t="str">
            <v>3rd:]Corruptions (Su)[Body's exposure to chaos shapes it.  See pp. 10-11.</v>
          </cell>
          <cell r="AK775" t="str">
            <v/>
          </cell>
          <cell r="AL775" t="str">
            <v/>
          </cell>
          <cell r="AM775" t="str">
            <v/>
          </cell>
          <cell r="AN775" t="str">
            <v/>
          </cell>
          <cell r="AO775" t="str">
            <v/>
          </cell>
          <cell r="AP775" t="str">
            <v/>
          </cell>
          <cell r="AQ775" t="str">
            <v/>
          </cell>
          <cell r="AR775" t="str">
            <v/>
          </cell>
          <cell r="AS775" t="str">
            <v/>
          </cell>
          <cell r="AT775" t="str">
            <v/>
          </cell>
          <cell r="AU775" t="str">
            <v/>
          </cell>
          <cell r="AV775" t="str">
            <v/>
          </cell>
          <cell r="AW775" t="str">
            <v/>
          </cell>
          <cell r="AX775" t="str">
            <v/>
          </cell>
          <cell r="AY775" t="str">
            <v/>
          </cell>
          <cell r="AZ775" t="str">
            <v/>
          </cell>
          <cell r="BA775" t="str">
            <v/>
          </cell>
          <cell r="BB775" t="str">
            <v/>
          </cell>
          <cell r="BC775" t="str">
            <v/>
          </cell>
          <cell r="BD775" t="str">
            <v/>
          </cell>
          <cell r="BE775" t="str">
            <v/>
          </cell>
          <cell r="BF775" t="str">
            <v/>
          </cell>
          <cell r="BG775" t="str">
            <v/>
          </cell>
          <cell r="BH775" t="str">
            <v/>
          </cell>
          <cell r="BI775" t="str">
            <v/>
          </cell>
          <cell r="BJ775" t="str">
            <v/>
          </cell>
          <cell r="BK775" t="str">
            <v/>
          </cell>
          <cell r="BL775" t="str">
            <v/>
          </cell>
          <cell r="BM775" t="str">
            <v/>
          </cell>
          <cell r="BN775" t="str">
            <v/>
          </cell>
          <cell r="BO775" t="str">
            <v/>
          </cell>
          <cell r="BP775">
            <v>0</v>
          </cell>
        </row>
        <row r="776">
          <cell r="A776" t="str">
            <v>Thayan Knight</v>
          </cell>
          <cell r="B776" t="str">
            <v>.</v>
          </cell>
          <cell r="C776">
            <v>0</v>
          </cell>
          <cell r="D776" t="str">
            <v>]Light, Medium, Heavy Armor[</v>
          </cell>
          <cell r="F776" t="str">
            <v>]Simple, Martial Weapons[</v>
          </cell>
          <cell r="G776" t="str">
            <v>1st:]Horrors of Thay (Ex)[Morale save bonus of +0 vs. fear effects &amp; +0 vs. charm effects.</v>
          </cell>
          <cell r="H776" t="str">
            <v>1st:]Zulkir's Favor (Su)[Magical tattoo grants +2 to reflex saves &amp; intimidate checks (if visible).</v>
          </cell>
          <cell r="I776" t="str">
            <v>][Automatically makes the bearer fail any mind-affecting spells cast by a Red Wizard.</v>
          </cell>
          <cell r="J776" t="str">
            <v>2nd:]Zulkir's Defender (Ex)[+2 morale bonus on attacks &amp; damage against creatures who attack a Red Wizard.</v>
          </cell>
          <cell r="K776" t="str">
            <v>3rd:]Bonus Fighter Feat (Ex)[</v>
          </cell>
          <cell r="L776" t="str">
            <v>4th:]Final Stand (Su)[Inspire troops within 10'.  Grants 2d10 temporary hps.</v>
          </cell>
          <cell r="M776" t="str">
            <v>][Affects -2 allies for -2 rounds.</v>
          </cell>
          <cell r="N776" t="str">
            <v>5th:]Zulkir's Champion (Su)[Magical tattoo grants +2 to luck save (can be taken after the roll) 1/day.</v>
          </cell>
          <cell r="Q776" t="str">
            <v>][Grants +4 morale bonus to intimidate checks (if visible).</v>
          </cell>
          <cell r="AK776" t="str">
            <v/>
          </cell>
          <cell r="AL776" t="str">
            <v/>
          </cell>
          <cell r="AM776" t="str">
            <v/>
          </cell>
          <cell r="AN776" t="str">
            <v/>
          </cell>
          <cell r="AO776" t="str">
            <v/>
          </cell>
          <cell r="AP776" t="str">
            <v/>
          </cell>
          <cell r="AQ776" t="str">
            <v/>
          </cell>
          <cell r="AR776" t="str">
            <v/>
          </cell>
          <cell r="AS776" t="str">
            <v/>
          </cell>
          <cell r="AT776" t="str">
            <v/>
          </cell>
          <cell r="AU776" t="str">
            <v/>
          </cell>
          <cell r="AV776" t="str">
            <v/>
          </cell>
          <cell r="AW776" t="str">
            <v/>
          </cell>
          <cell r="AX776" t="str">
            <v/>
          </cell>
          <cell r="AY776" t="str">
            <v/>
          </cell>
          <cell r="AZ776" t="str">
            <v/>
          </cell>
          <cell r="BA776" t="str">
            <v/>
          </cell>
          <cell r="BB776" t="str">
            <v/>
          </cell>
          <cell r="BC776" t="str">
            <v/>
          </cell>
          <cell r="BD776" t="str">
            <v/>
          </cell>
          <cell r="BE776" t="str">
            <v/>
          </cell>
          <cell r="BF776" t="str">
            <v/>
          </cell>
          <cell r="BG776" t="str">
            <v/>
          </cell>
          <cell r="BH776" t="str">
            <v/>
          </cell>
          <cell r="BI776" t="str">
            <v/>
          </cell>
          <cell r="BJ776" t="str">
            <v/>
          </cell>
          <cell r="BK776" t="str">
            <v/>
          </cell>
          <cell r="BL776" t="str">
            <v/>
          </cell>
          <cell r="BM776" t="str">
            <v/>
          </cell>
          <cell r="BN776" t="str">
            <v/>
          </cell>
          <cell r="BO776" t="str">
            <v/>
          </cell>
          <cell r="BP776">
            <v>0</v>
          </cell>
        </row>
        <row r="777">
          <cell r="A777" t="str">
            <v>Thief-Acrobat</v>
          </cell>
          <cell r="C777">
            <v>0</v>
          </cell>
          <cell r="AK777" t="str">
            <v/>
          </cell>
          <cell r="AL777" t="str">
            <v/>
          </cell>
          <cell r="AM777" t="str">
            <v/>
          </cell>
          <cell r="AN777" t="str">
            <v/>
          </cell>
          <cell r="AO777" t="str">
            <v/>
          </cell>
          <cell r="AP777" t="str">
            <v/>
          </cell>
          <cell r="AQ777" t="str">
            <v/>
          </cell>
          <cell r="AR777" t="str">
            <v/>
          </cell>
          <cell r="AS777" t="str">
            <v/>
          </cell>
          <cell r="AT777" t="str">
            <v/>
          </cell>
          <cell r="AU777" t="str">
            <v/>
          </cell>
          <cell r="AV777" t="str">
            <v/>
          </cell>
          <cell r="AW777" t="str">
            <v/>
          </cell>
          <cell r="AX777" t="str">
            <v/>
          </cell>
          <cell r="AY777" t="str">
            <v/>
          </cell>
          <cell r="AZ777" t="str">
            <v/>
          </cell>
          <cell r="BA777" t="str">
            <v/>
          </cell>
          <cell r="BB777" t="str">
            <v/>
          </cell>
          <cell r="BC777" t="str">
            <v/>
          </cell>
          <cell r="BD777" t="str">
            <v/>
          </cell>
          <cell r="BE777" t="str">
            <v/>
          </cell>
          <cell r="BF777" t="str">
            <v/>
          </cell>
          <cell r="BG777" t="str">
            <v/>
          </cell>
          <cell r="BH777" t="str">
            <v/>
          </cell>
          <cell r="BI777" t="str">
            <v/>
          </cell>
          <cell r="BJ777" t="str">
            <v/>
          </cell>
          <cell r="BK777" t="str">
            <v/>
          </cell>
          <cell r="BL777" t="str">
            <v/>
          </cell>
          <cell r="BM777" t="str">
            <v/>
          </cell>
          <cell r="BN777" t="str">
            <v/>
          </cell>
          <cell r="BO777" t="str">
            <v/>
          </cell>
          <cell r="BP777">
            <v>0</v>
          </cell>
        </row>
        <row r="778">
          <cell r="A778" t="str">
            <v>Thunderthrower</v>
          </cell>
          <cell r="B778" t="str">
            <v>Tht</v>
          </cell>
          <cell r="C778">
            <v>0</v>
          </cell>
          <cell r="G778" t="str">
            <v>1st:]Power Throw (Ex)[May use Str instead of Dex on to hit roll.</v>
          </cell>
          <cell r="H778" t="str">
            <v>2nd:]Distance Throw (Ex)[Double range increment for all thrown weapons.  Stacks with Far Shot.</v>
          </cell>
          <cell r="I778" t="str">
            <v>3rd:]Catch Thrown Weapon (Ex)[Free Action to catch weapons thrown at you.  Must have 1 hand free.</v>
          </cell>
          <cell r="J778" t="str">
            <v>][Reflex save DC 20 to catch.</v>
          </cell>
          <cell r="K778" t="str">
            <v>4th:]Combat Throw (Ex)[Doesn't provoke AoO by throwing weapons in melee.</v>
          </cell>
          <cell r="L778" t="str">
            <v>5th:]Returning Throw (Su)[Any missed throw returns on the following round.</v>
          </cell>
          <cell r="M778" t="str">
            <v>6th:]Arcing Throw (Ex)[Targets within 2 range increments only gave 1/2 their normal cover.</v>
          </cell>
          <cell r="N778" t="str">
            <v>7th:]Tumbling Throw (Ex)[Throws causing more than 10 dmg can knock target over.  Opposed Str.</v>
          </cell>
          <cell r="O778" t="str">
            <v>8th:]Double Throw (Ex)[Throw a weapon from each hand simultaneously at -2 to hit.</v>
          </cell>
          <cell r="P778" t="str">
            <v>9th:]Return Thrown Weapon (Ex)[After catching a weapon, can immediately throw back.</v>
          </cell>
          <cell r="Q778" t="str">
            <v>][Can do a number of times as can make AoO's.</v>
          </cell>
          <cell r="R778" t="str">
            <v>10th:]Heroic Throw (Su)[1/day can make a throw that ignores penalties for range (6x max), cover, &amp; concealment.</v>
          </cell>
          <cell r="AK778" t="str">
            <v/>
          </cell>
          <cell r="AL778" t="str">
            <v/>
          </cell>
          <cell r="AM778" t="str">
            <v/>
          </cell>
          <cell r="AN778" t="str">
            <v/>
          </cell>
          <cell r="AO778" t="str">
            <v/>
          </cell>
          <cell r="AP778" t="str">
            <v/>
          </cell>
          <cell r="AQ778" t="str">
            <v/>
          </cell>
          <cell r="AR778" t="str">
            <v/>
          </cell>
          <cell r="AS778" t="str">
            <v/>
          </cell>
          <cell r="AT778" t="str">
            <v/>
          </cell>
          <cell r="AU778" t="str">
            <v/>
          </cell>
          <cell r="AV778" t="str">
            <v/>
          </cell>
          <cell r="AW778" t="str">
            <v/>
          </cell>
          <cell r="AX778" t="str">
            <v/>
          </cell>
          <cell r="AY778" t="str">
            <v/>
          </cell>
          <cell r="AZ778" t="str">
            <v/>
          </cell>
          <cell r="BA778" t="str">
            <v/>
          </cell>
          <cell r="BB778" t="str">
            <v/>
          </cell>
          <cell r="BC778" t="str">
            <v/>
          </cell>
          <cell r="BD778" t="str">
            <v/>
          </cell>
          <cell r="BE778" t="str">
            <v/>
          </cell>
          <cell r="BF778" t="str">
            <v/>
          </cell>
          <cell r="BG778" t="str">
            <v/>
          </cell>
          <cell r="BH778" t="str">
            <v/>
          </cell>
          <cell r="BI778" t="str">
            <v/>
          </cell>
          <cell r="BJ778" t="str">
            <v/>
          </cell>
          <cell r="BK778" t="str">
            <v/>
          </cell>
          <cell r="BL778" t="str">
            <v/>
          </cell>
          <cell r="BM778" t="str">
            <v/>
          </cell>
          <cell r="BN778" t="str">
            <v/>
          </cell>
          <cell r="BO778" t="str">
            <v/>
          </cell>
          <cell r="BP778">
            <v>0</v>
          </cell>
        </row>
        <row r="779">
          <cell r="A779" t="str">
            <v>Transmorph</v>
          </cell>
          <cell r="C779">
            <v>0</v>
          </cell>
          <cell r="AK779" t="str">
            <v/>
          </cell>
          <cell r="AL779" t="str">
            <v/>
          </cell>
          <cell r="AM779" t="str">
            <v/>
          </cell>
          <cell r="AN779" t="str">
            <v/>
          </cell>
          <cell r="AO779" t="str">
            <v/>
          </cell>
          <cell r="AP779" t="str">
            <v/>
          </cell>
          <cell r="AQ779" t="str">
            <v/>
          </cell>
          <cell r="AR779" t="str">
            <v/>
          </cell>
          <cell r="AS779" t="str">
            <v/>
          </cell>
          <cell r="AT779" t="str">
            <v/>
          </cell>
          <cell r="AU779" t="str">
            <v/>
          </cell>
          <cell r="AV779" t="str">
            <v/>
          </cell>
          <cell r="AW779" t="str">
            <v/>
          </cell>
          <cell r="AX779" t="str">
            <v/>
          </cell>
          <cell r="AY779" t="str">
            <v/>
          </cell>
          <cell r="AZ779" t="str">
            <v/>
          </cell>
          <cell r="BA779" t="str">
            <v/>
          </cell>
          <cell r="BB779" t="str">
            <v/>
          </cell>
          <cell r="BC779" t="str">
            <v/>
          </cell>
          <cell r="BD779" t="str">
            <v/>
          </cell>
          <cell r="BE779" t="str">
            <v/>
          </cell>
          <cell r="BF779" t="str">
            <v/>
          </cell>
          <cell r="BG779" t="str">
            <v/>
          </cell>
          <cell r="BH779" t="str">
            <v/>
          </cell>
          <cell r="BI779" t="str">
            <v/>
          </cell>
          <cell r="BJ779" t="str">
            <v/>
          </cell>
          <cell r="BK779" t="str">
            <v/>
          </cell>
          <cell r="BL779" t="str">
            <v/>
          </cell>
          <cell r="BM779" t="str">
            <v/>
          </cell>
          <cell r="BN779" t="str">
            <v/>
          </cell>
          <cell r="BO779" t="str">
            <v/>
          </cell>
          <cell r="BP779">
            <v>0</v>
          </cell>
        </row>
        <row r="780">
          <cell r="A780" t="str">
            <v>Transmuter</v>
          </cell>
          <cell r="B780" t="str">
            <v>.</v>
          </cell>
          <cell r="C780">
            <v>0</v>
          </cell>
          <cell r="F780" t="str">
            <v>]Wizardly Weapons[Club, dagger, heavy &amp; light crossbow, quarterstaff</v>
          </cell>
          <cell r="G780" t="str">
            <v>]Bonus Language[May take Draconic as a bonus language.</v>
          </cell>
          <cell r="H780" t="str">
            <v>1st:]Arcane Spells (Sp)[Intelligence determines DC, Bonus Spells.</v>
          </cell>
          <cell r="I780" t="str">
            <v>1st:]Familiar (Ex)[</v>
          </cell>
          <cell r="J780" t="str">
            <v>1st:]Scribe Scroll (Ex)[Per the feat.</v>
          </cell>
          <cell r="K780" t="str">
            <v xml:space="preserve">1st:]Spellbook (Ex)[Starts with all 0 level spells and any three 1st level spells, </v>
          </cell>
          <cell r="L780" t="str">
            <v>][plus one spell per point of Intelligence bonus.  Add 2 spells per class level.</v>
          </cell>
          <cell r="M780" t="str">
            <v>1st:]Spell Mastery (Sp)[Read Magic</v>
          </cell>
          <cell r="N780" t="str">
            <v>1st:]Bonus Metamagic Feat (Ex)[1 feat(s) earned.</v>
          </cell>
          <cell r="O780" t="str">
            <v>1st:]School Specialization (Ex)[</v>
          </cell>
          <cell r="AK780" t="str">
            <v/>
          </cell>
          <cell r="AL780" t="str">
            <v/>
          </cell>
          <cell r="AM780" t="str">
            <v/>
          </cell>
          <cell r="AN780" t="str">
            <v/>
          </cell>
          <cell r="AO780" t="str">
            <v/>
          </cell>
          <cell r="AP780" t="str">
            <v/>
          </cell>
          <cell r="AQ780" t="str">
            <v/>
          </cell>
          <cell r="AR780" t="str">
            <v/>
          </cell>
          <cell r="AS780" t="str">
            <v/>
          </cell>
          <cell r="AT780" t="str">
            <v/>
          </cell>
          <cell r="AU780" t="str">
            <v/>
          </cell>
          <cell r="AV780" t="str">
            <v/>
          </cell>
          <cell r="AW780" t="str">
            <v/>
          </cell>
          <cell r="AX780" t="str">
            <v/>
          </cell>
          <cell r="AY780" t="str">
            <v/>
          </cell>
          <cell r="AZ780" t="str">
            <v/>
          </cell>
          <cell r="BA780" t="str">
            <v/>
          </cell>
          <cell r="BB780" t="str">
            <v/>
          </cell>
          <cell r="BC780" t="str">
            <v/>
          </cell>
          <cell r="BD780" t="str">
            <v/>
          </cell>
          <cell r="BE780" t="str">
            <v/>
          </cell>
          <cell r="BF780" t="str">
            <v/>
          </cell>
          <cell r="BG780" t="str">
            <v/>
          </cell>
          <cell r="BH780" t="str">
            <v/>
          </cell>
          <cell r="BI780" t="str">
            <v/>
          </cell>
          <cell r="BJ780" t="str">
            <v/>
          </cell>
          <cell r="BK780" t="str">
            <v/>
          </cell>
          <cell r="BL780" t="str">
            <v/>
          </cell>
          <cell r="BM780" t="str">
            <v/>
          </cell>
          <cell r="BN780" t="str">
            <v/>
          </cell>
          <cell r="BO780" t="str">
            <v/>
          </cell>
          <cell r="BP780">
            <v>0</v>
          </cell>
        </row>
        <row r="781">
          <cell r="A781" t="str">
            <v>Treasure Hunter</v>
          </cell>
          <cell r="C781">
            <v>0</v>
          </cell>
          <cell r="AK781" t="str">
            <v/>
          </cell>
          <cell r="AL781" t="str">
            <v/>
          </cell>
          <cell r="AM781" t="str">
            <v/>
          </cell>
          <cell r="AN781" t="str">
            <v/>
          </cell>
          <cell r="AO781" t="str">
            <v/>
          </cell>
          <cell r="AP781" t="str">
            <v/>
          </cell>
          <cell r="AQ781" t="str">
            <v/>
          </cell>
          <cell r="AR781" t="str">
            <v/>
          </cell>
          <cell r="AS781" t="str">
            <v/>
          </cell>
          <cell r="AT781" t="str">
            <v/>
          </cell>
          <cell r="AU781" t="str">
            <v/>
          </cell>
          <cell r="AV781" t="str">
            <v/>
          </cell>
          <cell r="AW781" t="str">
            <v/>
          </cell>
          <cell r="AX781" t="str">
            <v/>
          </cell>
          <cell r="AY781" t="str">
            <v/>
          </cell>
          <cell r="AZ781" t="str">
            <v/>
          </cell>
          <cell r="BA781" t="str">
            <v/>
          </cell>
          <cell r="BB781" t="str">
            <v/>
          </cell>
          <cell r="BC781" t="str">
            <v/>
          </cell>
          <cell r="BD781" t="str">
            <v/>
          </cell>
          <cell r="BE781" t="str">
            <v/>
          </cell>
          <cell r="BF781" t="str">
            <v/>
          </cell>
          <cell r="BG781" t="str">
            <v/>
          </cell>
          <cell r="BH781" t="str">
            <v/>
          </cell>
          <cell r="BI781" t="str">
            <v/>
          </cell>
          <cell r="BJ781" t="str">
            <v/>
          </cell>
          <cell r="BK781" t="str">
            <v/>
          </cell>
          <cell r="BL781" t="str">
            <v/>
          </cell>
          <cell r="BM781" t="str">
            <v/>
          </cell>
          <cell r="BN781" t="str">
            <v/>
          </cell>
          <cell r="BO781" t="str">
            <v/>
          </cell>
          <cell r="BP781">
            <v>0</v>
          </cell>
        </row>
        <row r="782">
          <cell r="A782" t="str">
            <v>Tribal Protector</v>
          </cell>
          <cell r="B782" t="str">
            <v>Trp</v>
          </cell>
          <cell r="C782">
            <v>0</v>
          </cell>
          <cell r="D782" t="str">
            <v>]Light, Medium, Heavy Armor[</v>
          </cell>
          <cell r="E782" t="str">
            <v>]Shield Use[</v>
          </cell>
          <cell r="F782" t="str">
            <v>]Simple, Martial Weapons[</v>
          </cell>
          <cell r="G782" t="str">
            <v>1st:]Bonus Feat[(as per Fighter)</v>
          </cell>
          <cell r="H782" t="str">
            <v>1st:]Tribal Enemy[+3 to Bluff, Sense Motive.  +3 damage</v>
          </cell>
          <cell r="I782" t="str">
            <v>][vs. tribal enemy (ranged: within 30').  Stacks with Ranger.</v>
          </cell>
          <cell r="J782" t="str">
            <v>1st:]Homeland[+2 to Hide, Intuit Direction, Move Silent, Wild Lore</v>
          </cell>
          <cell r="K782" t="str">
            <v>2nd:]Wild Fighting (Ex)[One extra attack; all attacks at -2.</v>
          </cell>
          <cell r="L782" t="str">
            <v>3rd:]Terrain AC Bonus +2[When in homeland, Deflection bonus to AC.</v>
          </cell>
          <cell r="M782" t="str">
            <v>4th:]Smite (Su) (1/day)[vs. tribal enemy, +2 to hit, +lvl to dmg.</v>
          </cell>
          <cell r="N782" t="str">
            <v>5th:]Bonus Feat[(as per Fighter)</v>
          </cell>
          <cell r="O782" t="str">
            <v>6th:]Terrain AC Bonus +3[When in homeland, Deflection bonus to AC.</v>
          </cell>
          <cell r="P782" t="str">
            <v>7th:]Smite (Su) (2/day)[vs. tribal enemy, +2 to hit, +lvl to dmg.</v>
          </cell>
          <cell r="Q782" t="str">
            <v>8th:]Terrain AC Bonus +4[When in homeland, Deflection bonus to AC.</v>
          </cell>
          <cell r="R782" t="str">
            <v>9th:]Bonus Feat[(as per Fighter)</v>
          </cell>
          <cell r="S782" t="str">
            <v>10th:]Smite (Su) (3/day)[vs. tribal enemy, +2 to hit, +lvl to dmg.</v>
          </cell>
          <cell r="AK782" t="str">
            <v/>
          </cell>
          <cell r="AL782" t="str">
            <v/>
          </cell>
          <cell r="AM782" t="str">
            <v/>
          </cell>
          <cell r="AN782" t="str">
            <v/>
          </cell>
          <cell r="AO782" t="str">
            <v/>
          </cell>
          <cell r="AP782" t="str">
            <v/>
          </cell>
          <cell r="AQ782" t="str">
            <v/>
          </cell>
          <cell r="AR782" t="str">
            <v/>
          </cell>
          <cell r="AS782" t="str">
            <v/>
          </cell>
          <cell r="AT782" t="str">
            <v/>
          </cell>
          <cell r="AU782" t="str">
            <v/>
          </cell>
          <cell r="AV782" t="str">
            <v/>
          </cell>
          <cell r="AW782" t="str">
            <v/>
          </cell>
          <cell r="AX782" t="str">
            <v/>
          </cell>
          <cell r="AY782" t="str">
            <v/>
          </cell>
          <cell r="AZ782" t="str">
            <v/>
          </cell>
          <cell r="BA782" t="str">
            <v/>
          </cell>
          <cell r="BB782" t="str">
            <v/>
          </cell>
          <cell r="BC782" t="str">
            <v/>
          </cell>
          <cell r="BD782" t="str">
            <v/>
          </cell>
          <cell r="BE782" t="str">
            <v/>
          </cell>
          <cell r="BF782" t="str">
            <v/>
          </cell>
          <cell r="BG782" t="str">
            <v/>
          </cell>
          <cell r="BH782" t="str">
            <v/>
          </cell>
          <cell r="BI782" t="str">
            <v/>
          </cell>
          <cell r="BJ782" t="str">
            <v/>
          </cell>
          <cell r="BK782" t="str">
            <v/>
          </cell>
          <cell r="BL782" t="str">
            <v/>
          </cell>
          <cell r="BM782" t="str">
            <v/>
          </cell>
          <cell r="BN782" t="str">
            <v/>
          </cell>
          <cell r="BO782" t="str">
            <v/>
          </cell>
          <cell r="BP782">
            <v>0</v>
          </cell>
        </row>
        <row r="783">
          <cell r="A783" t="str">
            <v>True Necromancer</v>
          </cell>
          <cell r="B783" t="str">
            <v>Tnc</v>
          </cell>
          <cell r="C783">
            <v>0</v>
          </cell>
          <cell r="G783" t="str">
            <v>1st:]Necromancer[When casting spells from the school of</v>
          </cell>
          <cell r="H783" t="str">
            <v>][necromancy or domain of Death, the True Necromancer levels</v>
          </cell>
          <cell r="I783" t="str">
            <v>][stack for purposes of determining effect.</v>
          </cell>
          <cell r="J783" t="str">
            <v>1st:]Rebuke (Su)[Whenever the True Necromancer gains a</v>
          </cell>
          <cell r="K783" t="str">
            <v>][level, gain an effective level to turn / rebuke undead.</v>
          </cell>
          <cell r="L783" t="str">
            <v>1st:]Spells per day[+1 level per level of True Necromancer.</v>
          </cell>
          <cell r="M783" t="str">
            <v>2nd:]Zone of Desecration (Su)[20' radius area of negative energy</v>
          </cell>
          <cell r="N783" t="str">
            <v>][(otherwise identical to the Desecrate spell)</v>
          </cell>
          <cell r="O783" t="str">
            <v>4th:]Create Undead (Sp)[Once per day, as spell.</v>
          </cell>
          <cell r="P783" t="str">
            <v>5th:]Major Desecration (Su)[Zone of Desecration now extends</v>
          </cell>
          <cell r="Q783" t="str">
            <v>][10' per True Necromancer level.</v>
          </cell>
          <cell r="R783" t="str">
            <v>7th:]Create Greater Undead (Sp)[Once per day, as spell.</v>
          </cell>
          <cell r="S783" t="str">
            <v>10th:]Energy Drain (Sp)[Once per day, as spell.</v>
          </cell>
          <cell r="AK783" t="str">
            <v/>
          </cell>
          <cell r="AL783" t="str">
            <v/>
          </cell>
          <cell r="AM783" t="str">
            <v/>
          </cell>
          <cell r="AN783" t="str">
            <v/>
          </cell>
          <cell r="AO783" t="str">
            <v/>
          </cell>
          <cell r="AP783" t="str">
            <v/>
          </cell>
          <cell r="AQ783" t="str">
            <v/>
          </cell>
          <cell r="AR783" t="str">
            <v/>
          </cell>
          <cell r="AS783" t="str">
            <v/>
          </cell>
          <cell r="AT783" t="str">
            <v/>
          </cell>
          <cell r="AU783" t="str">
            <v/>
          </cell>
          <cell r="AV783" t="str">
            <v/>
          </cell>
          <cell r="AW783" t="str">
            <v/>
          </cell>
          <cell r="AX783" t="str">
            <v/>
          </cell>
          <cell r="AY783" t="str">
            <v/>
          </cell>
          <cell r="AZ783" t="str">
            <v/>
          </cell>
          <cell r="BA783" t="str">
            <v/>
          </cell>
          <cell r="BB783" t="str">
            <v/>
          </cell>
          <cell r="BC783" t="str">
            <v/>
          </cell>
          <cell r="BD783" t="str">
            <v/>
          </cell>
          <cell r="BE783" t="str">
            <v/>
          </cell>
          <cell r="BF783" t="str">
            <v/>
          </cell>
          <cell r="BG783" t="str">
            <v/>
          </cell>
          <cell r="BH783" t="str">
            <v/>
          </cell>
          <cell r="BI783" t="str">
            <v/>
          </cell>
          <cell r="BJ783" t="str">
            <v/>
          </cell>
          <cell r="BK783" t="str">
            <v/>
          </cell>
          <cell r="BL783" t="str">
            <v/>
          </cell>
          <cell r="BM783" t="str">
            <v/>
          </cell>
          <cell r="BN783" t="str">
            <v/>
          </cell>
          <cell r="BO783" t="str">
            <v/>
          </cell>
          <cell r="BP783">
            <v>0</v>
          </cell>
        </row>
        <row r="784">
          <cell r="A784" t="str">
            <v>Truth Seeker (Arcane)</v>
          </cell>
          <cell r="C784">
            <v>0</v>
          </cell>
          <cell r="AK784" t="str">
            <v/>
          </cell>
          <cell r="AL784" t="str">
            <v/>
          </cell>
          <cell r="AM784" t="str">
            <v/>
          </cell>
          <cell r="AN784" t="str">
            <v/>
          </cell>
          <cell r="AO784" t="str">
            <v/>
          </cell>
          <cell r="AP784" t="str">
            <v/>
          </cell>
          <cell r="AQ784" t="str">
            <v/>
          </cell>
          <cell r="AR784" t="str">
            <v/>
          </cell>
          <cell r="AS784" t="str">
            <v/>
          </cell>
          <cell r="AT784" t="str">
            <v/>
          </cell>
          <cell r="AU784" t="str">
            <v/>
          </cell>
          <cell r="AV784" t="str">
            <v/>
          </cell>
          <cell r="AW784" t="str">
            <v/>
          </cell>
          <cell r="AX784" t="str">
            <v/>
          </cell>
          <cell r="AY784" t="str">
            <v/>
          </cell>
          <cell r="AZ784" t="str">
            <v/>
          </cell>
          <cell r="BA784" t="str">
            <v/>
          </cell>
          <cell r="BB784" t="str">
            <v/>
          </cell>
          <cell r="BC784" t="str">
            <v/>
          </cell>
          <cell r="BD784" t="str">
            <v/>
          </cell>
          <cell r="BE784" t="str">
            <v/>
          </cell>
          <cell r="BF784" t="str">
            <v/>
          </cell>
          <cell r="BG784" t="str">
            <v/>
          </cell>
          <cell r="BH784" t="str">
            <v/>
          </cell>
          <cell r="BI784" t="str">
            <v/>
          </cell>
          <cell r="BJ784" t="str">
            <v/>
          </cell>
          <cell r="BK784" t="str">
            <v/>
          </cell>
          <cell r="BL784" t="str">
            <v/>
          </cell>
          <cell r="BM784" t="str">
            <v/>
          </cell>
          <cell r="BN784" t="str">
            <v/>
          </cell>
          <cell r="BO784" t="str">
            <v/>
          </cell>
          <cell r="BP784">
            <v>0</v>
          </cell>
        </row>
        <row r="785">
          <cell r="A785" t="str">
            <v>Truth Seeker (Psionic)</v>
          </cell>
          <cell r="C785">
            <v>0</v>
          </cell>
          <cell r="AK785" t="str">
            <v/>
          </cell>
          <cell r="AL785" t="str">
            <v/>
          </cell>
          <cell r="AM785" t="str">
            <v/>
          </cell>
          <cell r="AN785" t="str">
            <v/>
          </cell>
          <cell r="AO785" t="str">
            <v/>
          </cell>
          <cell r="AP785" t="str">
            <v/>
          </cell>
          <cell r="AQ785" t="str">
            <v/>
          </cell>
          <cell r="AR785" t="str">
            <v/>
          </cell>
          <cell r="AS785" t="str">
            <v/>
          </cell>
          <cell r="AT785" t="str">
            <v/>
          </cell>
          <cell r="AU785" t="str">
            <v/>
          </cell>
          <cell r="AV785" t="str">
            <v/>
          </cell>
          <cell r="AW785" t="str">
            <v/>
          </cell>
          <cell r="AX785" t="str">
            <v/>
          </cell>
          <cell r="AY785" t="str">
            <v/>
          </cell>
          <cell r="AZ785" t="str">
            <v/>
          </cell>
          <cell r="BA785" t="str">
            <v/>
          </cell>
          <cell r="BB785" t="str">
            <v/>
          </cell>
          <cell r="BC785" t="str">
            <v/>
          </cell>
          <cell r="BD785" t="str">
            <v/>
          </cell>
          <cell r="BE785" t="str">
            <v/>
          </cell>
          <cell r="BF785" t="str">
            <v/>
          </cell>
          <cell r="BG785" t="str">
            <v/>
          </cell>
          <cell r="BH785" t="str">
            <v/>
          </cell>
          <cell r="BI785" t="str">
            <v/>
          </cell>
          <cell r="BJ785" t="str">
            <v/>
          </cell>
          <cell r="BK785" t="str">
            <v/>
          </cell>
          <cell r="BL785" t="str">
            <v/>
          </cell>
          <cell r="BM785" t="str">
            <v/>
          </cell>
          <cell r="BN785" t="str">
            <v/>
          </cell>
          <cell r="BO785" t="str">
            <v/>
          </cell>
          <cell r="BP785">
            <v>0</v>
          </cell>
        </row>
        <row r="786">
          <cell r="A786" t="str">
            <v>Tsuno Bushi</v>
          </cell>
          <cell r="C786">
            <v>0</v>
          </cell>
          <cell r="AK786" t="str">
            <v/>
          </cell>
          <cell r="AL786" t="str">
            <v/>
          </cell>
          <cell r="AM786" t="str">
            <v/>
          </cell>
          <cell r="AN786" t="str">
            <v/>
          </cell>
          <cell r="AO786" t="str">
            <v/>
          </cell>
          <cell r="AP786" t="str">
            <v/>
          </cell>
          <cell r="AQ786" t="str">
            <v/>
          </cell>
          <cell r="AR786" t="str">
            <v/>
          </cell>
          <cell r="AS786" t="str">
            <v/>
          </cell>
          <cell r="AT786" t="str">
            <v/>
          </cell>
          <cell r="AU786" t="str">
            <v/>
          </cell>
          <cell r="AV786" t="str">
            <v/>
          </cell>
          <cell r="AW786" t="str">
            <v/>
          </cell>
          <cell r="AX786" t="str">
            <v/>
          </cell>
          <cell r="AY786" t="str">
            <v/>
          </cell>
          <cell r="AZ786" t="str">
            <v/>
          </cell>
          <cell r="BA786" t="str">
            <v/>
          </cell>
          <cell r="BB786" t="str">
            <v/>
          </cell>
          <cell r="BC786" t="str">
            <v/>
          </cell>
          <cell r="BD786" t="str">
            <v/>
          </cell>
          <cell r="BE786" t="str">
            <v/>
          </cell>
          <cell r="BF786" t="str">
            <v/>
          </cell>
          <cell r="BG786" t="str">
            <v/>
          </cell>
          <cell r="BH786" t="str">
            <v/>
          </cell>
          <cell r="BI786" t="str">
            <v/>
          </cell>
          <cell r="BJ786" t="str">
            <v/>
          </cell>
          <cell r="BK786" t="str">
            <v/>
          </cell>
          <cell r="BL786" t="str">
            <v/>
          </cell>
          <cell r="BM786" t="str">
            <v/>
          </cell>
          <cell r="BN786" t="str">
            <v/>
          </cell>
          <cell r="BO786" t="str">
            <v/>
          </cell>
          <cell r="BP786">
            <v>0</v>
          </cell>
        </row>
        <row r="787">
          <cell r="A787" t="str">
            <v>Tsuruchi's Legion</v>
          </cell>
          <cell r="C787">
            <v>0</v>
          </cell>
          <cell r="AK787" t="str">
            <v/>
          </cell>
          <cell r="AL787" t="str">
            <v/>
          </cell>
          <cell r="AM787" t="str">
            <v/>
          </cell>
          <cell r="AN787" t="str">
            <v/>
          </cell>
          <cell r="AO787" t="str">
            <v/>
          </cell>
          <cell r="AP787" t="str">
            <v/>
          </cell>
          <cell r="AQ787" t="str">
            <v/>
          </cell>
          <cell r="AR787" t="str">
            <v/>
          </cell>
          <cell r="AS787" t="str">
            <v/>
          </cell>
          <cell r="AT787" t="str">
            <v/>
          </cell>
          <cell r="AU787" t="str">
            <v/>
          </cell>
          <cell r="AV787" t="str">
            <v/>
          </cell>
          <cell r="AW787" t="str">
            <v/>
          </cell>
          <cell r="AX787" t="str">
            <v/>
          </cell>
          <cell r="AY787" t="str">
            <v/>
          </cell>
          <cell r="AZ787" t="str">
            <v/>
          </cell>
          <cell r="BA787" t="str">
            <v/>
          </cell>
          <cell r="BB787" t="str">
            <v/>
          </cell>
          <cell r="BC787" t="str">
            <v/>
          </cell>
          <cell r="BD787" t="str">
            <v/>
          </cell>
          <cell r="BE787" t="str">
            <v/>
          </cell>
          <cell r="BF787" t="str">
            <v/>
          </cell>
          <cell r="BG787" t="str">
            <v/>
          </cell>
          <cell r="BH787" t="str">
            <v/>
          </cell>
          <cell r="BI787" t="str">
            <v/>
          </cell>
          <cell r="BJ787" t="str">
            <v/>
          </cell>
          <cell r="BK787" t="str">
            <v/>
          </cell>
          <cell r="BL787" t="str">
            <v/>
          </cell>
          <cell r="BM787" t="str">
            <v/>
          </cell>
          <cell r="BN787" t="str">
            <v/>
          </cell>
          <cell r="BO787" t="str">
            <v/>
          </cell>
          <cell r="BP787">
            <v>0</v>
          </cell>
        </row>
        <row r="788">
          <cell r="A788" t="str">
            <v>Tundrin</v>
          </cell>
          <cell r="B788" t="str">
            <v>Tun</v>
          </cell>
          <cell r="C788">
            <v>0</v>
          </cell>
          <cell r="G788" t="str">
            <v>1st:]Body of Ice (Su)[+2 on Intimidate checks.</v>
          </cell>
          <cell r="H788" t="str">
            <v>1st:]Ice Armor (Sp)[Free Action 0/day per the spell cast by a level 0 sorcerer.</v>
          </cell>
          <cell r="I788" t="str">
            <v>2nd:]Elemental Form (Su)[1/day for 1 rounds can polymorph into a huge water elemental.</v>
          </cell>
          <cell r="J788" t="str">
            <v>3rd:]Ice Hammer (Su)[Standard Action to produce a battlehammer of ice.</v>
          </cell>
          <cell r="K788" t="str">
            <v>][Functions as a +1 icy burst dwarven battlehammer.</v>
          </cell>
          <cell r="L788" t="str">
            <v>4th:]Ice Shard (Su)[Ranged touch attack dealing 1d6 dmg.  10' range increment, 10' max range.</v>
          </cell>
          <cell r="M788" t="str">
            <v>5th:]Paragon of Ice (Su)[1/day polymorph into a greater ice elemental.</v>
          </cell>
          <cell r="AK788" t="str">
            <v/>
          </cell>
          <cell r="AL788" t="str">
            <v/>
          </cell>
          <cell r="AM788" t="str">
            <v/>
          </cell>
          <cell r="AN788" t="str">
            <v/>
          </cell>
          <cell r="AO788" t="str">
            <v/>
          </cell>
          <cell r="AP788" t="str">
            <v/>
          </cell>
          <cell r="AQ788" t="str">
            <v/>
          </cell>
          <cell r="AR788" t="str">
            <v/>
          </cell>
          <cell r="AS788" t="str">
            <v/>
          </cell>
          <cell r="AT788" t="str">
            <v/>
          </cell>
          <cell r="AU788" t="str">
            <v/>
          </cell>
          <cell r="AV788" t="str">
            <v/>
          </cell>
          <cell r="AW788" t="str">
            <v/>
          </cell>
          <cell r="AX788" t="str">
            <v/>
          </cell>
          <cell r="AY788" t="str">
            <v/>
          </cell>
          <cell r="AZ788" t="str">
            <v/>
          </cell>
          <cell r="BA788" t="str">
            <v/>
          </cell>
          <cell r="BB788" t="str">
            <v/>
          </cell>
          <cell r="BC788" t="str">
            <v/>
          </cell>
          <cell r="BD788" t="str">
            <v/>
          </cell>
          <cell r="BE788" t="str">
            <v/>
          </cell>
          <cell r="BF788" t="str">
            <v/>
          </cell>
          <cell r="BG788" t="str">
            <v/>
          </cell>
          <cell r="BH788" t="str">
            <v/>
          </cell>
          <cell r="BI788" t="str">
            <v/>
          </cell>
          <cell r="BJ788" t="str">
            <v/>
          </cell>
          <cell r="BK788" t="str">
            <v/>
          </cell>
          <cell r="BL788" t="str">
            <v/>
          </cell>
          <cell r="BM788" t="str">
            <v/>
          </cell>
          <cell r="BN788" t="str">
            <v/>
          </cell>
          <cell r="BO788" t="str">
            <v/>
          </cell>
          <cell r="BP788">
            <v>0</v>
          </cell>
        </row>
        <row r="789">
          <cell r="A789" t="str">
            <v>Unbeating Heart</v>
          </cell>
          <cell r="C789">
            <v>0</v>
          </cell>
          <cell r="AK789" t="str">
            <v/>
          </cell>
          <cell r="AL789" t="str">
            <v/>
          </cell>
          <cell r="AM789" t="str">
            <v/>
          </cell>
          <cell r="AN789" t="str">
            <v/>
          </cell>
          <cell r="AO789" t="str">
            <v/>
          </cell>
          <cell r="AP789" t="str">
            <v/>
          </cell>
          <cell r="AQ789" t="str">
            <v/>
          </cell>
          <cell r="AR789" t="str">
            <v/>
          </cell>
          <cell r="AS789" t="str">
            <v/>
          </cell>
          <cell r="AT789" t="str">
            <v/>
          </cell>
          <cell r="AU789" t="str">
            <v/>
          </cell>
          <cell r="AV789" t="str">
            <v/>
          </cell>
          <cell r="AW789" t="str">
            <v/>
          </cell>
          <cell r="AX789" t="str">
            <v/>
          </cell>
          <cell r="AY789" t="str">
            <v/>
          </cell>
          <cell r="AZ789" t="str">
            <v/>
          </cell>
          <cell r="BA789" t="str">
            <v/>
          </cell>
          <cell r="BB789" t="str">
            <v/>
          </cell>
          <cell r="BC789" t="str">
            <v/>
          </cell>
          <cell r="BD789" t="str">
            <v/>
          </cell>
          <cell r="BE789" t="str">
            <v/>
          </cell>
          <cell r="BF789" t="str">
            <v/>
          </cell>
          <cell r="BG789" t="str">
            <v/>
          </cell>
          <cell r="BH789" t="str">
            <v/>
          </cell>
          <cell r="BI789" t="str">
            <v/>
          </cell>
          <cell r="BJ789" t="str">
            <v/>
          </cell>
          <cell r="BK789" t="str">
            <v/>
          </cell>
          <cell r="BL789" t="str">
            <v/>
          </cell>
          <cell r="BM789" t="str">
            <v/>
          </cell>
          <cell r="BN789" t="str">
            <v/>
          </cell>
          <cell r="BO789" t="str">
            <v/>
          </cell>
          <cell r="BP789">
            <v>0</v>
          </cell>
        </row>
        <row r="790">
          <cell r="A790" t="str">
            <v>Unseen Sniper</v>
          </cell>
          <cell r="C790">
            <v>0</v>
          </cell>
          <cell r="AK790" t="str">
            <v/>
          </cell>
          <cell r="AL790" t="str">
            <v/>
          </cell>
          <cell r="AM790" t="str">
            <v/>
          </cell>
          <cell r="AN790" t="str">
            <v/>
          </cell>
          <cell r="AO790" t="str">
            <v/>
          </cell>
          <cell r="AP790" t="str">
            <v/>
          </cell>
          <cell r="AQ790" t="str">
            <v/>
          </cell>
          <cell r="AR790" t="str">
            <v/>
          </cell>
          <cell r="AS790" t="str">
            <v/>
          </cell>
          <cell r="AT790" t="str">
            <v/>
          </cell>
          <cell r="AU790" t="str">
            <v/>
          </cell>
          <cell r="AV790" t="str">
            <v/>
          </cell>
          <cell r="AW790" t="str">
            <v/>
          </cell>
          <cell r="AX790" t="str">
            <v/>
          </cell>
          <cell r="AY790" t="str">
            <v/>
          </cell>
          <cell r="AZ790" t="str">
            <v/>
          </cell>
          <cell r="BA790" t="str">
            <v/>
          </cell>
          <cell r="BB790" t="str">
            <v/>
          </cell>
          <cell r="BC790" t="str">
            <v/>
          </cell>
          <cell r="BD790" t="str">
            <v/>
          </cell>
          <cell r="BE790" t="str">
            <v/>
          </cell>
          <cell r="BF790" t="str">
            <v/>
          </cell>
          <cell r="BG790" t="str">
            <v/>
          </cell>
          <cell r="BH790" t="str">
            <v/>
          </cell>
          <cell r="BI790" t="str">
            <v/>
          </cell>
          <cell r="BJ790" t="str">
            <v/>
          </cell>
          <cell r="BK790" t="str">
            <v/>
          </cell>
          <cell r="BL790" t="str">
            <v/>
          </cell>
          <cell r="BM790" t="str">
            <v/>
          </cell>
          <cell r="BN790" t="str">
            <v/>
          </cell>
          <cell r="BO790" t="str">
            <v/>
          </cell>
          <cell r="BP790">
            <v>0</v>
          </cell>
        </row>
        <row r="791">
          <cell r="A791" t="str">
            <v>Vermin Outrider</v>
          </cell>
          <cell r="C791">
            <v>0</v>
          </cell>
          <cell r="AK791" t="str">
            <v/>
          </cell>
          <cell r="AL791" t="str">
            <v/>
          </cell>
          <cell r="AM791" t="str">
            <v/>
          </cell>
          <cell r="AN791" t="str">
            <v/>
          </cell>
          <cell r="AO791" t="str">
            <v/>
          </cell>
          <cell r="AP791" t="str">
            <v/>
          </cell>
          <cell r="AQ791" t="str">
            <v/>
          </cell>
          <cell r="AR791" t="str">
            <v/>
          </cell>
          <cell r="AS791" t="str">
            <v/>
          </cell>
          <cell r="AT791" t="str">
            <v/>
          </cell>
          <cell r="AU791" t="str">
            <v/>
          </cell>
          <cell r="AV791" t="str">
            <v/>
          </cell>
          <cell r="AW791" t="str">
            <v/>
          </cell>
          <cell r="AX791" t="str">
            <v/>
          </cell>
          <cell r="AY791" t="str">
            <v/>
          </cell>
          <cell r="AZ791" t="str">
            <v/>
          </cell>
          <cell r="BA791" t="str">
            <v/>
          </cell>
          <cell r="BB791" t="str">
            <v/>
          </cell>
          <cell r="BC791" t="str">
            <v/>
          </cell>
          <cell r="BD791" t="str">
            <v/>
          </cell>
          <cell r="BE791" t="str">
            <v/>
          </cell>
          <cell r="BF791" t="str">
            <v/>
          </cell>
          <cell r="BG791" t="str">
            <v/>
          </cell>
          <cell r="BH791" t="str">
            <v/>
          </cell>
          <cell r="BI791" t="str">
            <v/>
          </cell>
          <cell r="BJ791" t="str">
            <v/>
          </cell>
          <cell r="BK791" t="str">
            <v/>
          </cell>
          <cell r="BL791" t="str">
            <v/>
          </cell>
          <cell r="BM791" t="str">
            <v/>
          </cell>
          <cell r="BN791" t="str">
            <v/>
          </cell>
          <cell r="BO791" t="str">
            <v/>
          </cell>
          <cell r="BP791">
            <v>0</v>
          </cell>
        </row>
        <row r="792">
          <cell r="A792" t="str">
            <v>Vigilante</v>
          </cell>
          <cell r="C792">
            <v>0</v>
          </cell>
          <cell r="AK792" t="str">
            <v/>
          </cell>
          <cell r="AL792" t="str">
            <v/>
          </cell>
          <cell r="AM792" t="str">
            <v/>
          </cell>
          <cell r="AN792" t="str">
            <v/>
          </cell>
          <cell r="AO792" t="str">
            <v/>
          </cell>
          <cell r="AP792" t="str">
            <v/>
          </cell>
          <cell r="AQ792" t="str">
            <v/>
          </cell>
          <cell r="AR792" t="str">
            <v/>
          </cell>
          <cell r="AS792" t="str">
            <v/>
          </cell>
          <cell r="AT792" t="str">
            <v/>
          </cell>
          <cell r="AU792" t="str">
            <v/>
          </cell>
          <cell r="AV792" t="str">
            <v/>
          </cell>
          <cell r="AW792" t="str">
            <v/>
          </cell>
          <cell r="AX792" t="str">
            <v/>
          </cell>
          <cell r="AY792" t="str">
            <v/>
          </cell>
          <cell r="AZ792" t="str">
            <v/>
          </cell>
          <cell r="BA792" t="str">
            <v/>
          </cell>
          <cell r="BB792" t="str">
            <v/>
          </cell>
          <cell r="BC792" t="str">
            <v/>
          </cell>
          <cell r="BD792" t="str">
            <v/>
          </cell>
          <cell r="BE792" t="str">
            <v/>
          </cell>
          <cell r="BF792" t="str">
            <v/>
          </cell>
          <cell r="BG792" t="str">
            <v/>
          </cell>
          <cell r="BH792" t="str">
            <v/>
          </cell>
          <cell r="BI792" t="str">
            <v/>
          </cell>
          <cell r="BJ792" t="str">
            <v/>
          </cell>
          <cell r="BK792" t="str">
            <v/>
          </cell>
          <cell r="BL792" t="str">
            <v/>
          </cell>
          <cell r="BM792" t="str">
            <v/>
          </cell>
          <cell r="BN792" t="str">
            <v/>
          </cell>
          <cell r="BO792" t="str">
            <v/>
          </cell>
          <cell r="BP792">
            <v>0</v>
          </cell>
        </row>
        <row r="793">
          <cell r="A793" t="str">
            <v>Vile Tormentor</v>
          </cell>
          <cell r="C793">
            <v>0</v>
          </cell>
          <cell r="AK793" t="str">
            <v/>
          </cell>
          <cell r="AL793" t="str">
            <v/>
          </cell>
          <cell r="AM793" t="str">
            <v/>
          </cell>
          <cell r="AN793" t="str">
            <v/>
          </cell>
          <cell r="AO793" t="str">
            <v/>
          </cell>
          <cell r="AP793" t="str">
            <v/>
          </cell>
          <cell r="AQ793" t="str">
            <v/>
          </cell>
          <cell r="AR793" t="str">
            <v/>
          </cell>
          <cell r="AS793" t="str">
            <v/>
          </cell>
          <cell r="AT793" t="str">
            <v/>
          </cell>
          <cell r="AU793" t="str">
            <v/>
          </cell>
          <cell r="AV793" t="str">
            <v/>
          </cell>
          <cell r="AW793" t="str">
            <v/>
          </cell>
          <cell r="AX793" t="str">
            <v/>
          </cell>
          <cell r="AY793" t="str">
            <v/>
          </cell>
          <cell r="AZ793" t="str">
            <v/>
          </cell>
          <cell r="BA793" t="str">
            <v/>
          </cell>
          <cell r="BB793" t="str">
            <v/>
          </cell>
          <cell r="BC793" t="str">
            <v/>
          </cell>
          <cell r="BD793" t="str">
            <v/>
          </cell>
          <cell r="BE793" t="str">
            <v/>
          </cell>
          <cell r="BF793" t="str">
            <v/>
          </cell>
          <cell r="BG793" t="str">
            <v/>
          </cell>
          <cell r="BH793" t="str">
            <v/>
          </cell>
          <cell r="BI793" t="str">
            <v/>
          </cell>
          <cell r="BJ793" t="str">
            <v/>
          </cell>
          <cell r="BK793" t="str">
            <v/>
          </cell>
          <cell r="BL793" t="str">
            <v/>
          </cell>
          <cell r="BM793" t="str">
            <v/>
          </cell>
          <cell r="BN793" t="str">
            <v/>
          </cell>
          <cell r="BO793" t="str">
            <v/>
          </cell>
          <cell r="BP793">
            <v>0</v>
          </cell>
        </row>
        <row r="794">
          <cell r="A794" t="str">
            <v>Virtuoso</v>
          </cell>
          <cell r="C794">
            <v>0</v>
          </cell>
          <cell r="AK794" t="str">
            <v/>
          </cell>
          <cell r="AL794" t="str">
            <v/>
          </cell>
          <cell r="AM794" t="str">
            <v/>
          </cell>
          <cell r="AN794" t="str">
            <v/>
          </cell>
          <cell r="AO794" t="str">
            <v/>
          </cell>
          <cell r="AP794" t="str">
            <v/>
          </cell>
          <cell r="AQ794" t="str">
            <v/>
          </cell>
          <cell r="AR794" t="str">
            <v/>
          </cell>
          <cell r="AS794" t="str">
            <v/>
          </cell>
          <cell r="AT794" t="str">
            <v/>
          </cell>
          <cell r="AU794" t="str">
            <v/>
          </cell>
          <cell r="AV794" t="str">
            <v/>
          </cell>
          <cell r="AW794" t="str">
            <v/>
          </cell>
          <cell r="AX794" t="str">
            <v/>
          </cell>
          <cell r="AY794" t="str">
            <v/>
          </cell>
          <cell r="AZ794" t="str">
            <v/>
          </cell>
          <cell r="BA794" t="str">
            <v/>
          </cell>
          <cell r="BB794" t="str">
            <v/>
          </cell>
          <cell r="BC794" t="str">
            <v/>
          </cell>
          <cell r="BD794" t="str">
            <v/>
          </cell>
          <cell r="BE794" t="str">
            <v/>
          </cell>
          <cell r="BF794" t="str">
            <v/>
          </cell>
          <cell r="BG794" t="str">
            <v/>
          </cell>
          <cell r="BH794" t="str">
            <v/>
          </cell>
          <cell r="BI794" t="str">
            <v/>
          </cell>
          <cell r="BJ794" t="str">
            <v/>
          </cell>
          <cell r="BK794" t="str">
            <v/>
          </cell>
          <cell r="BL794" t="str">
            <v/>
          </cell>
          <cell r="BM794" t="str">
            <v/>
          </cell>
          <cell r="BN794" t="str">
            <v/>
          </cell>
          <cell r="BO794" t="str">
            <v/>
          </cell>
          <cell r="BP794">
            <v>0</v>
          </cell>
        </row>
        <row r="795">
          <cell r="A795" t="str">
            <v>Void Disciple</v>
          </cell>
          <cell r="C795">
            <v>0</v>
          </cell>
          <cell r="AK795" t="str">
            <v/>
          </cell>
          <cell r="AL795" t="str">
            <v/>
          </cell>
          <cell r="AM795" t="str">
            <v/>
          </cell>
          <cell r="AN795" t="str">
            <v/>
          </cell>
          <cell r="AO795" t="str">
            <v/>
          </cell>
          <cell r="AP795" t="str">
            <v/>
          </cell>
          <cell r="AQ795" t="str">
            <v/>
          </cell>
          <cell r="AR795" t="str">
            <v/>
          </cell>
          <cell r="AS795" t="str">
            <v/>
          </cell>
          <cell r="AT795" t="str">
            <v/>
          </cell>
          <cell r="AU795" t="str">
            <v/>
          </cell>
          <cell r="AV795" t="str">
            <v/>
          </cell>
          <cell r="AW795" t="str">
            <v/>
          </cell>
          <cell r="AX795" t="str">
            <v/>
          </cell>
          <cell r="AY795" t="str">
            <v/>
          </cell>
          <cell r="AZ795" t="str">
            <v/>
          </cell>
          <cell r="BA795" t="str">
            <v/>
          </cell>
          <cell r="BB795" t="str">
            <v/>
          </cell>
          <cell r="BC795" t="str">
            <v/>
          </cell>
          <cell r="BD795" t="str">
            <v/>
          </cell>
          <cell r="BE795" t="str">
            <v/>
          </cell>
          <cell r="BF795" t="str">
            <v/>
          </cell>
          <cell r="BG795" t="str">
            <v/>
          </cell>
          <cell r="BH795" t="str">
            <v/>
          </cell>
          <cell r="BI795" t="str">
            <v/>
          </cell>
          <cell r="BJ795" t="str">
            <v/>
          </cell>
          <cell r="BK795" t="str">
            <v/>
          </cell>
          <cell r="BL795" t="str">
            <v/>
          </cell>
          <cell r="BM795" t="str">
            <v/>
          </cell>
          <cell r="BN795" t="str">
            <v/>
          </cell>
          <cell r="BO795" t="str">
            <v/>
          </cell>
          <cell r="BP795">
            <v>0</v>
          </cell>
        </row>
        <row r="796">
          <cell r="A796" t="str">
            <v>Wandering Squire</v>
          </cell>
          <cell r="B796" t="str">
            <v>.</v>
          </cell>
          <cell r="C796">
            <v>0</v>
          </cell>
          <cell r="D796" t="str">
            <v>]Light, Medium Armor[</v>
          </cell>
          <cell r="E796" t="str">
            <v>]Shield Use[</v>
          </cell>
          <cell r="F796" t="str">
            <v>]Simple, Martial Weapons[</v>
          </cell>
          <cell r="G796" t="str">
            <v>1st:]Expertise (Ex)[Per the feat, but only while wielding a quarterstaff.</v>
          </cell>
          <cell r="H796" t="str">
            <v>1st:]Staff Expert (Ex)[+2  bonus to Intimidate &amp; Jump while wielding a quarterstaff.</v>
          </cell>
          <cell r="I796" t="str">
            <v>2nd:]Stunning Attack (Ex)[1/day can stun opponent (Fort DC 10) for 1d4 rounds with a quarterstaff as part of a normal attack.</v>
          </cell>
          <cell r="J796" t="str">
            <v>2nd:]Dodge (Ex)[Dodge feat bonus is now +2</v>
          </cell>
          <cell r="K796" t="str">
            <v>3rd:]Bonus Fighter Feats[0 earned so far.</v>
          </cell>
          <cell r="L796" t="str">
            <v>4th:]Deflect Arrows (Ex)[Free action to deflect (Reflex DC 20+attack's magic bonus to hit) projectiles with quarterstaff.</v>
          </cell>
          <cell r="M796" t="str">
            <v>][Only projectiles the same size or smaller than the squire can be deflected.</v>
          </cell>
          <cell r="N796" t="str">
            <v>6th:]Defensive Stance (Ex)[Cannot be flanked while wielding a quarterstaff.</v>
          </cell>
          <cell r="O796" t="str">
            <v>9th:]Warding Attack (Ex)[Gains extra 5' reach in one direction of choice at beginning of round.</v>
          </cell>
          <cell r="P796" t="str">
            <v>10th:]Staff Master (Ex)[Gain extra attack at highest BAB when wielding a quarterstaff.</v>
          </cell>
          <cell r="AK796" t="str">
            <v/>
          </cell>
          <cell r="AL796" t="str">
            <v/>
          </cell>
          <cell r="AM796" t="str">
            <v/>
          </cell>
          <cell r="AN796" t="str">
            <v/>
          </cell>
          <cell r="AO796" t="str">
            <v/>
          </cell>
          <cell r="AP796" t="str">
            <v/>
          </cell>
          <cell r="AQ796" t="str">
            <v/>
          </cell>
          <cell r="AR796" t="str">
            <v/>
          </cell>
          <cell r="AS796" t="str">
            <v/>
          </cell>
          <cell r="AT796" t="str">
            <v/>
          </cell>
          <cell r="AU796" t="str">
            <v/>
          </cell>
          <cell r="AV796" t="str">
            <v/>
          </cell>
          <cell r="AW796" t="str">
            <v/>
          </cell>
          <cell r="AX796" t="str">
            <v/>
          </cell>
          <cell r="AY796" t="str">
            <v/>
          </cell>
          <cell r="AZ796" t="str">
            <v/>
          </cell>
          <cell r="BA796" t="str">
            <v/>
          </cell>
          <cell r="BB796" t="str">
            <v/>
          </cell>
          <cell r="BC796" t="str">
            <v/>
          </cell>
          <cell r="BD796" t="str">
            <v/>
          </cell>
          <cell r="BE796" t="str">
            <v/>
          </cell>
          <cell r="BF796" t="str">
            <v/>
          </cell>
          <cell r="BG796" t="str">
            <v/>
          </cell>
          <cell r="BH796" t="str">
            <v/>
          </cell>
          <cell r="BI796" t="str">
            <v/>
          </cell>
          <cell r="BJ796" t="str">
            <v/>
          </cell>
          <cell r="BK796" t="str">
            <v/>
          </cell>
          <cell r="BL796" t="str">
            <v/>
          </cell>
          <cell r="BM796" t="str">
            <v/>
          </cell>
          <cell r="BN796" t="str">
            <v/>
          </cell>
          <cell r="BO796" t="str">
            <v/>
          </cell>
          <cell r="BP796">
            <v>0</v>
          </cell>
        </row>
        <row r="797">
          <cell r="A797" t="str">
            <v>War Wizard</v>
          </cell>
          <cell r="B797" t="str">
            <v>.</v>
          </cell>
          <cell r="C797">
            <v>0</v>
          </cell>
          <cell r="G797" t="str">
            <v>1st:]Spells per day[+1 spellcasting level per War Wizard level.</v>
          </cell>
          <cell r="H797" t="str">
            <v>1st:]Weapon Focus[For any Martial Weapon known.</v>
          </cell>
          <cell r="I797" t="str">
            <v>2nd:]Bonus Metamagic Feat[</v>
          </cell>
          <cell r="J797" t="str">
            <v>3rd:]Widen Spell[Can cast a spell as if it was under the effect</v>
          </cell>
          <cell r="K797" t="str">
            <v>][of the Widen Spell feat, without increasing level or cast time.</v>
          </cell>
          <cell r="L797" t="str">
            <v>][Can be used 1 + Cha Bonus per day.</v>
          </cell>
          <cell r="M797" t="str">
            <v>4th:]Bonus Metamagic Feat[</v>
          </cell>
          <cell r="N797" t="str">
            <v>5th:]Enhanced Spell Area[Any spell cast using the Widen Spell</v>
          </cell>
          <cell r="O797" t="str">
            <v>][metamagic feat is increased by 100%, instead of 50%.</v>
          </cell>
          <cell r="AK797" t="str">
            <v/>
          </cell>
          <cell r="AL797" t="str">
            <v/>
          </cell>
          <cell r="AM797" t="str">
            <v/>
          </cell>
          <cell r="AN797" t="str">
            <v/>
          </cell>
          <cell r="AO797" t="str">
            <v/>
          </cell>
          <cell r="AP797" t="str">
            <v/>
          </cell>
          <cell r="AQ797" t="str">
            <v/>
          </cell>
          <cell r="AR797" t="str">
            <v/>
          </cell>
          <cell r="AS797" t="str">
            <v/>
          </cell>
          <cell r="AT797" t="str">
            <v/>
          </cell>
          <cell r="AU797" t="str">
            <v/>
          </cell>
          <cell r="AV797" t="str">
            <v/>
          </cell>
          <cell r="AW797" t="str">
            <v/>
          </cell>
          <cell r="AX797" t="str">
            <v/>
          </cell>
          <cell r="AY797" t="str">
            <v/>
          </cell>
          <cell r="AZ797" t="str">
            <v/>
          </cell>
          <cell r="BA797" t="str">
            <v/>
          </cell>
          <cell r="BB797" t="str">
            <v/>
          </cell>
          <cell r="BC797" t="str">
            <v/>
          </cell>
          <cell r="BD797" t="str">
            <v/>
          </cell>
          <cell r="BE797" t="str">
            <v/>
          </cell>
          <cell r="BF797" t="str">
            <v/>
          </cell>
          <cell r="BG797" t="str">
            <v/>
          </cell>
          <cell r="BH797" t="str">
            <v/>
          </cell>
          <cell r="BI797" t="str">
            <v/>
          </cell>
          <cell r="BJ797" t="str">
            <v/>
          </cell>
          <cell r="BK797" t="str">
            <v/>
          </cell>
          <cell r="BL797" t="str">
            <v/>
          </cell>
          <cell r="BM797" t="str">
            <v/>
          </cell>
          <cell r="BN797" t="str">
            <v/>
          </cell>
          <cell r="BO797" t="str">
            <v/>
          </cell>
          <cell r="BP797">
            <v>0</v>
          </cell>
        </row>
        <row r="798">
          <cell r="A798" t="str">
            <v>Warleader</v>
          </cell>
          <cell r="B798" t="str">
            <v>.</v>
          </cell>
          <cell r="C798">
            <v>0</v>
          </cell>
          <cell r="D798" t="str">
            <v>]Light, Medium, Heavy Armor[</v>
          </cell>
          <cell r="E798" t="str">
            <v>]Shield Use[</v>
          </cell>
          <cell r="F798" t="str">
            <v>]Simple, Martial Weapons[</v>
          </cell>
          <cell r="G798" t="str">
            <v>1st:]Lend Counsel (Ex)[After observation of ally &amp; Concentration check (DC 15) can give advice.</v>
          </cell>
          <cell r="H798" t="str">
            <v>][Ally receives a +2  bonus to a single attack or skill check.</v>
          </cell>
          <cell r="I798" t="str">
            <v>2nd:]Inspire Bravery (Ex)[Allies within sight can use warleader's save to overcome fear affects.</v>
          </cell>
          <cell r="J798" t="str">
            <v>4th:]Concerted Attack (Ex)[1/day after a full round of Concentration (DC 25) can grant all allies</v>
          </cell>
          <cell r="K798" t="str">
            <v>][within hearing an additional +2 bonus to hit flanked opponents &amp; an extra possible AoO each round.</v>
          </cell>
          <cell r="L798" t="str">
            <v>5th:]Charisma (Ex)[+2 bonus to Charisma.</v>
          </cell>
          <cell r="M798" t="str">
            <v>7th:]Snap to Attention (Ex)[Concentration check (DC 20) to shout a warning so no allies are flat footed.</v>
          </cell>
          <cell r="N798" t="str">
            <v>8th:]Motivate the Troops (Ex)[1/day, speech gives allies a +0 to initiative.</v>
          </cell>
          <cell r="O798" t="str">
            <v>10th:]Rally the Troops (Ex)[3/day, full round action hastes &amp; gives allies +1 morale bonus to hit &amp; damage for 1d4+0 rounds.</v>
          </cell>
          <cell r="AK798" t="str">
            <v/>
          </cell>
          <cell r="AL798" t="str">
            <v/>
          </cell>
          <cell r="AM798" t="str">
            <v/>
          </cell>
          <cell r="AN798" t="str">
            <v/>
          </cell>
          <cell r="AO798" t="str">
            <v/>
          </cell>
          <cell r="AP798" t="str">
            <v/>
          </cell>
          <cell r="AQ798" t="str">
            <v/>
          </cell>
          <cell r="AR798" t="str">
            <v/>
          </cell>
          <cell r="AS798" t="str">
            <v/>
          </cell>
          <cell r="AT798" t="str">
            <v/>
          </cell>
          <cell r="AU798" t="str">
            <v/>
          </cell>
          <cell r="AV798" t="str">
            <v/>
          </cell>
          <cell r="AW798" t="str">
            <v/>
          </cell>
          <cell r="AX798" t="str">
            <v/>
          </cell>
          <cell r="AY798" t="str">
            <v/>
          </cell>
          <cell r="AZ798" t="str">
            <v/>
          </cell>
          <cell r="BA798" t="str">
            <v/>
          </cell>
          <cell r="BB798" t="str">
            <v/>
          </cell>
          <cell r="BC798" t="str">
            <v/>
          </cell>
          <cell r="BD798" t="str">
            <v/>
          </cell>
          <cell r="BE798" t="str">
            <v/>
          </cell>
          <cell r="BF798" t="str">
            <v/>
          </cell>
          <cell r="BG798" t="str">
            <v/>
          </cell>
          <cell r="BH798" t="str">
            <v/>
          </cell>
          <cell r="BI798" t="str">
            <v/>
          </cell>
          <cell r="BJ798" t="str">
            <v/>
          </cell>
          <cell r="BK798" t="str">
            <v/>
          </cell>
          <cell r="BL798" t="str">
            <v/>
          </cell>
          <cell r="BM798" t="str">
            <v/>
          </cell>
          <cell r="BN798" t="str">
            <v/>
          </cell>
          <cell r="BO798" t="str">
            <v/>
          </cell>
          <cell r="BP798">
            <v>0</v>
          </cell>
        </row>
        <row r="799">
          <cell r="A799" t="str">
            <v>Warmage</v>
          </cell>
          <cell r="B799" t="str">
            <v>.</v>
          </cell>
          <cell r="C799">
            <v>0</v>
          </cell>
          <cell r="D799" t="str">
            <v>]Light Armor[</v>
          </cell>
          <cell r="F799" t="str">
            <v>]Simple, Martial Weapons[</v>
          </cell>
          <cell r="G799" t="str">
            <v>1st:]Acrane Accuracy (Ex)[+0  bonus to hit with spells that require an attack roll.</v>
          </cell>
          <cell r="H799" t="str">
            <v>2nd:]Armored Mage (Su)[Arcane failure chance reduced by 0%.</v>
          </cell>
          <cell r="I799" t="str">
            <v>2nd:]Spellcasting (Sp)[+0 level(s) of previous arcane spellcasting class.</v>
          </cell>
          <cell r="J799" t="str">
            <v>3rd:]Superior Dodge (Ex)[+1 dodge bonus to AC.  Dodge feat become a +3 bonus to AC.</v>
          </cell>
          <cell r="K799" t="str">
            <v>5th:]Mental Toughness (Ex)[+4  bonus to Concentration checks.</v>
          </cell>
          <cell r="L799" t="str">
            <v>7th:]Dodge Missile Fire (Ex)[Additional +1 dodge bonus to AC vs. missile fire.</v>
          </cell>
          <cell r="M799" t="str">
            <v>9th:]Arcane Tactician (Sp)[May attempt to shape an AoE spell around 0 allies.</v>
          </cell>
          <cell r="N799" t="str">
            <v>][DC 10 + 5 per person shaped around.</v>
          </cell>
          <cell r="O799" t="str">
            <v>10th:]Arcane Warrior (Su)[No longer draws AoO's while casting in threatened squares.</v>
          </cell>
          <cell r="AK799" t="str">
            <v/>
          </cell>
          <cell r="AL799" t="str">
            <v/>
          </cell>
          <cell r="AM799" t="str">
            <v/>
          </cell>
          <cell r="AN799" t="str">
            <v/>
          </cell>
          <cell r="AO799" t="str">
            <v/>
          </cell>
          <cell r="AP799" t="str">
            <v/>
          </cell>
          <cell r="AQ799" t="str">
            <v/>
          </cell>
          <cell r="AR799" t="str">
            <v/>
          </cell>
          <cell r="AS799" t="str">
            <v/>
          </cell>
          <cell r="AT799" t="str">
            <v/>
          </cell>
          <cell r="AU799" t="str">
            <v/>
          </cell>
          <cell r="AV799" t="str">
            <v/>
          </cell>
          <cell r="AW799" t="str">
            <v/>
          </cell>
          <cell r="AX799" t="str">
            <v/>
          </cell>
          <cell r="AY799" t="str">
            <v/>
          </cell>
          <cell r="AZ799" t="str">
            <v/>
          </cell>
          <cell r="BA799" t="str">
            <v/>
          </cell>
          <cell r="BB799" t="str">
            <v/>
          </cell>
          <cell r="BC799" t="str">
            <v/>
          </cell>
          <cell r="BD799" t="str">
            <v/>
          </cell>
          <cell r="BE799" t="str">
            <v/>
          </cell>
          <cell r="BF799" t="str">
            <v/>
          </cell>
          <cell r="BG799" t="str">
            <v/>
          </cell>
          <cell r="BH799" t="str">
            <v/>
          </cell>
          <cell r="BI799" t="str">
            <v/>
          </cell>
          <cell r="BJ799" t="str">
            <v/>
          </cell>
          <cell r="BK799" t="str">
            <v/>
          </cell>
          <cell r="BL799" t="str">
            <v/>
          </cell>
          <cell r="BM799" t="str">
            <v/>
          </cell>
          <cell r="BN799" t="str">
            <v/>
          </cell>
          <cell r="BO799" t="str">
            <v/>
          </cell>
          <cell r="BP799">
            <v>0</v>
          </cell>
        </row>
        <row r="800">
          <cell r="A800" t="str">
            <v>Warmaster</v>
          </cell>
          <cell r="B800" t="str">
            <v>Wrm</v>
          </cell>
          <cell r="C800">
            <v>0</v>
          </cell>
          <cell r="G800" t="str">
            <v>1st:]Brotherhood[+4 Competence bonus to Diplomacy</v>
          </cell>
          <cell r="H800" t="str">
            <v>][made to influence other Warmasters.</v>
          </cell>
          <cell r="I800" t="str">
            <v>1st:]Leadership Bonus +1[Listed bonus to Leadership score</v>
          </cell>
          <cell r="J800" t="str">
            <v xml:space="preserve">2nd:]Battle Cry (Su)[as Bard's Inspire Courage (+2 Morale </v>
          </cell>
          <cell r="K800" t="str">
            <v>][vs. Fear, +1 Morale to Attack and Dmg) for CHA bonus rounds.</v>
          </cell>
          <cell r="L800" t="str">
            <v>][can use up to Warmaster's level times per day.</v>
          </cell>
          <cell r="M800" t="str">
            <v>3rd:]Direct Troops (Su)[Full Round; allies within 30' gain a +2</v>
          </cell>
          <cell r="N800" t="str">
            <v>][Competence bonus to attacks or skill checks for CHA bonus rounds.</v>
          </cell>
          <cell r="O800" t="str">
            <v>3rd:]Leadership Bonus +2[Listed bonus to Leadership score</v>
          </cell>
          <cell r="P800" t="str">
            <v>4th:]Tower[</v>
          </cell>
          <cell r="Q800" t="str">
            <v>4th:]Rally Troops (Su)[Allow 2nd save to allies vs. Fear/Charm</v>
          </cell>
          <cell r="R800" t="str">
            <v>][Fear effects aren't as pronounced</v>
          </cell>
          <cell r="S800" t="str">
            <v>5th:]Hard March[Allies: +4 to Con checks for forced march</v>
          </cell>
          <cell r="T800" t="str">
            <v>5th:]Leadership Bonus +3[Listed bonus to Leadership score</v>
          </cell>
          <cell r="U800" t="str">
            <v>6th:]Keep[</v>
          </cell>
          <cell r="V800" t="str">
            <v>7th:]Battle Standard (Su)[All allies within 30' gain the Battle Cry</v>
          </cell>
          <cell r="W800" t="str">
            <v>][and Rally Troops effects; if standard is lost, -1 morale to attack / dmg</v>
          </cell>
          <cell r="X800" t="str">
            <v>][until it is recovered.</v>
          </cell>
          <cell r="Y800" t="str">
            <v>7th:]Leadership Bonus +4[Listed bonus to Leadership score</v>
          </cell>
          <cell r="Z800" t="str">
            <v>8th:]Castle[</v>
          </cell>
          <cell r="AA800" t="str">
            <v>9th:]Die for your Country (Su)[Allies within 30' fight to -10 HP.</v>
          </cell>
          <cell r="AB800" t="str">
            <v>9th:]Leadership Bonus +5[Listed bonus to Leadership score</v>
          </cell>
          <cell r="AC800" t="str">
            <v>10th:]Huge Castle[</v>
          </cell>
          <cell r="AK800" t="str">
            <v/>
          </cell>
          <cell r="AL800" t="str">
            <v/>
          </cell>
          <cell r="AM800" t="str">
            <v/>
          </cell>
          <cell r="AN800" t="str">
            <v/>
          </cell>
          <cell r="AO800" t="str">
            <v/>
          </cell>
          <cell r="AP800" t="str">
            <v/>
          </cell>
          <cell r="AQ800" t="str">
            <v/>
          </cell>
          <cell r="AR800" t="str">
            <v/>
          </cell>
          <cell r="AS800" t="str">
            <v/>
          </cell>
          <cell r="AT800" t="str">
            <v/>
          </cell>
          <cell r="AU800" t="str">
            <v/>
          </cell>
          <cell r="AV800" t="str">
            <v/>
          </cell>
          <cell r="AW800" t="str">
            <v/>
          </cell>
          <cell r="AX800" t="str">
            <v/>
          </cell>
          <cell r="AY800" t="str">
            <v/>
          </cell>
          <cell r="AZ800" t="str">
            <v/>
          </cell>
          <cell r="BA800" t="str">
            <v/>
          </cell>
          <cell r="BB800" t="str">
            <v/>
          </cell>
          <cell r="BC800" t="str">
            <v/>
          </cell>
          <cell r="BD800" t="str">
            <v/>
          </cell>
          <cell r="BE800" t="str">
            <v/>
          </cell>
          <cell r="BF800" t="str">
            <v/>
          </cell>
          <cell r="BG800" t="str">
            <v/>
          </cell>
          <cell r="BH800" t="str">
            <v/>
          </cell>
          <cell r="BI800" t="str">
            <v/>
          </cell>
          <cell r="BJ800" t="str">
            <v/>
          </cell>
          <cell r="BK800" t="str">
            <v/>
          </cell>
          <cell r="BL800" t="str">
            <v/>
          </cell>
          <cell r="BM800" t="str">
            <v/>
          </cell>
          <cell r="BN800" t="str">
            <v/>
          </cell>
          <cell r="BO800" t="str">
            <v/>
          </cell>
          <cell r="BP800">
            <v>0</v>
          </cell>
        </row>
        <row r="801">
          <cell r="A801" t="str">
            <v>Warpriest</v>
          </cell>
          <cell r="B801" t="str">
            <v>Warp</v>
          </cell>
          <cell r="C801">
            <v>0</v>
          </cell>
          <cell r="D801" t="str">
            <v>]Light, Medium, Heavy Armor[</v>
          </cell>
          <cell r="E801" t="str">
            <v>]Shield Use[</v>
          </cell>
          <cell r="F801" t="str">
            <v>]Simple, Martial Weapons[</v>
          </cell>
          <cell r="G801" t="str">
            <v xml:space="preserve">1st:]Prestige Domain[Glory Prestige Domain (if channels positive </v>
          </cell>
          <cell r="H801" t="str">
            <v>][energy) or Domination Prestige Domain (if channels negative energy)</v>
          </cell>
          <cell r="I801" t="str">
            <v>1st:]Rally (Ex)[If not suffering from fear, Std. Action.  Those w/i</v>
          </cell>
          <cell r="J801" t="str">
            <v>][60' may make another save, with +1 morale bonus per level.</v>
          </cell>
          <cell r="K801" t="str">
            <v>1st:]Turn or Rebuke Undead (Su)[Warpriest level stacks with</v>
          </cell>
          <cell r="L801" t="str">
            <v>][cleric's level to determine effect when turning or rebuking undead.</v>
          </cell>
          <cell r="M801" t="str">
            <v>2nd:]Inflame (Ex)[Five minute speech; provides morale bonus</v>
          </cell>
          <cell r="N801" t="str">
            <v>][vs. Fear spells / effects.  +2 at 2nd, +2 each even level thereafter.</v>
          </cell>
          <cell r="O801" t="str">
            <v>2nd:]Spells per day[+1 level per even level of Warpriest.</v>
          </cell>
          <cell r="P801" t="str">
            <v>3rd:]Healing Circle (Sp)[Once per day, as spell.</v>
          </cell>
          <cell r="Q801" t="str">
            <v>4th:]Prestige Domain[Divination Prestige Domain</v>
          </cell>
          <cell r="R801" t="str">
            <v>5th:]Heroes' Feast (Sp)[Once per day, as spell.</v>
          </cell>
          <cell r="S801" t="str">
            <v>6th:]Fear Aura (Su)[Once per day, project a 20' fear aura</v>
          </cell>
          <cell r="T801" t="str">
            <v>][for one round per Warpriest level.  Will Save DC 10 + Warpriest level</v>
          </cell>
          <cell r="U801" t="str">
            <v>][+ Cha Bonus or as if affected by Fear spell.</v>
          </cell>
          <cell r="V801" t="str">
            <v>7th:]Mass Haste (Sp)[Once per day, as spell.</v>
          </cell>
          <cell r="W801" t="str">
            <v>8th:]Mass Healing (Sp)[Once per day, as spell.</v>
          </cell>
          <cell r="X801" t="str">
            <v>9th:]Fear Aura (Su)[Twice per day, project a 20' fear aura</v>
          </cell>
          <cell r="Y801" t="str">
            <v>][for one round per Warpriest level.  Will Save DC 10 + Warpriest level</v>
          </cell>
          <cell r="Z801" t="str">
            <v>][+ Cha Bonus or as if affected by Fear spell.</v>
          </cell>
          <cell r="AA801" t="str">
            <v>10th:]Implacable Foe (Sp)[Mv-Equiv to start, Concentration to</v>
          </cell>
          <cell r="AB801" t="str">
            <v>][maintain.  Allies within 100' will fight to -20 HP.</v>
          </cell>
          <cell r="AK801" t="str">
            <v/>
          </cell>
          <cell r="AL801" t="str">
            <v/>
          </cell>
          <cell r="AM801" t="str">
            <v/>
          </cell>
          <cell r="AN801" t="str">
            <v/>
          </cell>
          <cell r="AO801" t="str">
            <v/>
          </cell>
          <cell r="AP801" t="str">
            <v/>
          </cell>
          <cell r="AQ801" t="str">
            <v/>
          </cell>
          <cell r="AR801" t="str">
            <v/>
          </cell>
          <cell r="AS801" t="str">
            <v/>
          </cell>
          <cell r="AT801" t="str">
            <v/>
          </cell>
          <cell r="AU801" t="str">
            <v/>
          </cell>
          <cell r="AV801" t="str">
            <v/>
          </cell>
          <cell r="AW801" t="str">
            <v/>
          </cell>
          <cell r="AX801" t="str">
            <v/>
          </cell>
          <cell r="AY801" t="str">
            <v/>
          </cell>
          <cell r="AZ801" t="str">
            <v/>
          </cell>
          <cell r="BA801" t="str">
            <v/>
          </cell>
          <cell r="BB801" t="str">
            <v/>
          </cell>
          <cell r="BC801" t="str">
            <v/>
          </cell>
          <cell r="BD801" t="str">
            <v/>
          </cell>
          <cell r="BE801" t="str">
            <v/>
          </cell>
          <cell r="BF801" t="str">
            <v/>
          </cell>
          <cell r="BG801" t="str">
            <v/>
          </cell>
          <cell r="BH801" t="str">
            <v/>
          </cell>
          <cell r="BI801" t="str">
            <v/>
          </cell>
          <cell r="BJ801" t="str">
            <v/>
          </cell>
          <cell r="BK801" t="str">
            <v/>
          </cell>
          <cell r="BL801" t="str">
            <v/>
          </cell>
          <cell r="BM801" t="str">
            <v/>
          </cell>
          <cell r="BN801" t="str">
            <v/>
          </cell>
          <cell r="BO801" t="str">
            <v/>
          </cell>
          <cell r="BP801">
            <v>0</v>
          </cell>
        </row>
        <row r="802">
          <cell r="A802" t="str">
            <v>Warrior</v>
          </cell>
          <cell r="B802" t="str">
            <v>.</v>
          </cell>
          <cell r="C802">
            <v>0</v>
          </cell>
          <cell r="D802" t="str">
            <v>]Light, Medium, Heavy Armor[</v>
          </cell>
          <cell r="E802" t="str">
            <v>]Shield Use[</v>
          </cell>
          <cell r="F802" t="str">
            <v>]Simple, Martial Weapons[</v>
          </cell>
          <cell r="AK802" t="str">
            <v/>
          </cell>
          <cell r="AL802" t="str">
            <v/>
          </cell>
          <cell r="AM802" t="str">
            <v/>
          </cell>
          <cell r="AN802" t="str">
            <v/>
          </cell>
          <cell r="AO802" t="str">
            <v/>
          </cell>
          <cell r="AP802" t="str">
            <v/>
          </cell>
          <cell r="AQ802" t="str">
            <v/>
          </cell>
          <cell r="AR802" t="str">
            <v/>
          </cell>
          <cell r="AS802" t="str">
            <v/>
          </cell>
          <cell r="AT802" t="str">
            <v/>
          </cell>
          <cell r="AU802" t="str">
            <v/>
          </cell>
          <cell r="AV802" t="str">
            <v/>
          </cell>
          <cell r="AW802" t="str">
            <v/>
          </cell>
          <cell r="AX802" t="str">
            <v/>
          </cell>
          <cell r="AY802" t="str">
            <v/>
          </cell>
          <cell r="AZ802" t="str">
            <v/>
          </cell>
          <cell r="BA802" t="str">
            <v/>
          </cell>
          <cell r="BB802" t="str">
            <v/>
          </cell>
          <cell r="BC802" t="str">
            <v/>
          </cell>
          <cell r="BD802" t="str">
            <v/>
          </cell>
          <cell r="BE802" t="str">
            <v/>
          </cell>
          <cell r="BF802" t="str">
            <v/>
          </cell>
          <cell r="BG802" t="str">
            <v/>
          </cell>
          <cell r="BH802" t="str">
            <v/>
          </cell>
          <cell r="BI802" t="str">
            <v/>
          </cell>
          <cell r="BJ802" t="str">
            <v/>
          </cell>
          <cell r="BK802" t="str">
            <v/>
          </cell>
          <cell r="BL802" t="str">
            <v/>
          </cell>
          <cell r="BM802" t="str">
            <v/>
          </cell>
          <cell r="BN802" t="str">
            <v/>
          </cell>
          <cell r="BO802" t="str">
            <v/>
          </cell>
          <cell r="BP802">
            <v>0</v>
          </cell>
        </row>
        <row r="803">
          <cell r="A803" t="str">
            <v>Wasp Bounty Hunter</v>
          </cell>
          <cell r="C803">
            <v>0</v>
          </cell>
          <cell r="AK803" t="str">
            <v/>
          </cell>
          <cell r="AL803" t="str">
            <v/>
          </cell>
          <cell r="AM803" t="str">
            <v/>
          </cell>
          <cell r="AN803" t="str">
            <v/>
          </cell>
          <cell r="AO803" t="str">
            <v/>
          </cell>
          <cell r="AP803" t="str">
            <v/>
          </cell>
          <cell r="AQ803" t="str">
            <v/>
          </cell>
          <cell r="AR803" t="str">
            <v/>
          </cell>
          <cell r="AS803" t="str">
            <v/>
          </cell>
          <cell r="AT803" t="str">
            <v/>
          </cell>
          <cell r="AU803" t="str">
            <v/>
          </cell>
          <cell r="AV803" t="str">
            <v/>
          </cell>
          <cell r="AW803" t="str">
            <v/>
          </cell>
          <cell r="AX803" t="str">
            <v/>
          </cell>
          <cell r="AY803" t="str">
            <v/>
          </cell>
          <cell r="AZ803" t="str">
            <v/>
          </cell>
          <cell r="BA803" t="str">
            <v/>
          </cell>
          <cell r="BB803" t="str">
            <v/>
          </cell>
          <cell r="BC803" t="str">
            <v/>
          </cell>
          <cell r="BD803" t="str">
            <v/>
          </cell>
          <cell r="BE803" t="str">
            <v/>
          </cell>
          <cell r="BF803" t="str">
            <v/>
          </cell>
          <cell r="BG803" t="str">
            <v/>
          </cell>
          <cell r="BH803" t="str">
            <v/>
          </cell>
          <cell r="BI803" t="str">
            <v/>
          </cell>
          <cell r="BJ803" t="str">
            <v/>
          </cell>
          <cell r="BK803" t="str">
            <v/>
          </cell>
          <cell r="BL803" t="str">
            <v/>
          </cell>
          <cell r="BM803" t="str">
            <v/>
          </cell>
          <cell r="BN803" t="str">
            <v/>
          </cell>
          <cell r="BO803" t="str">
            <v/>
          </cell>
          <cell r="BP803">
            <v>0</v>
          </cell>
        </row>
        <row r="804">
          <cell r="A804" t="str">
            <v>Wasteland Druid</v>
          </cell>
          <cell r="C804">
            <v>0</v>
          </cell>
          <cell r="AK804" t="str">
            <v/>
          </cell>
          <cell r="AL804" t="str">
            <v/>
          </cell>
          <cell r="AM804" t="str">
            <v/>
          </cell>
          <cell r="AN804" t="str">
            <v/>
          </cell>
          <cell r="AO804" t="str">
            <v/>
          </cell>
          <cell r="AP804" t="str">
            <v/>
          </cell>
          <cell r="AQ804" t="str">
            <v/>
          </cell>
          <cell r="AR804" t="str">
            <v/>
          </cell>
          <cell r="AS804" t="str">
            <v/>
          </cell>
          <cell r="AT804" t="str">
            <v/>
          </cell>
          <cell r="AU804" t="str">
            <v/>
          </cell>
          <cell r="AV804" t="str">
            <v/>
          </cell>
          <cell r="AW804" t="str">
            <v/>
          </cell>
          <cell r="AX804" t="str">
            <v/>
          </cell>
          <cell r="AY804" t="str">
            <v/>
          </cell>
          <cell r="AZ804" t="str">
            <v/>
          </cell>
          <cell r="BA804" t="str">
            <v/>
          </cell>
          <cell r="BB804" t="str">
            <v/>
          </cell>
          <cell r="BC804" t="str">
            <v/>
          </cell>
          <cell r="BD804" t="str">
            <v/>
          </cell>
          <cell r="BE804" t="str">
            <v/>
          </cell>
          <cell r="BF804" t="str">
            <v/>
          </cell>
          <cell r="BG804" t="str">
            <v/>
          </cell>
          <cell r="BH804" t="str">
            <v/>
          </cell>
          <cell r="BI804" t="str">
            <v/>
          </cell>
          <cell r="BJ804" t="str">
            <v/>
          </cell>
          <cell r="BK804" t="str">
            <v/>
          </cell>
          <cell r="BL804" t="str">
            <v/>
          </cell>
          <cell r="BM804" t="str">
            <v/>
          </cell>
          <cell r="BN804" t="str">
            <v/>
          </cell>
          <cell r="BO804" t="str">
            <v/>
          </cell>
          <cell r="BP804">
            <v>0</v>
          </cell>
        </row>
        <row r="805">
          <cell r="A805" t="str">
            <v>Waveservant</v>
          </cell>
          <cell r="C805">
            <v>0</v>
          </cell>
          <cell r="AK805" t="str">
            <v/>
          </cell>
          <cell r="AL805" t="str">
            <v/>
          </cell>
          <cell r="AM805" t="str">
            <v/>
          </cell>
          <cell r="AN805" t="str">
            <v/>
          </cell>
          <cell r="AO805" t="str">
            <v/>
          </cell>
          <cell r="AP805" t="str">
            <v/>
          </cell>
          <cell r="AQ805" t="str">
            <v/>
          </cell>
          <cell r="AR805" t="str">
            <v/>
          </cell>
          <cell r="AS805" t="str">
            <v/>
          </cell>
          <cell r="AT805" t="str">
            <v/>
          </cell>
          <cell r="AU805" t="str">
            <v/>
          </cell>
          <cell r="AV805" t="str">
            <v/>
          </cell>
          <cell r="AW805" t="str">
            <v/>
          </cell>
          <cell r="AX805" t="str">
            <v/>
          </cell>
          <cell r="AY805" t="str">
            <v/>
          </cell>
          <cell r="AZ805" t="str">
            <v/>
          </cell>
          <cell r="BA805" t="str">
            <v/>
          </cell>
          <cell r="BB805" t="str">
            <v/>
          </cell>
          <cell r="BC805" t="str">
            <v/>
          </cell>
          <cell r="BD805" t="str">
            <v/>
          </cell>
          <cell r="BE805" t="str">
            <v/>
          </cell>
          <cell r="BF805" t="str">
            <v/>
          </cell>
          <cell r="BG805" t="str">
            <v/>
          </cell>
          <cell r="BH805" t="str">
            <v/>
          </cell>
          <cell r="BI805" t="str">
            <v/>
          </cell>
          <cell r="BJ805" t="str">
            <v/>
          </cell>
          <cell r="BK805" t="str">
            <v/>
          </cell>
          <cell r="BL805" t="str">
            <v/>
          </cell>
          <cell r="BM805" t="str">
            <v/>
          </cell>
          <cell r="BN805" t="str">
            <v/>
          </cell>
          <cell r="BO805" t="str">
            <v/>
          </cell>
          <cell r="BP805">
            <v>0</v>
          </cell>
        </row>
        <row r="806">
          <cell r="A806" t="str">
            <v>Wayfarer Guide</v>
          </cell>
          <cell r="B806" t="str">
            <v>Way</v>
          </cell>
          <cell r="C806">
            <v>0</v>
          </cell>
          <cell r="G806" t="str">
            <v>1st:]Enhanced Capacity (Ex)[Any spell with the Teleportation</v>
          </cell>
          <cell r="H806" t="str">
            <v>][descriptor, the maximum weight allowed is 100 lbs. per caster level.</v>
          </cell>
          <cell r="I806" t="str">
            <v>1st:]Spells per day[+1 level per odd level of Wayfarer Guide.</v>
          </cell>
          <cell r="J806" t="str">
            <v>2nd:]Extra Teleportation[Gains an extra 5th-level spellcaster slot</v>
          </cell>
          <cell r="K806" t="str">
            <v>][which may only be used for the Teleport spell.</v>
          </cell>
          <cell r="L806" t="str">
            <v>3rd:]Enhanced Accuracy (Ex)[Use the table in T&amp;B p. 71 for</v>
          </cell>
          <cell r="M806" t="str">
            <v>][possibility of being off-target, instead of PHB p. 264.</v>
          </cell>
          <cell r="AK806" t="str">
            <v/>
          </cell>
          <cell r="AL806" t="str">
            <v/>
          </cell>
          <cell r="AM806" t="str">
            <v/>
          </cell>
          <cell r="AN806" t="str">
            <v/>
          </cell>
          <cell r="AO806" t="str">
            <v/>
          </cell>
          <cell r="AP806" t="str">
            <v/>
          </cell>
          <cell r="AQ806" t="str">
            <v/>
          </cell>
          <cell r="AR806" t="str">
            <v/>
          </cell>
          <cell r="AS806" t="str">
            <v/>
          </cell>
          <cell r="AT806" t="str">
            <v/>
          </cell>
          <cell r="AU806" t="str">
            <v/>
          </cell>
          <cell r="AV806" t="str">
            <v/>
          </cell>
          <cell r="AW806" t="str">
            <v/>
          </cell>
          <cell r="AX806" t="str">
            <v/>
          </cell>
          <cell r="AY806" t="str">
            <v/>
          </cell>
          <cell r="AZ806" t="str">
            <v/>
          </cell>
          <cell r="BA806" t="str">
            <v/>
          </cell>
          <cell r="BB806" t="str">
            <v/>
          </cell>
          <cell r="BC806" t="str">
            <v/>
          </cell>
          <cell r="BD806" t="str">
            <v/>
          </cell>
          <cell r="BE806" t="str">
            <v/>
          </cell>
          <cell r="BF806" t="str">
            <v/>
          </cell>
          <cell r="BG806" t="str">
            <v/>
          </cell>
          <cell r="BH806" t="str">
            <v/>
          </cell>
          <cell r="BI806" t="str">
            <v/>
          </cell>
          <cell r="BJ806" t="str">
            <v/>
          </cell>
          <cell r="BK806" t="str">
            <v/>
          </cell>
          <cell r="BL806" t="str">
            <v/>
          </cell>
          <cell r="BM806" t="str">
            <v/>
          </cell>
          <cell r="BN806" t="str">
            <v/>
          </cell>
          <cell r="BO806" t="str">
            <v/>
          </cell>
          <cell r="BP806">
            <v>0</v>
          </cell>
        </row>
        <row r="807">
          <cell r="A807" t="str">
            <v>Weaponmaster</v>
          </cell>
          <cell r="B807" t="str">
            <v>WpnM</v>
          </cell>
          <cell r="C807">
            <v>0</v>
          </cell>
          <cell r="G807" t="str">
            <v>1st:]Ki Damage (Su) 1/day/lvl[Max damage with weapon of choice on a non-critical hit.</v>
          </cell>
          <cell r="H807" t="str">
            <v>2nd:]Increased Multiplier (Ex)[0/day Increase crit multiplier on weapon of choice by 1 step (2x to 3x, etc.)</v>
          </cell>
          <cell r="I807" t="str">
            <v>3rd:]Superior Weapon Focus[+1 to hit with weapon of choice</v>
          </cell>
          <cell r="J807" t="str">
            <v>5th:]Superior Combat Reflexes[Up to Dex mod + Wis mod AoO's</v>
          </cell>
          <cell r="K807" t="str">
            <v>7th:]Ki Critical[Add +2 to weapon's threaten range</v>
          </cell>
          <cell r="L807" t="str">
            <v>][(after Keen, Improved Critical feats have factored in)</v>
          </cell>
          <cell r="M807" t="str">
            <v>9th:]Ki Whirlwind Attack[Make a Whirlwind attack as a standard</v>
          </cell>
          <cell r="N807" t="str">
            <v>][action (instead of a full-round action)</v>
          </cell>
          <cell r="AK807" t="str">
            <v/>
          </cell>
          <cell r="AL807" t="str">
            <v/>
          </cell>
          <cell r="AM807" t="str">
            <v/>
          </cell>
          <cell r="AN807" t="str">
            <v/>
          </cell>
          <cell r="AO807" t="str">
            <v/>
          </cell>
          <cell r="AP807" t="str">
            <v/>
          </cell>
          <cell r="AQ807" t="str">
            <v/>
          </cell>
          <cell r="AR807" t="str">
            <v/>
          </cell>
          <cell r="AS807" t="str">
            <v/>
          </cell>
          <cell r="AT807" t="str">
            <v/>
          </cell>
          <cell r="AU807" t="str">
            <v/>
          </cell>
          <cell r="AV807" t="str">
            <v/>
          </cell>
          <cell r="AW807" t="str">
            <v/>
          </cell>
          <cell r="AX807" t="str">
            <v/>
          </cell>
          <cell r="AY807" t="str">
            <v/>
          </cell>
          <cell r="AZ807" t="str">
            <v/>
          </cell>
          <cell r="BA807" t="str">
            <v/>
          </cell>
          <cell r="BB807" t="str">
            <v/>
          </cell>
          <cell r="BC807" t="str">
            <v/>
          </cell>
          <cell r="BD807" t="str">
            <v/>
          </cell>
          <cell r="BE807" t="str">
            <v/>
          </cell>
          <cell r="BF807" t="str">
            <v/>
          </cell>
          <cell r="BG807" t="str">
            <v/>
          </cell>
          <cell r="BH807" t="str">
            <v/>
          </cell>
          <cell r="BI807" t="str">
            <v/>
          </cell>
          <cell r="BJ807" t="str">
            <v/>
          </cell>
          <cell r="BK807" t="str">
            <v/>
          </cell>
          <cell r="BL807" t="str">
            <v/>
          </cell>
          <cell r="BM807" t="str">
            <v/>
          </cell>
          <cell r="BN807" t="str">
            <v/>
          </cell>
          <cell r="BO807" t="str">
            <v/>
          </cell>
          <cell r="BP807">
            <v>0</v>
          </cell>
        </row>
        <row r="808">
          <cell r="A808" t="str">
            <v>Wearer of Purple</v>
          </cell>
          <cell r="C808">
            <v>0</v>
          </cell>
          <cell r="AK808" t="str">
            <v/>
          </cell>
          <cell r="AL808" t="str">
            <v/>
          </cell>
          <cell r="AM808" t="str">
            <v/>
          </cell>
          <cell r="AN808" t="str">
            <v/>
          </cell>
          <cell r="AO808" t="str">
            <v/>
          </cell>
          <cell r="AP808" t="str">
            <v/>
          </cell>
          <cell r="AQ808" t="str">
            <v/>
          </cell>
          <cell r="AR808" t="str">
            <v/>
          </cell>
          <cell r="AS808" t="str">
            <v/>
          </cell>
          <cell r="AT808" t="str">
            <v/>
          </cell>
          <cell r="AU808" t="str">
            <v/>
          </cell>
          <cell r="AV808" t="str">
            <v/>
          </cell>
          <cell r="AW808" t="str">
            <v/>
          </cell>
          <cell r="AX808" t="str">
            <v/>
          </cell>
          <cell r="AY808" t="str">
            <v/>
          </cell>
          <cell r="AZ808" t="str">
            <v/>
          </cell>
          <cell r="BA808" t="str">
            <v/>
          </cell>
          <cell r="BB808" t="str">
            <v/>
          </cell>
          <cell r="BC808" t="str">
            <v/>
          </cell>
          <cell r="BD808" t="str">
            <v/>
          </cell>
          <cell r="BE808" t="str">
            <v/>
          </cell>
          <cell r="BF808" t="str">
            <v/>
          </cell>
          <cell r="BG808" t="str">
            <v/>
          </cell>
          <cell r="BH808" t="str">
            <v/>
          </cell>
          <cell r="BI808" t="str">
            <v/>
          </cell>
          <cell r="BJ808" t="str">
            <v/>
          </cell>
          <cell r="BK808" t="str">
            <v/>
          </cell>
          <cell r="BL808" t="str">
            <v/>
          </cell>
          <cell r="BM808" t="str">
            <v/>
          </cell>
          <cell r="BN808" t="str">
            <v/>
          </cell>
          <cell r="BO808" t="str">
            <v/>
          </cell>
          <cell r="BP808">
            <v>0</v>
          </cell>
        </row>
        <row r="809">
          <cell r="A809" t="str">
            <v>Weightless Foot</v>
          </cell>
          <cell r="B809" t="str">
            <v>.</v>
          </cell>
          <cell r="C809">
            <v>0</v>
          </cell>
          <cell r="F809" t="str">
            <v>]Simple, Martial Weapons[</v>
          </cell>
          <cell r="G809" t="str">
            <v>1st:]Leap of the Clouds[Ignore maximum distance on jumps</v>
          </cell>
          <cell r="H809" t="str">
            <v>1st:]Slow Fall (20')[Can fall 20' w/o dmg if wall is within reach.</v>
          </cell>
          <cell r="I809" t="str">
            <v>2nd:]Light Step (Su)[+10 competence bonus to Move Silently.  Can always take 10.</v>
          </cell>
          <cell r="J809" t="str">
            <v>2nd:]Spring Attack (Ex)[Per the feat.</v>
          </cell>
          <cell r="K809" t="str">
            <v>3rd:]Acrobatics (Su)[+10 competence bonus to balance, climb,</v>
          </cell>
          <cell r="L809" t="str">
            <v>][jump, &amp; tumble checks.  Becomes +20 at 7th level.</v>
          </cell>
          <cell r="M809" t="str">
            <v>][Can always take 10 on these checks.</v>
          </cell>
          <cell r="N809" t="str">
            <v>3rd:]Slow Fall (30')[Can fall 30' w/o dmg if wall is within reach.</v>
          </cell>
          <cell r="O809" t="str">
            <v>4th:]Purity of Body[Immune to non-magical diseases</v>
          </cell>
          <cell r="P809" t="str">
            <v>4th:]Trackless Step[Leaves no trail in natural surroundings &amp; cannot be tracked.</v>
          </cell>
          <cell r="Q809" t="str">
            <v>4th:]Shot on the Run[Gain the shot on the run feat.</v>
          </cell>
          <cell r="R809" t="str">
            <v>5th:]Dry Feet[Water Walk as a scorcerer of equal class level.  Free action.</v>
          </cell>
          <cell r="S809" t="str">
            <v>][Can use 3/day + CHA modifier.  (Minimum of 1/day.)  Self only.</v>
          </cell>
          <cell r="T809" t="str">
            <v>6th:]Purity of Mind (Ex)[+5 competence bonus to all INT based skill checks.</v>
          </cell>
          <cell r="U809" t="str">
            <v>6th:]Uncanny Step (Su)[Can use vertical walls for regular movement; 5' to move from one to another.</v>
          </cell>
          <cell r="V809" t="str">
            <v>7th:]Light as a Feather (Sp)[Feather Fall as a scorcerer of equal class level.  Free action.</v>
          </cell>
          <cell r="W809" t="str">
            <v>][Can use 3/day + CHA modifier.  (Minimum of 1/day.)  Self only.</v>
          </cell>
          <cell r="X809" t="str">
            <v>8th:]Light as Air (Sp)[Air Walk as a scorcerer of equal class level.  Free action.</v>
          </cell>
          <cell r="Y809" t="str">
            <v>][Can use 3/day + CHA modifier.  (Minimum of 1/day.)  Self only.</v>
          </cell>
          <cell r="Z809" t="str">
            <v>9th:]Purity of Spirit (Su)[+10 insight bonus to all saves vs. level drains or alignment changes.</v>
          </cell>
          <cell r="AA809" t="str">
            <v>9th:]Improved Evasion[Half dmg if fails Reflex save.</v>
          </cell>
          <cell r="AB809" t="str">
            <v>10th:]Weightlessness (Sp)[Fly as a scorcerer of equal class level.  Free action.</v>
          </cell>
          <cell r="AC809" t="str">
            <v>][Can use 3/day + CHA modifier.  (Minimum of 1/day.)  Self only.</v>
          </cell>
          <cell r="AK809" t="str">
            <v/>
          </cell>
          <cell r="AL809" t="str">
            <v/>
          </cell>
          <cell r="AM809" t="str">
            <v/>
          </cell>
          <cell r="AN809" t="str">
            <v/>
          </cell>
          <cell r="AO809" t="str">
            <v/>
          </cell>
          <cell r="AP809" t="str">
            <v/>
          </cell>
          <cell r="AQ809" t="str">
            <v/>
          </cell>
          <cell r="AR809" t="str">
            <v/>
          </cell>
          <cell r="AS809" t="str">
            <v/>
          </cell>
          <cell r="AT809" t="str">
            <v/>
          </cell>
          <cell r="AU809" t="str">
            <v/>
          </cell>
          <cell r="AV809" t="str">
            <v/>
          </cell>
          <cell r="AW809" t="str">
            <v/>
          </cell>
          <cell r="AX809" t="str">
            <v/>
          </cell>
          <cell r="AY809" t="str">
            <v/>
          </cell>
          <cell r="AZ809" t="str">
            <v/>
          </cell>
          <cell r="BA809" t="str">
            <v/>
          </cell>
          <cell r="BB809" t="str">
            <v/>
          </cell>
          <cell r="BC809" t="str">
            <v/>
          </cell>
          <cell r="BD809" t="str">
            <v/>
          </cell>
          <cell r="BE809" t="str">
            <v/>
          </cell>
          <cell r="BF809" t="str">
            <v/>
          </cell>
          <cell r="BG809" t="str">
            <v/>
          </cell>
          <cell r="BH809" t="str">
            <v/>
          </cell>
          <cell r="BI809" t="str">
            <v/>
          </cell>
          <cell r="BJ809" t="str">
            <v/>
          </cell>
          <cell r="BK809" t="str">
            <v/>
          </cell>
          <cell r="BL809" t="str">
            <v/>
          </cell>
          <cell r="BM809" t="str">
            <v/>
          </cell>
          <cell r="BN809" t="str">
            <v/>
          </cell>
          <cell r="BO809" t="str">
            <v/>
          </cell>
          <cell r="BP809">
            <v>0</v>
          </cell>
        </row>
        <row r="810">
          <cell r="A810" t="str">
            <v>Wild Rider</v>
          </cell>
          <cell r="B810" t="str">
            <v>.</v>
          </cell>
          <cell r="C810">
            <v>0</v>
          </cell>
          <cell r="D810" t="str">
            <v>]Light Armor, Shields[</v>
          </cell>
          <cell r="E810" t="str">
            <v>]Shield Use[</v>
          </cell>
          <cell r="F810" t="str">
            <v>]Simple, Martial Weapons[</v>
          </cell>
          <cell r="G810" t="str">
            <v>1st:]Improved Mounted Archery (Ex)[+2 bonus to hit while mount is moving.</v>
          </cell>
          <cell r="H810" t="str">
            <v>2nd:]Inspired Horsemanship (Ex)[After 1 week with a mount, +2 bonus to Animal Empathy, Heal, or Ride checks.</v>
          </cell>
          <cell r="I810" t="str">
            <v>][Can also teach a 1 word command per week for the following 3 weeks.</v>
          </cell>
          <cell r="J810" t="str">
            <v>3rd:]Wild Rider (Ex)[+4 bonus to ride checks while raging.</v>
          </cell>
          <cell r="K810" t="str">
            <v>4th:]Furious Fire (Ex)[Gains Rapid Fire feat while raging.  If has, can take 3rd shot, but all 3 are at -4.</v>
          </cell>
          <cell r="L810" t="str">
            <v>5th:]Spirited Mount (Su)[Any mount ridden on gains 1 additional HD.</v>
          </cell>
          <cell r="M810" t="str">
            <v>6th:]Incite Rage (Su)[Rage causes mount to rage as well.</v>
          </cell>
          <cell r="N810" t="str">
            <v>7th:]Exotic Mount (Ex)[Can choose any beast as a mount.  At 10th lvl, gains an additional beast mount.</v>
          </cell>
          <cell r="O810" t="str">
            <v>8th:]Ride Like the Wind (Su)[Urge mount to 3x speed for a double move &amp; 5x for running.</v>
          </cell>
          <cell r="P810" t="str">
            <v>10th:]Ferocious Charge (Ex)[Gains Spirited Charge feat while raging.  If has, does 3x melee or 4x lance dmg.</v>
          </cell>
          <cell r="AK810" t="str">
            <v/>
          </cell>
          <cell r="AL810" t="str">
            <v/>
          </cell>
          <cell r="AM810" t="str">
            <v/>
          </cell>
          <cell r="AN810" t="str">
            <v/>
          </cell>
          <cell r="AO810" t="str">
            <v/>
          </cell>
          <cell r="AP810" t="str">
            <v/>
          </cell>
          <cell r="AQ810" t="str">
            <v/>
          </cell>
          <cell r="AR810" t="str">
            <v/>
          </cell>
          <cell r="AS810" t="str">
            <v/>
          </cell>
          <cell r="AT810" t="str">
            <v/>
          </cell>
          <cell r="AU810" t="str">
            <v/>
          </cell>
          <cell r="AV810" t="str">
            <v/>
          </cell>
          <cell r="AW810" t="str">
            <v/>
          </cell>
          <cell r="AX810" t="str">
            <v/>
          </cell>
          <cell r="AY810" t="str">
            <v/>
          </cell>
          <cell r="AZ810" t="str">
            <v/>
          </cell>
          <cell r="BA810" t="str">
            <v/>
          </cell>
          <cell r="BB810" t="str">
            <v/>
          </cell>
          <cell r="BC810" t="str">
            <v/>
          </cell>
          <cell r="BD810" t="str">
            <v/>
          </cell>
          <cell r="BE810" t="str">
            <v/>
          </cell>
          <cell r="BF810" t="str">
            <v/>
          </cell>
          <cell r="BG810" t="str">
            <v/>
          </cell>
          <cell r="BH810" t="str">
            <v/>
          </cell>
          <cell r="BI810" t="str">
            <v/>
          </cell>
          <cell r="BJ810" t="str">
            <v/>
          </cell>
          <cell r="BK810" t="str">
            <v/>
          </cell>
          <cell r="BL810" t="str">
            <v/>
          </cell>
          <cell r="BM810" t="str">
            <v/>
          </cell>
          <cell r="BN810" t="str">
            <v/>
          </cell>
          <cell r="BO810" t="str">
            <v/>
          </cell>
          <cell r="BP810">
            <v>0</v>
          </cell>
        </row>
        <row r="811">
          <cell r="A811" t="str">
            <v>Wild Scout</v>
          </cell>
          <cell r="B811" t="str">
            <v>.</v>
          </cell>
          <cell r="C811">
            <v>0</v>
          </cell>
          <cell r="D811" t="str">
            <v>]Light Armor, Shields[</v>
          </cell>
          <cell r="E811" t="str">
            <v>]Shield Use[</v>
          </cell>
          <cell r="F811" t="str">
            <v>]Simple, Martial Weapons[</v>
          </cell>
          <cell r="G811" t="str">
            <v>1st]Improved Track (Ex)[As the track feat, but no movement penalty is incurred.</v>
          </cell>
          <cell r="H811" t="str">
            <v>1st]Home Turf (Ex)[+4 bonus to animal empathy, hide, intuit direction,</v>
          </cell>
          <cell r="I811" t="str">
            <v>][move silently, &amp; wilderness lore checks while on home turf.</v>
          </cell>
          <cell r="J811" t="str">
            <v>][Current turf size:  100 sq. miles</v>
          </cell>
          <cell r="K811" t="str">
            <v>2nd:]Fast March (Ex)[While in their home turf, move increases by 50%</v>
          </cell>
          <cell r="L811" t="str">
            <v>][while traveling.  Can affect 0 other travelers.</v>
          </cell>
          <cell r="M811" t="str">
            <v>2nd]Nondetection (Sp)[Functions as the spell, but only in wilderness areas of their home turf.</v>
          </cell>
          <cell r="N811" t="str">
            <v>3rd]Camouflage (Ex)[When using natural surroundings, cover or concealment is one step better than normal.</v>
          </cell>
          <cell r="O811" t="str">
            <v>5th]Commune with Nature 0/day (Sp)[</v>
          </cell>
          <cell r="AK811" t="str">
            <v/>
          </cell>
          <cell r="AL811" t="str">
            <v/>
          </cell>
          <cell r="AM811" t="str">
            <v/>
          </cell>
          <cell r="AN811" t="str">
            <v/>
          </cell>
          <cell r="AO811" t="str">
            <v/>
          </cell>
          <cell r="AP811" t="str">
            <v/>
          </cell>
          <cell r="AQ811" t="str">
            <v/>
          </cell>
          <cell r="AR811" t="str">
            <v/>
          </cell>
          <cell r="AS811" t="str">
            <v/>
          </cell>
          <cell r="AT811" t="str">
            <v/>
          </cell>
          <cell r="AU811" t="str">
            <v/>
          </cell>
          <cell r="AV811" t="str">
            <v/>
          </cell>
          <cell r="AW811" t="str">
            <v/>
          </cell>
          <cell r="AX811" t="str">
            <v/>
          </cell>
          <cell r="AY811" t="str">
            <v/>
          </cell>
          <cell r="AZ811" t="str">
            <v/>
          </cell>
          <cell r="BA811" t="str">
            <v/>
          </cell>
          <cell r="BB811" t="str">
            <v/>
          </cell>
          <cell r="BC811" t="str">
            <v/>
          </cell>
          <cell r="BD811" t="str">
            <v/>
          </cell>
          <cell r="BE811" t="str">
            <v/>
          </cell>
          <cell r="BF811" t="str">
            <v/>
          </cell>
          <cell r="BG811" t="str">
            <v/>
          </cell>
          <cell r="BH811" t="str">
            <v/>
          </cell>
          <cell r="BI811" t="str">
            <v/>
          </cell>
          <cell r="BJ811" t="str">
            <v/>
          </cell>
          <cell r="BK811" t="str">
            <v/>
          </cell>
          <cell r="BL811" t="str">
            <v/>
          </cell>
          <cell r="BM811" t="str">
            <v/>
          </cell>
          <cell r="BN811" t="str">
            <v/>
          </cell>
          <cell r="BO811" t="str">
            <v/>
          </cell>
          <cell r="BP811">
            <v>0</v>
          </cell>
        </row>
        <row r="812">
          <cell r="A812" t="str">
            <v>Windstrider</v>
          </cell>
          <cell r="C812">
            <v>0</v>
          </cell>
          <cell r="AK812" t="str">
            <v/>
          </cell>
          <cell r="AL812" t="str">
            <v/>
          </cell>
          <cell r="AM812" t="str">
            <v/>
          </cell>
          <cell r="AN812" t="str">
            <v/>
          </cell>
          <cell r="AO812" t="str">
            <v/>
          </cell>
          <cell r="AP812" t="str">
            <v/>
          </cell>
          <cell r="AQ812" t="str">
            <v/>
          </cell>
          <cell r="AR812" t="str">
            <v/>
          </cell>
          <cell r="AS812" t="str">
            <v/>
          </cell>
          <cell r="AT812" t="str">
            <v/>
          </cell>
          <cell r="AU812" t="str">
            <v/>
          </cell>
          <cell r="AV812" t="str">
            <v/>
          </cell>
          <cell r="AW812" t="str">
            <v/>
          </cell>
          <cell r="AX812" t="str">
            <v/>
          </cell>
          <cell r="AY812" t="str">
            <v/>
          </cell>
          <cell r="AZ812" t="str">
            <v/>
          </cell>
          <cell r="BA812" t="str">
            <v/>
          </cell>
          <cell r="BB812" t="str">
            <v/>
          </cell>
          <cell r="BC812" t="str">
            <v/>
          </cell>
          <cell r="BD812" t="str">
            <v/>
          </cell>
          <cell r="BE812" t="str">
            <v/>
          </cell>
          <cell r="BF812" t="str">
            <v/>
          </cell>
          <cell r="BG812" t="str">
            <v/>
          </cell>
          <cell r="BH812" t="str">
            <v/>
          </cell>
          <cell r="BI812" t="str">
            <v/>
          </cell>
          <cell r="BJ812" t="str">
            <v/>
          </cell>
          <cell r="BK812" t="str">
            <v/>
          </cell>
          <cell r="BL812" t="str">
            <v/>
          </cell>
          <cell r="BM812" t="str">
            <v/>
          </cell>
          <cell r="BN812" t="str">
            <v/>
          </cell>
          <cell r="BO812" t="str">
            <v/>
          </cell>
          <cell r="BP812">
            <v>0</v>
          </cell>
        </row>
        <row r="813">
          <cell r="A813" t="str">
            <v>Windwalker</v>
          </cell>
          <cell r="C813">
            <v>0</v>
          </cell>
          <cell r="AK813" t="str">
            <v/>
          </cell>
          <cell r="AL813" t="str">
            <v/>
          </cell>
          <cell r="AM813" t="str">
            <v/>
          </cell>
          <cell r="AN813" t="str">
            <v/>
          </cell>
          <cell r="AO813" t="str">
            <v/>
          </cell>
          <cell r="AP813" t="str">
            <v/>
          </cell>
          <cell r="AQ813" t="str">
            <v/>
          </cell>
          <cell r="AR813" t="str">
            <v/>
          </cell>
          <cell r="AS813" t="str">
            <v/>
          </cell>
          <cell r="AT813" t="str">
            <v/>
          </cell>
          <cell r="AU813" t="str">
            <v/>
          </cell>
          <cell r="AV813" t="str">
            <v/>
          </cell>
          <cell r="AW813" t="str">
            <v/>
          </cell>
          <cell r="AX813" t="str">
            <v/>
          </cell>
          <cell r="AY813" t="str">
            <v/>
          </cell>
          <cell r="AZ813" t="str">
            <v/>
          </cell>
          <cell r="BA813" t="str">
            <v/>
          </cell>
          <cell r="BB813" t="str">
            <v/>
          </cell>
          <cell r="BC813" t="str">
            <v/>
          </cell>
          <cell r="BD813" t="str">
            <v/>
          </cell>
          <cell r="BE813" t="str">
            <v/>
          </cell>
          <cell r="BF813" t="str">
            <v/>
          </cell>
          <cell r="BG813" t="str">
            <v/>
          </cell>
          <cell r="BH813" t="str">
            <v/>
          </cell>
          <cell r="BI813" t="str">
            <v/>
          </cell>
          <cell r="BJ813" t="str">
            <v/>
          </cell>
          <cell r="BK813" t="str">
            <v/>
          </cell>
          <cell r="BL813" t="str">
            <v/>
          </cell>
          <cell r="BM813" t="str">
            <v/>
          </cell>
          <cell r="BN813" t="str">
            <v/>
          </cell>
          <cell r="BO813" t="str">
            <v/>
          </cell>
          <cell r="BP813">
            <v>0</v>
          </cell>
        </row>
        <row r="814">
          <cell r="A814" t="str">
            <v>Witch Hunter</v>
          </cell>
          <cell r="C814">
            <v>0</v>
          </cell>
          <cell r="AK814" t="str">
            <v/>
          </cell>
          <cell r="AL814" t="str">
            <v/>
          </cell>
          <cell r="AM814" t="str">
            <v/>
          </cell>
          <cell r="AN814" t="str">
            <v/>
          </cell>
          <cell r="AO814" t="str">
            <v/>
          </cell>
          <cell r="AP814" t="str">
            <v/>
          </cell>
          <cell r="AQ814" t="str">
            <v/>
          </cell>
          <cell r="AR814" t="str">
            <v/>
          </cell>
          <cell r="AS814" t="str">
            <v/>
          </cell>
          <cell r="AT814" t="str">
            <v/>
          </cell>
          <cell r="AU814" t="str">
            <v/>
          </cell>
          <cell r="AV814" t="str">
            <v/>
          </cell>
          <cell r="AW814" t="str">
            <v/>
          </cell>
          <cell r="AX814" t="str">
            <v/>
          </cell>
          <cell r="AY814" t="str">
            <v/>
          </cell>
          <cell r="AZ814" t="str">
            <v/>
          </cell>
          <cell r="BA814" t="str">
            <v/>
          </cell>
          <cell r="BB814" t="str">
            <v/>
          </cell>
          <cell r="BC814" t="str">
            <v/>
          </cell>
          <cell r="BD814" t="str">
            <v/>
          </cell>
          <cell r="BE814" t="str">
            <v/>
          </cell>
          <cell r="BF814" t="str">
            <v/>
          </cell>
          <cell r="BG814" t="str">
            <v/>
          </cell>
          <cell r="BH814" t="str">
            <v/>
          </cell>
          <cell r="BI814" t="str">
            <v/>
          </cell>
          <cell r="BJ814" t="str">
            <v/>
          </cell>
          <cell r="BK814" t="str">
            <v/>
          </cell>
          <cell r="BL814" t="str">
            <v/>
          </cell>
          <cell r="BM814" t="str">
            <v/>
          </cell>
          <cell r="BN814" t="str">
            <v/>
          </cell>
          <cell r="BO814" t="str">
            <v/>
          </cell>
          <cell r="BP814">
            <v>0</v>
          </cell>
        </row>
        <row r="815">
          <cell r="A815" t="str">
            <v>Wizard</v>
          </cell>
          <cell r="B815" t="str">
            <v>Wiz</v>
          </cell>
          <cell r="C815">
            <v>0</v>
          </cell>
          <cell r="F815" t="str">
            <v>]Wizardly Weapons[Club, dagger, heavy &amp; light crossbow, quarterstaff</v>
          </cell>
          <cell r="G815" t="str">
            <v>]Bonus Language[May take Draconic as a bonus language.</v>
          </cell>
          <cell r="H815" t="str">
            <v>1st:]Arcane Spells (Sp)[Intelligence determines DC, Bonus Spells.</v>
          </cell>
          <cell r="I815" t="str">
            <v>1st:]Familiar (Ex)[</v>
          </cell>
          <cell r="J815" t="str">
            <v>1st:]Scribe Scroll (Ex)[Per the feat.</v>
          </cell>
          <cell r="K815" t="str">
            <v xml:space="preserve">1st:]Spellbook (Ex)[Starts with all 0 level spells and any three 1st level spells, </v>
          </cell>
          <cell r="L815" t="str">
            <v>][plus one spell per point of Intelligence bonus.  Add 2 spells per class level.</v>
          </cell>
          <cell r="M815" t="str">
            <v>1st:]Spell Mastery (Sp)[Read Magic</v>
          </cell>
          <cell r="N815" t="str">
            <v>1st:]Bonus Metamagic Feat (Ex)[1 feat(s) earned.</v>
          </cell>
          <cell r="AK815" t="str">
            <v/>
          </cell>
          <cell r="AL815" t="str">
            <v/>
          </cell>
          <cell r="AM815" t="str">
            <v/>
          </cell>
          <cell r="AN815" t="str">
            <v/>
          </cell>
          <cell r="AO815" t="str">
            <v/>
          </cell>
          <cell r="AP815" t="str">
            <v/>
          </cell>
          <cell r="AQ815" t="str">
            <v/>
          </cell>
          <cell r="AR815" t="str">
            <v/>
          </cell>
          <cell r="AS815" t="str">
            <v/>
          </cell>
          <cell r="AT815" t="str">
            <v/>
          </cell>
          <cell r="AU815" t="str">
            <v/>
          </cell>
          <cell r="AV815" t="str">
            <v/>
          </cell>
          <cell r="AW815" t="str">
            <v/>
          </cell>
          <cell r="AX815" t="str">
            <v/>
          </cell>
          <cell r="AY815" t="str">
            <v/>
          </cell>
          <cell r="AZ815" t="str">
            <v/>
          </cell>
          <cell r="BA815" t="str">
            <v/>
          </cell>
          <cell r="BB815" t="str">
            <v/>
          </cell>
          <cell r="BC815" t="str">
            <v/>
          </cell>
          <cell r="BD815" t="str">
            <v/>
          </cell>
          <cell r="BE815" t="str">
            <v/>
          </cell>
          <cell r="BF815" t="str">
            <v/>
          </cell>
          <cell r="BG815" t="str">
            <v/>
          </cell>
          <cell r="BH815" t="str">
            <v/>
          </cell>
          <cell r="BI815" t="str">
            <v/>
          </cell>
          <cell r="BJ815" t="str">
            <v/>
          </cell>
          <cell r="BK815" t="str">
            <v/>
          </cell>
          <cell r="BL815" t="str">
            <v/>
          </cell>
          <cell r="BM815" t="str">
            <v/>
          </cell>
          <cell r="BN815" t="str">
            <v/>
          </cell>
          <cell r="BO815" t="str">
            <v/>
          </cell>
          <cell r="BP815">
            <v>0</v>
          </cell>
        </row>
        <row r="816">
          <cell r="A816" t="str">
            <v>Wu Jen</v>
          </cell>
          <cell r="B816" t="str">
            <v>.</v>
          </cell>
          <cell r="C816">
            <v>0</v>
          </cell>
          <cell r="F816" t="str">
            <v>]Simple Weapons[</v>
          </cell>
          <cell r="G816" t="str">
            <v>1st:]Arcane Spells (Sp)[Intelligence determines DC &amp; bonus spells.</v>
          </cell>
          <cell r="H816" t="str">
            <v>1st:]Elemental Mastery (Ex)[Earth, Fire, Metal, Water, or Wood.</v>
          </cell>
          <cell r="I816" t="str">
            <v>][+2 bonus to DCs &amp; personal saves against that element.</v>
          </cell>
          <cell r="J816" t="str">
            <v>1st:]Bonus Feat (Ex)[Metamagic</v>
          </cell>
          <cell r="K816" t="str">
            <v>3rd:]Spell Secret (Ex)[Perminently affect a spell with the Enlarge, Extend, Silent, or Still Spell</v>
          </cell>
          <cell r="L816" t="str">
            <v>][feat.  The spell's level doesn't change.  Can affect 0 spells.</v>
          </cell>
          <cell r="AK816" t="str">
            <v/>
          </cell>
          <cell r="AL816" t="str">
            <v/>
          </cell>
          <cell r="AM816" t="str">
            <v/>
          </cell>
          <cell r="AN816" t="str">
            <v/>
          </cell>
          <cell r="AO816" t="str">
            <v/>
          </cell>
          <cell r="AP816" t="str">
            <v/>
          </cell>
          <cell r="AQ816" t="str">
            <v/>
          </cell>
          <cell r="AR816" t="str">
            <v/>
          </cell>
          <cell r="AS816" t="str">
            <v/>
          </cell>
          <cell r="AT816" t="str">
            <v/>
          </cell>
          <cell r="AU816" t="str">
            <v/>
          </cell>
          <cell r="AV816" t="str">
            <v/>
          </cell>
          <cell r="AW816" t="str">
            <v/>
          </cell>
          <cell r="AX816" t="str">
            <v/>
          </cell>
          <cell r="AY816" t="str">
            <v/>
          </cell>
          <cell r="AZ816" t="str">
            <v/>
          </cell>
          <cell r="BA816" t="str">
            <v/>
          </cell>
          <cell r="BB816" t="str">
            <v/>
          </cell>
          <cell r="BC816" t="str">
            <v/>
          </cell>
          <cell r="BD816" t="str">
            <v/>
          </cell>
          <cell r="BE816" t="str">
            <v/>
          </cell>
          <cell r="BF816" t="str">
            <v/>
          </cell>
          <cell r="BG816" t="str">
            <v/>
          </cell>
          <cell r="BH816" t="str">
            <v/>
          </cell>
          <cell r="BI816" t="str">
            <v/>
          </cell>
          <cell r="BJ816" t="str">
            <v/>
          </cell>
          <cell r="BK816" t="str">
            <v/>
          </cell>
          <cell r="BL816" t="str">
            <v/>
          </cell>
          <cell r="BM816" t="str">
            <v/>
          </cell>
          <cell r="BN816" t="str">
            <v/>
          </cell>
          <cell r="BO816" t="str">
            <v/>
          </cell>
          <cell r="BP816">
            <v>0</v>
          </cell>
        </row>
        <row r="817">
          <cell r="A817" t="str">
            <v>Wyrm Spawn</v>
          </cell>
          <cell r="B817" t="str">
            <v>.</v>
          </cell>
          <cell r="C817">
            <v>0</v>
          </cell>
          <cell r="G817" t="str">
            <v>1st:]Draconic Blood (Su)[Can use any magical item.</v>
          </cell>
          <cell r="H817" t="str">
            <v>2nd:]Resist Elements (Su)[Against one form at all times.</v>
          </cell>
          <cell r="I817" t="str">
            <v>3rd:]Scent (Su)[As per the scent special ability in the MM.</v>
          </cell>
          <cell r="J817" t="str">
            <v>3rd:]Constitution +1 (Su)[</v>
          </cell>
          <cell r="K817" t="str">
            <v>4th:]Flight (Su)[As if cast by a level 1st:]Draconic Blood (Su)[Can use any magical item. sorcerer.</v>
          </cell>
          <cell r="L817" t="str">
            <v>5th:]Immune to Dragon Fear (Su)[Immune to dragon frightful presence, but other fear affects still effect normally.</v>
          </cell>
          <cell r="M817" t="str">
            <v>5th:]Wisdom +2 (Su)[</v>
          </cell>
          <cell r="N817" t="str">
            <v>6th:]Innate Magic (Su)[Choose a 4th level or lower sorcerer spell to cast 0/day as a level 0 sorcerer.</v>
          </cell>
          <cell r="O817" t="str">
            <v>7th:]Draconic Hide (Su)[Natural AC bonus +4.  Activated/deactivated as a standard action.</v>
          </cell>
          <cell r="P817" t="str">
            <v>][-6 penalty to Cha while activated.</v>
          </cell>
          <cell r="Q817" t="str">
            <v>7th:]Strength +2 (Su)[</v>
          </cell>
          <cell r="R817" t="str">
            <v>8th:]Longevity (Su)[Max age 5x as long as normal.</v>
          </cell>
          <cell r="S817" t="str">
            <v>8th:]Intelligence +2 (Su)[</v>
          </cell>
          <cell r="T817" t="str">
            <v>9th:]Polymorph (Su)[1/hour into a dragon.</v>
          </cell>
          <cell r="U817" t="str">
            <v>10th:]Breath Weapon (Su)[As 1 chosen type juvenile dragon.</v>
          </cell>
          <cell r="AK817" t="str">
            <v/>
          </cell>
          <cell r="AL817" t="str">
            <v/>
          </cell>
          <cell r="AM817" t="str">
            <v/>
          </cell>
          <cell r="AN817" t="str">
            <v/>
          </cell>
          <cell r="AO817" t="str">
            <v/>
          </cell>
          <cell r="AP817" t="str">
            <v/>
          </cell>
          <cell r="AQ817" t="str">
            <v/>
          </cell>
          <cell r="AR817" t="str">
            <v/>
          </cell>
          <cell r="AS817" t="str">
            <v/>
          </cell>
          <cell r="AT817" t="str">
            <v/>
          </cell>
          <cell r="AU817" t="str">
            <v/>
          </cell>
          <cell r="AV817" t="str">
            <v/>
          </cell>
          <cell r="AW817" t="str">
            <v/>
          </cell>
          <cell r="AX817" t="str">
            <v/>
          </cell>
          <cell r="AY817" t="str">
            <v/>
          </cell>
          <cell r="AZ817" t="str">
            <v/>
          </cell>
          <cell r="BA817" t="str">
            <v/>
          </cell>
          <cell r="BB817" t="str">
            <v/>
          </cell>
          <cell r="BC817" t="str">
            <v/>
          </cell>
          <cell r="BD817" t="str">
            <v/>
          </cell>
          <cell r="BE817" t="str">
            <v/>
          </cell>
          <cell r="BF817" t="str">
            <v/>
          </cell>
          <cell r="BG817" t="str">
            <v/>
          </cell>
          <cell r="BH817" t="str">
            <v/>
          </cell>
          <cell r="BI817" t="str">
            <v/>
          </cell>
          <cell r="BJ817" t="str">
            <v/>
          </cell>
          <cell r="BK817" t="str">
            <v/>
          </cell>
          <cell r="BL817" t="str">
            <v/>
          </cell>
          <cell r="BM817" t="str">
            <v/>
          </cell>
          <cell r="BN817" t="str">
            <v/>
          </cell>
          <cell r="BO817" t="str">
            <v/>
          </cell>
          <cell r="BP817">
            <v>0</v>
          </cell>
        </row>
        <row r="818">
          <cell r="A818" t="str">
            <v>Wyrmfoe</v>
          </cell>
          <cell r="B818" t="str">
            <v>.</v>
          </cell>
          <cell r="C818">
            <v>0</v>
          </cell>
          <cell r="G818" t="str">
            <v>1st:]Dragon Magic (Su)[+1 effective spellcaster level.  Only affects spell's effectiveness, doesn't raise spellcaster level.</v>
          </cell>
          <cell r="H818" t="str">
            <v>][Any metemagic feats applied to a spell get a -1 bonus to spell's new level.</v>
          </cell>
          <cell r="I818" t="str">
            <v>][-2 penalty to Str, Dex, or Con (whicher is highest) 0 time(s).  (-0 total.)</v>
          </cell>
          <cell r="J818" t="str">
            <v>][+2 bonus to Int, Wis, or Cha (player's choice) 0 time(s).  (+0 total.)</v>
          </cell>
          <cell r="K818" t="str">
            <v>2nd:]Dragon Claws (Su)[Claws do 1d6 unarmed damage.  Monks receive a +1 damage bonus.</v>
          </cell>
          <cell r="L818" t="str">
            <v>3rd:]Damage Resistance (Su)[DR 10 to acid, cold, electricity, or fire.</v>
          </cell>
          <cell r="M818" t="str">
            <v>5th:]Dragon Creature Type (Su)[Creature type changes to Dragon.</v>
          </cell>
          <cell r="N818" t="str">
            <v>9th:]Dragon Breath (Su)[-2 penalty to Constitution.</v>
          </cell>
          <cell r="O818" t="str">
            <v>][Ingest gems &amp; digest them as food for 1 week.</v>
          </cell>
          <cell r="P818" t="str">
            <v>][3/day breathe a 30' cone of fire dealing 8d6 damage.  Reflex save DC 10.</v>
          </cell>
          <cell r="AK818" t="str">
            <v/>
          </cell>
          <cell r="AL818" t="str">
            <v/>
          </cell>
          <cell r="AM818" t="str">
            <v/>
          </cell>
          <cell r="AN818" t="str">
            <v/>
          </cell>
          <cell r="AO818" t="str">
            <v/>
          </cell>
          <cell r="AP818" t="str">
            <v/>
          </cell>
          <cell r="AQ818" t="str">
            <v/>
          </cell>
          <cell r="AR818" t="str">
            <v/>
          </cell>
          <cell r="AS818" t="str">
            <v/>
          </cell>
          <cell r="AT818" t="str">
            <v/>
          </cell>
          <cell r="AU818" t="str">
            <v/>
          </cell>
          <cell r="AV818" t="str">
            <v/>
          </cell>
          <cell r="AW818" t="str">
            <v/>
          </cell>
          <cell r="AX818" t="str">
            <v/>
          </cell>
          <cell r="AY818" t="str">
            <v/>
          </cell>
          <cell r="AZ818" t="str">
            <v/>
          </cell>
          <cell r="BA818" t="str">
            <v/>
          </cell>
          <cell r="BB818" t="str">
            <v/>
          </cell>
          <cell r="BC818" t="str">
            <v/>
          </cell>
          <cell r="BD818" t="str">
            <v/>
          </cell>
          <cell r="BE818" t="str">
            <v/>
          </cell>
          <cell r="BF818" t="str">
            <v/>
          </cell>
          <cell r="BG818" t="str">
            <v/>
          </cell>
          <cell r="BH818" t="str">
            <v/>
          </cell>
          <cell r="BI818" t="str">
            <v/>
          </cell>
          <cell r="BJ818" t="str">
            <v/>
          </cell>
          <cell r="BK818" t="str">
            <v/>
          </cell>
          <cell r="BL818" t="str">
            <v/>
          </cell>
          <cell r="BM818" t="str">
            <v/>
          </cell>
          <cell r="BN818" t="str">
            <v/>
          </cell>
          <cell r="BO818" t="str">
            <v/>
          </cell>
          <cell r="BP818">
            <v>0</v>
          </cell>
        </row>
        <row r="819">
          <cell r="A819" t="str">
            <v>Xaositect</v>
          </cell>
          <cell r="B819" t="str">
            <v>.</v>
          </cell>
          <cell r="C819">
            <v>0</v>
          </cell>
          <cell r="D819" t="str">
            <v>]Light, Medium, Heavy Armor[</v>
          </cell>
          <cell r="E819" t="str">
            <v>]Shield Use[</v>
          </cell>
          <cell r="F819" t="str">
            <v>]Simple, Martial Weapons[</v>
          </cell>
          <cell r="G819" t="str">
            <v>1st:]Hide from the Law (Su)[Nodetection against lawful beings as a spell caster of equal character level.</v>
          </cell>
          <cell r="H819" t="str">
            <v>1st:]Chaotic Contagion[Touch attack forces a Will save (DC 10 + class level +CHA modifier) or be</v>
          </cell>
          <cell r="I819" t="str">
            <v>][affected by a Random Action spell. 3/day + CHA modifier.</v>
          </cell>
          <cell r="J819" t="str">
            <v>1st:]No Rhyme or Reason[Immune to Illusion (Pattern) spells &amp; +3 vs. Law spells</v>
          </cell>
          <cell r="K819" t="str">
            <v>2nd:]Babble (Sp)[Disrupt all sound in the area of effect. No spells with verbal components,</v>
          </cell>
          <cell r="L819" t="str">
            <v>][items requiring command words, sonic damage, or conversation will work.</v>
          </cell>
          <cell r="M819" t="str">
            <v>][Can use 3/day + CHA modifier. No save or SR.</v>
          </cell>
          <cell r="N819" t="str">
            <v>3rd:]Confusion Aura (Sp)[Confusion 3/day + CHA modifier.  DC 10 + class level + CHA modifier.</v>
          </cell>
          <cell r="O819" t="str">
            <v>4th:]Chance's Friend (Su)[1/day reroll a roll that was just made. 2/day at 7th level. 3/day at 10th level.</v>
          </cell>
          <cell r="P819" t="str">
            <v>5th:]Chaotic Defense (Su)[Any attack against the xaositect suffers a 10% miss chance.</v>
          </cell>
          <cell r="Q819" t="str">
            <v>6th:]Burst of Chaos (Sp)[Chaos Hammer as a sorcerer of equal character level. 3/day + CHA modifier.</v>
          </cell>
          <cell r="R819" t="str">
            <v xml:space="preserve">7th:]Spark of Life (Sp)[1/day animate an unattended object within 20' for 3 rounds + CHA modifier. </v>
          </cell>
          <cell r="S819" t="str">
            <v>][Can affect 1 cubic foot per class level.</v>
          </cell>
          <cell r="T819" t="str">
            <v>9th:]Law's Bane (Su)[Permanent Protection From Law.  Can be dispelled. Free action to resume.</v>
          </cell>
          <cell r="U819" t="str">
            <v>10th:]Chance's Master (Su)[1/day force another creature within 60' to reroll a roll it just made.</v>
          </cell>
          <cell r="V819" t="str">
            <v>][Will save DC 10 + class level +CHA modifier.</v>
          </cell>
          <cell r="AK819" t="str">
            <v/>
          </cell>
          <cell r="AL819" t="str">
            <v/>
          </cell>
          <cell r="AM819" t="str">
            <v/>
          </cell>
          <cell r="AN819" t="str">
            <v/>
          </cell>
          <cell r="AO819" t="str">
            <v/>
          </cell>
          <cell r="AP819" t="str">
            <v/>
          </cell>
          <cell r="AQ819" t="str">
            <v/>
          </cell>
          <cell r="AR819" t="str">
            <v/>
          </cell>
          <cell r="AS819" t="str">
            <v/>
          </cell>
          <cell r="AT819" t="str">
            <v/>
          </cell>
          <cell r="AU819" t="str">
            <v/>
          </cell>
          <cell r="AV819" t="str">
            <v/>
          </cell>
          <cell r="AW819" t="str">
            <v/>
          </cell>
          <cell r="AX819" t="str">
            <v/>
          </cell>
          <cell r="AY819" t="str">
            <v/>
          </cell>
          <cell r="AZ819" t="str">
            <v/>
          </cell>
          <cell r="BA819" t="str">
            <v/>
          </cell>
          <cell r="BB819" t="str">
            <v/>
          </cell>
          <cell r="BC819" t="str">
            <v/>
          </cell>
          <cell r="BD819" t="str">
            <v/>
          </cell>
          <cell r="BE819" t="str">
            <v/>
          </cell>
          <cell r="BF819" t="str">
            <v/>
          </cell>
          <cell r="BG819" t="str">
            <v/>
          </cell>
          <cell r="BH819" t="str">
            <v/>
          </cell>
          <cell r="BI819" t="str">
            <v/>
          </cell>
          <cell r="BJ819" t="str">
            <v/>
          </cell>
          <cell r="BK819" t="str">
            <v/>
          </cell>
          <cell r="BL819" t="str">
            <v/>
          </cell>
          <cell r="BM819" t="str">
            <v/>
          </cell>
          <cell r="BN819" t="str">
            <v/>
          </cell>
          <cell r="BO819" t="str">
            <v/>
          </cell>
          <cell r="BP819">
            <v>0</v>
          </cell>
        </row>
        <row r="820">
          <cell r="A820" t="str">
            <v>Yakuza</v>
          </cell>
          <cell r="C820">
            <v>0</v>
          </cell>
          <cell r="AK820" t="str">
            <v/>
          </cell>
          <cell r="AL820" t="str">
            <v/>
          </cell>
          <cell r="AM820" t="str">
            <v/>
          </cell>
          <cell r="AN820" t="str">
            <v/>
          </cell>
          <cell r="AO820" t="str">
            <v/>
          </cell>
          <cell r="AP820" t="str">
            <v/>
          </cell>
          <cell r="AQ820" t="str">
            <v/>
          </cell>
          <cell r="AR820" t="str">
            <v/>
          </cell>
          <cell r="AS820" t="str">
            <v/>
          </cell>
          <cell r="AT820" t="str">
            <v/>
          </cell>
          <cell r="AU820" t="str">
            <v/>
          </cell>
          <cell r="AV820" t="str">
            <v/>
          </cell>
          <cell r="AW820" t="str">
            <v/>
          </cell>
          <cell r="AX820" t="str">
            <v/>
          </cell>
          <cell r="AY820" t="str">
            <v/>
          </cell>
          <cell r="AZ820" t="str">
            <v/>
          </cell>
          <cell r="BA820" t="str">
            <v/>
          </cell>
          <cell r="BB820" t="str">
            <v/>
          </cell>
          <cell r="BC820" t="str">
            <v/>
          </cell>
          <cell r="BD820" t="str">
            <v/>
          </cell>
          <cell r="BE820" t="str">
            <v/>
          </cell>
          <cell r="BF820" t="str">
            <v/>
          </cell>
          <cell r="BG820" t="str">
            <v/>
          </cell>
          <cell r="BH820" t="str">
            <v/>
          </cell>
          <cell r="BI820" t="str">
            <v/>
          </cell>
          <cell r="BJ820" t="str">
            <v/>
          </cell>
          <cell r="BK820" t="str">
            <v/>
          </cell>
          <cell r="BL820" t="str">
            <v/>
          </cell>
          <cell r="BM820" t="str">
            <v/>
          </cell>
          <cell r="BN820" t="str">
            <v/>
          </cell>
          <cell r="BO820" t="str">
            <v/>
          </cell>
          <cell r="BP820">
            <v>0</v>
          </cell>
        </row>
        <row r="821">
          <cell r="A821" t="str">
            <v>Yoritomo Elite Guard</v>
          </cell>
          <cell r="C821">
            <v>0</v>
          </cell>
          <cell r="AK821" t="str">
            <v/>
          </cell>
          <cell r="AL821" t="str">
            <v/>
          </cell>
          <cell r="AM821" t="str">
            <v/>
          </cell>
          <cell r="AN821" t="str">
            <v/>
          </cell>
          <cell r="AO821" t="str">
            <v/>
          </cell>
          <cell r="AP821" t="str">
            <v/>
          </cell>
          <cell r="AQ821" t="str">
            <v/>
          </cell>
          <cell r="AR821" t="str">
            <v/>
          </cell>
          <cell r="AS821" t="str">
            <v/>
          </cell>
          <cell r="AT821" t="str">
            <v/>
          </cell>
          <cell r="AU821" t="str">
            <v/>
          </cell>
          <cell r="AV821" t="str">
            <v/>
          </cell>
          <cell r="AW821" t="str">
            <v/>
          </cell>
          <cell r="AX821" t="str">
            <v/>
          </cell>
          <cell r="AY821" t="str">
            <v/>
          </cell>
          <cell r="AZ821" t="str">
            <v/>
          </cell>
          <cell r="BA821" t="str">
            <v/>
          </cell>
          <cell r="BB821" t="str">
            <v/>
          </cell>
          <cell r="BC821" t="str">
            <v/>
          </cell>
          <cell r="BD821" t="str">
            <v/>
          </cell>
          <cell r="BE821" t="str">
            <v/>
          </cell>
          <cell r="BF821" t="str">
            <v/>
          </cell>
          <cell r="BG821" t="str">
            <v/>
          </cell>
          <cell r="BH821" t="str">
            <v/>
          </cell>
          <cell r="BI821" t="str">
            <v/>
          </cell>
          <cell r="BJ821" t="str">
            <v/>
          </cell>
          <cell r="BK821" t="str">
            <v/>
          </cell>
          <cell r="BL821" t="str">
            <v/>
          </cell>
          <cell r="BM821" t="str">
            <v/>
          </cell>
          <cell r="BN821" t="str">
            <v/>
          </cell>
          <cell r="BO821" t="str">
            <v/>
          </cell>
          <cell r="BP821">
            <v>0</v>
          </cell>
        </row>
        <row r="822">
          <cell r="A822" t="str">
            <v>Zerth Cenobite</v>
          </cell>
          <cell r="C822">
            <v>0</v>
          </cell>
          <cell r="F822" t="str">
            <v>]Monk Weapons[Club, crossbow (light, heavy), dagger, handaxe, javelin, kama, nunchaku, quarterstaff, sai, shuriken, siangham, sling</v>
          </cell>
          <cell r="G822" t="str">
            <v>1st:]Student of Perfection (Ex)[Add ZC &amp; monk levels to determine unarmed BAB,</v>
          </cell>
          <cell r="H822" t="str">
            <v>][unarmed damage, AC bonus, &amp; unarmored speed.</v>
          </cell>
          <cell r="I822" t="str">
            <v>1st:]Sense Fate (Ex)[1/day can can reroll 1 roll they have just made.</v>
          </cell>
          <cell r="J822" t="str">
            <v>2nd:]Combat Foresight (Ex)[+1 insight bonus to attack rolls</v>
          </cell>
          <cell r="K822" t="str">
            <v>3rd:]Danger Sense (Ex)[+2 dodge bonus to Reflex saves &amp; AC vs. traps</v>
          </cell>
          <cell r="L822" t="str">
            <v>4th:]Improved Foresight (Ex)[+2 insight bonus to attack rolls &amp; +1 insight bonus to damage</v>
          </cell>
          <cell r="M822" t="str">
            <v>5th:]Insight (Ex)[1/day +2 insight bonus to ability check, skill check, or save.</v>
          </cell>
          <cell r="N822" t="str">
            <v>][Can be applied before or after the roll is made.</v>
          </cell>
          <cell r="O822" t="str">
            <v>5th:]Ki Strike (Su)[</v>
          </cell>
          <cell r="P822" t="str">
            <v>6th:]Time Step (Su)[1/day can step forward into time for 1 rounds.</v>
          </cell>
          <cell r="Q822" t="str">
            <v>][Seems to vanish.  Cannot act during this time.</v>
          </cell>
          <cell r="R822" t="str">
            <v>7th:Discerning Attack (Su)[1/round (max of 0/day) can force a fortitude save (DC 11).</v>
          </cell>
          <cell r="S822" t="str">
            <v>][Failure means 2x damage, on a crit, 3x damage.</v>
          </cell>
          <cell r="T822" t="str">
            <v>8th:]Timeless Body (Ex)[No more penalties for age.  Still dies when time is up.</v>
          </cell>
          <cell r="U822" t="str">
            <v>9th:]Improved Insight (Ex)[1/day +4 insight bonus to ability check, skill check, or save.</v>
          </cell>
          <cell r="V822" t="str">
            <v>10th:]Timelss (Su)[1/day can timestop for 1 rounds.</v>
          </cell>
          <cell r="AK822" t="str">
            <v/>
          </cell>
          <cell r="AL822" t="str">
            <v/>
          </cell>
          <cell r="AM822" t="str">
            <v/>
          </cell>
          <cell r="AN822" t="str">
            <v/>
          </cell>
          <cell r="AO822" t="str">
            <v/>
          </cell>
          <cell r="AP822" t="str">
            <v/>
          </cell>
          <cell r="AQ822" t="str">
            <v/>
          </cell>
          <cell r="AR822" t="str">
            <v/>
          </cell>
          <cell r="AS822" t="str">
            <v/>
          </cell>
          <cell r="AT822" t="str">
            <v/>
          </cell>
          <cell r="AU822" t="str">
            <v/>
          </cell>
          <cell r="AV822" t="str">
            <v/>
          </cell>
          <cell r="AW822" t="str">
            <v/>
          </cell>
          <cell r="AX822" t="str">
            <v/>
          </cell>
          <cell r="AY822" t="str">
            <v/>
          </cell>
          <cell r="AZ822" t="str">
            <v/>
          </cell>
          <cell r="BA822" t="str">
            <v/>
          </cell>
          <cell r="BB822" t="str">
            <v/>
          </cell>
          <cell r="BC822" t="str">
            <v/>
          </cell>
          <cell r="BD822" t="str">
            <v/>
          </cell>
          <cell r="BE822" t="str">
            <v/>
          </cell>
          <cell r="BF822" t="str">
            <v/>
          </cell>
          <cell r="BG822" t="str">
            <v/>
          </cell>
          <cell r="BH822" t="str">
            <v/>
          </cell>
          <cell r="BI822" t="str">
            <v/>
          </cell>
          <cell r="BJ822" t="str">
            <v/>
          </cell>
          <cell r="BK822" t="str">
            <v/>
          </cell>
          <cell r="BL822" t="str">
            <v/>
          </cell>
          <cell r="BM822" t="str">
            <v/>
          </cell>
          <cell r="BN822" t="str">
            <v/>
          </cell>
          <cell r="BO822" t="str">
            <v/>
          </cell>
          <cell r="BP822">
            <v>0</v>
          </cell>
        </row>
        <row r="823">
          <cell r="A823" t="str">
            <v>Zerth Cenobite (w/ Monk)</v>
          </cell>
          <cell r="B823" t="str">
            <v>.</v>
          </cell>
          <cell r="C823">
            <v>0</v>
          </cell>
          <cell r="F823" t="str">
            <v>]Monk Weapons[Club, crossbow (light, heavy), dagger, handaxe, javelin, kama, nunchaku, quarterstaff, sai, shuriken, siangham, sling</v>
          </cell>
          <cell r="G823" t="str">
            <v>1st:]Student of Perfection (Ex)[Add ZC &amp; monk levels to determine unarmed BAB,</v>
          </cell>
          <cell r="H823" t="str">
            <v>][unarmed damage, AC bonus, &amp; unarmored speed.</v>
          </cell>
          <cell r="I823" t="str">
            <v>1st:]Sense Fate (Ex)[1/day can can reroll 1 roll they have just made.</v>
          </cell>
          <cell r="J823" t="str">
            <v>2nd:]Combat Foresight (Ex)[+1 insight bonus to attack rolls</v>
          </cell>
          <cell r="K823" t="str">
            <v>3rd:]Danger Sense (Ex)[+2 dodge bonus to Reflex saves &amp; AC vs. traps</v>
          </cell>
          <cell r="L823" t="str">
            <v>4th:]Improved Foresight (Ex)[+2 insight bonus to attack rolls &amp; +1 insight bonus to damage</v>
          </cell>
          <cell r="M823" t="str">
            <v>5th:]Insight (Ex)[1/day +2 insight bonus to ability check, skill check, or save.</v>
          </cell>
          <cell r="N823" t="str">
            <v>][Can be applied before or after the roll is made.</v>
          </cell>
          <cell r="O823" t="str">
            <v>5th:]Ki Strike (Su)[</v>
          </cell>
          <cell r="P823" t="str">
            <v>6th:]Time Step (Su)[1/day can step forward into time for 1 rounds.</v>
          </cell>
          <cell r="Q823" t="str">
            <v>][Seems to vanish.  Cannot act during this time.</v>
          </cell>
          <cell r="R823" t="str">
            <v>7th:Discerning Attack (Su)[1/round (max of 0/day) can force a fortitude save (DC 11).</v>
          </cell>
          <cell r="S823" t="str">
            <v>][Failure means 2x damage, on a crit, 3x damage.</v>
          </cell>
          <cell r="T823" t="str">
            <v>8th:]Timeless Body (Ex)[No more penalties for age.  Still dies when time is up.</v>
          </cell>
          <cell r="U823" t="str">
            <v>9th:]Improved Insight (Ex)[1/day +4 insight bonus to ability check, skill check, or save.</v>
          </cell>
          <cell r="V823" t="str">
            <v>10th:]Timelss (Su)[1/day can timestop for 1 rounds.</v>
          </cell>
          <cell r="AK823" t="str">
            <v/>
          </cell>
          <cell r="AL823" t="str">
            <v/>
          </cell>
          <cell r="AM823" t="str">
            <v/>
          </cell>
          <cell r="AN823" t="str">
            <v/>
          </cell>
          <cell r="AO823" t="str">
            <v/>
          </cell>
          <cell r="AP823" t="str">
            <v/>
          </cell>
          <cell r="AQ823" t="str">
            <v/>
          </cell>
          <cell r="AR823" t="str">
            <v/>
          </cell>
          <cell r="AS823" t="str">
            <v/>
          </cell>
          <cell r="AT823" t="str">
            <v/>
          </cell>
          <cell r="AU823" t="str">
            <v/>
          </cell>
          <cell r="AV823" t="str">
            <v/>
          </cell>
          <cell r="AW823" t="str">
            <v/>
          </cell>
          <cell r="AX823" t="str">
            <v/>
          </cell>
          <cell r="AY823" t="str">
            <v/>
          </cell>
          <cell r="AZ823" t="str">
            <v/>
          </cell>
          <cell r="BA823" t="str">
            <v/>
          </cell>
          <cell r="BB823" t="str">
            <v/>
          </cell>
          <cell r="BC823" t="str">
            <v/>
          </cell>
          <cell r="BD823" t="str">
            <v/>
          </cell>
          <cell r="BE823" t="str">
            <v/>
          </cell>
          <cell r="BF823" t="str">
            <v/>
          </cell>
          <cell r="BG823" t="str">
            <v/>
          </cell>
          <cell r="BH823" t="str">
            <v/>
          </cell>
          <cell r="BI823" t="str">
            <v/>
          </cell>
          <cell r="BJ823" t="str">
            <v/>
          </cell>
          <cell r="BK823" t="str">
            <v/>
          </cell>
          <cell r="BL823" t="str">
            <v/>
          </cell>
          <cell r="BM823" t="str">
            <v/>
          </cell>
          <cell r="BN823" t="str">
            <v/>
          </cell>
          <cell r="BO823" t="str">
            <v/>
          </cell>
          <cell r="BP823">
            <v>0</v>
          </cell>
        </row>
        <row r="824">
          <cell r="A824" t="str">
            <v>Zhentarim Skymage</v>
          </cell>
          <cell r="B824" t="str">
            <v>.</v>
          </cell>
          <cell r="C824">
            <v>0</v>
          </cell>
          <cell r="G824" t="str">
            <v>1st:]Bonus Scrolls (Ex)[At each level, awarded a scroll with any 2 spells they can cast.</v>
          </cell>
          <cell r="H824" t="str">
            <v>1st:]Flying Mount (Ex)[Gains a faithful flying mount of -1HD or less.</v>
          </cell>
          <cell r="I824" t="str">
            <v>2nd:]Flying Feat (Ex)[Gains either Flyby Attack, Mounted Archery, Ride-by Attack, Spirited Charge, or Trample.</v>
          </cell>
          <cell r="J824" t="str">
            <v>2nd:]Craft Wand (Ex)[Gains the Craft Wand feat.</v>
          </cell>
          <cell r="K824" t="str">
            <v>3rd:]Spell Focus (Ex)[Gains the Spell Focus feat.</v>
          </cell>
          <cell r="L824" t="str">
            <v>3rd:]Share Spells (Su)[Can share spells with mount while riding it as if it were a familiar.</v>
          </cell>
          <cell r="M824" t="str">
            <v>4th:]Skill Focus (Ex)[Gains the Skill Focus feat in a Sky Mage class skill.</v>
          </cell>
          <cell r="N824" t="str">
            <v>4th:]Flying Feat (Ex)[Gains either Flyby Attack, Mounted Archery, Ride-by Attack, Spirited Charge, or Trample.</v>
          </cell>
          <cell r="O824" t="str">
            <v>5th:]Enlarge Spell (Ex)[Gains the Enlarge Spell feat.</v>
          </cell>
          <cell r="AK824" t="str">
            <v/>
          </cell>
          <cell r="AL824" t="str">
            <v/>
          </cell>
          <cell r="AM824" t="str">
            <v/>
          </cell>
          <cell r="AN824" t="str">
            <v/>
          </cell>
          <cell r="AO824" t="str">
            <v/>
          </cell>
          <cell r="AP824" t="str">
            <v/>
          </cell>
          <cell r="AQ824" t="str">
            <v/>
          </cell>
          <cell r="AR824" t="str">
            <v/>
          </cell>
          <cell r="AS824" t="str">
            <v/>
          </cell>
          <cell r="AT824" t="str">
            <v/>
          </cell>
          <cell r="AU824" t="str">
            <v/>
          </cell>
          <cell r="AV824" t="str">
            <v/>
          </cell>
          <cell r="AW824" t="str">
            <v/>
          </cell>
          <cell r="AX824" t="str">
            <v/>
          </cell>
          <cell r="AY824" t="str">
            <v/>
          </cell>
          <cell r="AZ824" t="str">
            <v/>
          </cell>
          <cell r="BA824" t="str">
            <v/>
          </cell>
          <cell r="BB824" t="str">
            <v/>
          </cell>
          <cell r="BC824" t="str">
            <v/>
          </cell>
          <cell r="BD824" t="str">
            <v/>
          </cell>
          <cell r="BE824" t="str">
            <v/>
          </cell>
          <cell r="BF824" t="str">
            <v/>
          </cell>
          <cell r="BG824" t="str">
            <v/>
          </cell>
          <cell r="BH824" t="str">
            <v/>
          </cell>
          <cell r="BI824" t="str">
            <v/>
          </cell>
          <cell r="BJ824" t="str">
            <v/>
          </cell>
          <cell r="BK824" t="str">
            <v/>
          </cell>
          <cell r="BL824" t="str">
            <v/>
          </cell>
          <cell r="BM824" t="str">
            <v/>
          </cell>
          <cell r="BN824" t="str">
            <v/>
          </cell>
          <cell r="BO824" t="str">
            <v/>
          </cell>
          <cell r="BP824">
            <v>0</v>
          </cell>
        </row>
        <row r="832">
          <cell r="A832" t="str">
            <v>AEG_Dragons</v>
          </cell>
        </row>
        <row r="833">
          <cell r="A833" t="str">
            <v>AEG_Dungeons</v>
          </cell>
        </row>
        <row r="834">
          <cell r="A834" t="str">
            <v>AEG_Evil</v>
          </cell>
        </row>
        <row r="835">
          <cell r="A835" t="str">
            <v>AEG_Mercenaries</v>
          </cell>
        </row>
        <row r="836">
          <cell r="A836" t="str">
            <v>AEG_Rokugan</v>
          </cell>
        </row>
        <row r="837">
          <cell r="A837" t="str">
            <v>AEG_Undead</v>
          </cell>
        </row>
        <row r="838">
          <cell r="A838" t="str">
            <v>AEG_War</v>
          </cell>
        </row>
        <row r="839">
          <cell r="A839" t="str">
            <v>AEG_WotNinja</v>
          </cell>
        </row>
        <row r="840">
          <cell r="A840" t="str">
            <v>AEG_WotSamurai</v>
          </cell>
        </row>
        <row r="841">
          <cell r="A841" t="str">
            <v>AEG_WotShugenja</v>
          </cell>
        </row>
        <row r="842">
          <cell r="A842" t="str">
            <v>Amb_LEV1</v>
          </cell>
        </row>
        <row r="843">
          <cell r="A843" t="str">
            <v>Amb_LEV2</v>
          </cell>
        </row>
        <row r="844">
          <cell r="A844" t="str">
            <v>Bas_InQ</v>
          </cell>
        </row>
        <row r="845">
          <cell r="A845" t="str">
            <v>Custom</v>
          </cell>
        </row>
        <row r="846">
          <cell r="A846" t="str">
            <v>FFG_TnT</v>
          </cell>
        </row>
        <row r="847">
          <cell r="A847" t="str">
            <v>GR_AH</v>
          </cell>
        </row>
        <row r="848">
          <cell r="A848" t="str">
            <v>GR_AotA</v>
          </cell>
        </row>
        <row r="849">
          <cell r="A849" t="str">
            <v>GR_HnH</v>
          </cell>
        </row>
        <row r="850">
          <cell r="A850" t="str">
            <v>GR_LoH</v>
          </cell>
        </row>
        <row r="851">
          <cell r="A851" t="str">
            <v>GR_PnP</v>
          </cell>
        </row>
        <row r="852">
          <cell r="A852" t="str">
            <v>GR_SCoN</v>
          </cell>
        </row>
        <row r="853">
          <cell r="A853" t="str">
            <v>Ken_KoKPG</v>
          </cell>
        </row>
        <row r="854">
          <cell r="A854" t="str">
            <v>List_Validation</v>
          </cell>
        </row>
        <row r="855">
          <cell r="A855" t="str">
            <v>Mag_Dragon</v>
          </cell>
        </row>
        <row r="856">
          <cell r="A856" t="str">
            <v>Mag_Dugeon</v>
          </cell>
        </row>
        <row r="857">
          <cell r="A857" t="str">
            <v>Mal_TBoEM</v>
          </cell>
        </row>
        <row r="858">
          <cell r="A858" t="str">
            <v>Mal_TBoEM2</v>
          </cell>
        </row>
        <row r="859">
          <cell r="A859" t="str">
            <v>Mon_EABM</v>
          </cell>
        </row>
        <row r="860">
          <cell r="A860" t="str">
            <v>Mon_EACM</v>
          </cell>
        </row>
        <row r="861">
          <cell r="A861" t="str">
            <v>Mon_EAN</v>
          </cell>
        </row>
        <row r="862">
          <cell r="A862" t="str">
            <v>Mon_TQDwarf</v>
          </cell>
        </row>
        <row r="863">
          <cell r="A863" t="str">
            <v>Mon_TQFighter</v>
          </cell>
        </row>
        <row r="864">
          <cell r="A864" t="str">
            <v>Mon_TQMonk</v>
          </cell>
        </row>
        <row r="865">
          <cell r="A865" t="str">
            <v>Mon_TQWizard</v>
          </cell>
        </row>
        <row r="866">
          <cell r="A866" t="str">
            <v>Mon_TSGtAmazons</v>
          </cell>
        </row>
        <row r="867">
          <cell r="A867" t="str">
            <v>N20_DGatG</v>
          </cell>
        </row>
        <row r="868">
          <cell r="A868" t="str">
            <v>N20_ME</v>
          </cell>
        </row>
        <row r="869">
          <cell r="A869" t="str">
            <v>N20_WSp</v>
          </cell>
        </row>
        <row r="870">
          <cell r="A870" t="str">
            <v>SSS_BTCUS</v>
          </cell>
        </row>
        <row r="871">
          <cell r="A871" t="str">
            <v>SSS_CC2</v>
          </cell>
        </row>
        <row r="872">
          <cell r="A872" t="str">
            <v>SSS_HCoN</v>
          </cell>
        </row>
        <row r="873">
          <cell r="A873" t="str">
            <v>SSS_MCotG</v>
          </cell>
        </row>
        <row r="874">
          <cell r="A874" t="str">
            <v>SSS_RnR</v>
          </cell>
        </row>
        <row r="875">
          <cell r="A875" t="str">
            <v>SSS_RnR2</v>
          </cell>
        </row>
        <row r="876">
          <cell r="A876" t="str">
            <v>SSS_SotDR</v>
          </cell>
        </row>
        <row r="877">
          <cell r="A877" t="str">
            <v>SSS_VWWotR</v>
          </cell>
        </row>
        <row r="878">
          <cell r="A878" t="str">
            <v>Web</v>
          </cell>
        </row>
        <row r="879">
          <cell r="A879" t="str">
            <v>WotC_BoVD</v>
          </cell>
        </row>
        <row r="880">
          <cell r="A880" t="str">
            <v>WotC_DMG</v>
          </cell>
        </row>
        <row r="881">
          <cell r="A881" t="str">
            <v>WotC_DotF</v>
          </cell>
        </row>
        <row r="882">
          <cell r="A882" t="str">
            <v>WotC_FnP</v>
          </cell>
        </row>
        <row r="883">
          <cell r="A883" t="str">
            <v>WotC_FRCS</v>
          </cell>
        </row>
        <row r="884">
          <cell r="A884" t="str">
            <v>WotC_LoD</v>
          </cell>
        </row>
        <row r="885">
          <cell r="A885" t="str">
            <v>WotC_MM</v>
          </cell>
        </row>
        <row r="886">
          <cell r="A886" t="str">
            <v>WotC_MoF</v>
          </cell>
        </row>
        <row r="887">
          <cell r="A887" t="str">
            <v>WotC_MofP</v>
          </cell>
        </row>
        <row r="888">
          <cell r="A888" t="str">
            <v>WotC_MotW</v>
          </cell>
        </row>
        <row r="889">
          <cell r="A889" t="str">
            <v>WotC_M'sE</v>
          </cell>
        </row>
        <row r="890">
          <cell r="A890" t="str">
            <v>WotC_OA</v>
          </cell>
        </row>
        <row r="891">
          <cell r="A891" t="str">
            <v>WotC_PHB</v>
          </cell>
        </row>
        <row r="892">
          <cell r="A892" t="str">
            <v>WotC_PsiHB</v>
          </cell>
        </row>
        <row r="893">
          <cell r="A893" t="str">
            <v>WotC_SilMar</v>
          </cell>
        </row>
        <row r="894">
          <cell r="A894" t="str">
            <v>WotC_SnF</v>
          </cell>
        </row>
        <row r="895">
          <cell r="A895" t="str">
            <v>WotC_SnS</v>
          </cell>
        </row>
        <row r="896">
          <cell r="A896" t="str">
            <v>WotC_TnB</v>
          </cell>
        </row>
        <row r="903">
          <cell r="A903" t="str">
            <v>!Any</v>
          </cell>
        </row>
        <row r="904">
          <cell r="A904" t="str">
            <v>!None</v>
          </cell>
        </row>
        <row r="905">
          <cell r="A905" t="str">
            <v>Abjurer</v>
          </cell>
        </row>
        <row r="906">
          <cell r="A906" t="str">
            <v>Adept</v>
          </cell>
        </row>
        <row r="907">
          <cell r="A907" t="str">
            <v>Alchemist</v>
          </cell>
        </row>
        <row r="908">
          <cell r="A908" t="str">
            <v>Aristocrat</v>
          </cell>
        </row>
        <row r="909">
          <cell r="A909" t="str">
            <v>Assassin (GR)</v>
          </cell>
        </row>
        <row r="910">
          <cell r="A910" t="str">
            <v>Barbarian</v>
          </cell>
        </row>
        <row r="911">
          <cell r="A911" t="str">
            <v>Bard (Monte Cook)</v>
          </cell>
        </row>
        <row r="912">
          <cell r="A912" t="str">
            <v>Bard (WotC)</v>
          </cell>
        </row>
        <row r="913">
          <cell r="A913" t="str">
            <v>Basiran Dancer</v>
          </cell>
        </row>
        <row r="914">
          <cell r="A914" t="str">
            <v>Brigand</v>
          </cell>
        </row>
        <row r="915">
          <cell r="A915" t="str">
            <v>Cleric</v>
          </cell>
        </row>
        <row r="916">
          <cell r="A916" t="str">
            <v>Commoner</v>
          </cell>
        </row>
        <row r="917">
          <cell r="A917" t="str">
            <v>Conjurer</v>
          </cell>
        </row>
        <row r="918">
          <cell r="A918" t="str">
            <v>Courtier</v>
          </cell>
        </row>
        <row r="919">
          <cell r="A919" t="str">
            <v>Death Knight</v>
          </cell>
        </row>
        <row r="920">
          <cell r="A920" t="str">
            <v>Diviner</v>
          </cell>
        </row>
        <row r="921">
          <cell r="A921" t="str">
            <v>Druid</v>
          </cell>
        </row>
        <row r="922">
          <cell r="A922" t="str">
            <v>Enchanter</v>
          </cell>
        </row>
        <row r="923">
          <cell r="A923" t="str">
            <v>Evoker</v>
          </cell>
        </row>
        <row r="924">
          <cell r="A924" t="str">
            <v>Expert</v>
          </cell>
        </row>
        <row r="925">
          <cell r="A925" t="str">
            <v>Fighter</v>
          </cell>
        </row>
        <row r="926">
          <cell r="A926" t="str">
            <v>Gladiator (Kenzer)</v>
          </cell>
        </row>
        <row r="927">
          <cell r="A927" t="str">
            <v>Guardian</v>
          </cell>
        </row>
        <row r="928">
          <cell r="A928" t="str">
            <v>Guerilla</v>
          </cell>
        </row>
        <row r="929">
          <cell r="A929" t="str">
            <v>Hunter</v>
          </cell>
        </row>
        <row r="930">
          <cell r="A930" t="str">
            <v>Illusionist</v>
          </cell>
        </row>
        <row r="931">
          <cell r="A931" t="str">
            <v>Infiltrator</v>
          </cell>
        </row>
        <row r="932">
          <cell r="A932" t="str">
            <v>Inkyo</v>
          </cell>
        </row>
        <row r="933">
          <cell r="A933" t="str">
            <v>Legionnaire</v>
          </cell>
        </row>
        <row r="934">
          <cell r="A934" t="str">
            <v>Mercenary Ranger</v>
          </cell>
        </row>
        <row r="935">
          <cell r="A935" t="str">
            <v>Monk</v>
          </cell>
        </row>
        <row r="936">
          <cell r="A936" t="str">
            <v>Myrmidon</v>
          </cell>
        </row>
        <row r="937">
          <cell r="A937" t="str">
            <v>Necromancer (GR)</v>
          </cell>
        </row>
        <row r="938">
          <cell r="A938" t="str">
            <v>Necromancer (WotC)</v>
          </cell>
        </row>
        <row r="939">
          <cell r="A939" t="str">
            <v>Ninja</v>
          </cell>
        </row>
        <row r="940">
          <cell r="A940" t="str">
            <v>Nomad</v>
          </cell>
        </row>
        <row r="941">
          <cell r="A941" t="str">
            <v>Paladin</v>
          </cell>
        </row>
        <row r="942">
          <cell r="A942" t="str">
            <v>Psion - Egoist</v>
          </cell>
        </row>
        <row r="943">
          <cell r="A943" t="str">
            <v>Psion - Nomad</v>
          </cell>
        </row>
        <row r="944">
          <cell r="A944" t="str">
            <v>Psion - Savant</v>
          </cell>
        </row>
        <row r="945">
          <cell r="A945" t="str">
            <v>Psion - Seer</v>
          </cell>
        </row>
        <row r="946">
          <cell r="A946" t="str">
            <v>Psion - Shaper</v>
          </cell>
        </row>
        <row r="947">
          <cell r="A947" t="str">
            <v>Psion - Telepath</v>
          </cell>
        </row>
        <row r="948">
          <cell r="A948" t="str">
            <v>Psychic Warrior</v>
          </cell>
        </row>
        <row r="949">
          <cell r="A949" t="str">
            <v>Ranger (Monte Cook)</v>
          </cell>
        </row>
        <row r="950">
          <cell r="A950" t="str">
            <v>Ranger (WotC)</v>
          </cell>
        </row>
        <row r="951">
          <cell r="A951" t="str">
            <v>Rogue</v>
          </cell>
        </row>
        <row r="952">
          <cell r="A952" t="str">
            <v>Samurai</v>
          </cell>
        </row>
        <row r="953">
          <cell r="A953" t="str">
            <v>Scout</v>
          </cell>
        </row>
        <row r="954">
          <cell r="A954" t="str">
            <v>Shaman (Kenzer)</v>
          </cell>
        </row>
        <row r="955">
          <cell r="A955" t="str">
            <v>Shaman (WotC)</v>
          </cell>
        </row>
        <row r="956">
          <cell r="A956" t="str">
            <v>Shugenja (AEG)</v>
          </cell>
        </row>
        <row r="957">
          <cell r="A957" t="str">
            <v>Shugenja (Air) (AEG)</v>
          </cell>
        </row>
        <row r="958">
          <cell r="A958" t="str">
            <v>Shugenja (Earth) (AEG)</v>
          </cell>
        </row>
        <row r="959">
          <cell r="A959" t="str">
            <v>Shugenja (Fire) (AEG)</v>
          </cell>
        </row>
        <row r="960">
          <cell r="A960" t="str">
            <v>Shugenja (Water) (AEG)</v>
          </cell>
        </row>
        <row r="961">
          <cell r="A961" t="str">
            <v>Shugenja (WotC)</v>
          </cell>
        </row>
        <row r="962">
          <cell r="A962" t="str">
            <v>Sorcerer (Monte Cook)</v>
          </cell>
        </row>
        <row r="963">
          <cell r="A963" t="str">
            <v>Sorcerer (WotC)</v>
          </cell>
        </row>
        <row r="964">
          <cell r="A964" t="str">
            <v>Spellsinger</v>
          </cell>
        </row>
        <row r="965">
          <cell r="A965" t="str">
            <v>Tattoo Mage</v>
          </cell>
        </row>
        <row r="966">
          <cell r="A966" t="str">
            <v>Thaumaturge</v>
          </cell>
        </row>
        <row r="967">
          <cell r="A967" t="str">
            <v>Thug</v>
          </cell>
        </row>
        <row r="968">
          <cell r="A968" t="str">
            <v>Transmuter</v>
          </cell>
        </row>
        <row r="969">
          <cell r="A969" t="str">
            <v>Warrior</v>
          </cell>
        </row>
        <row r="970">
          <cell r="A970" t="str">
            <v>Wizard</v>
          </cell>
        </row>
      </sheetData>
      <sheetData sheetId="6">
        <row r="5">
          <cell r="A5" t="str">
            <v>Appraise</v>
          </cell>
          <cell r="B5" t="str">
            <v>Int</v>
          </cell>
          <cell r="C5" t="b">
            <v>0</v>
          </cell>
          <cell r="D5" t="b">
            <v>0</v>
          </cell>
          <cell r="E5" t="b">
            <v>0</v>
          </cell>
          <cell r="F5" t="str">
            <v>You can appraise common or well-known objects with a DC 12 Appraise check. Failure means that you estimate the value at 50% to 150% (2d6+3 times 10%,) of its actual value.
Appraising a rare or exotic item requires a successful check against DC 15, 20, or higher. If the check is successful, you estimate the value correctly; failure means you cannot estimate the item’s value.
A magnifying glass gives you a +2 circumstance bonus on Appraise checks involving any item that is small or highly detailed, such as a gem. A merchant’s scale gives you a +2 circumstance bonus on Appraise checks involving any items that are valued by weight, including anything made of precious metals.
These bonuses stack.</v>
          </cell>
          <cell r="G5" t="str">
            <v>1 minute</v>
          </cell>
          <cell r="H5" t="b">
            <v>0</v>
          </cell>
          <cell r="I5" t="str">
            <v>A dwarf gets a +2 racial bonus on Appraise checks that are related to stone or metal items because dwarves are familiar with valuable items of all kinds (especially those made of stone or metal).
The master of a raven familiar gains a +3 bonus on Appraise checks.
A character with the Diligent feat gets a +2 bonus on Appraise checks.</v>
          </cell>
          <cell r="J5" t="str">
            <v>Craft</v>
          </cell>
          <cell r="K5" t="b">
            <v>0</v>
          </cell>
          <cell r="L5" t="str">
            <v>For common items, failure on an untrained check means no estimate. For rare items, success means an estimate of 50% to 150% (2d6+3 times 10%).</v>
          </cell>
          <cell r="N5" t="b">
            <v>0</v>
          </cell>
          <cell r="U5" t="e">
            <v>#REF!</v>
          </cell>
        </row>
        <row r="6">
          <cell r="A6" t="str">
            <v>Autohypnosis</v>
          </cell>
          <cell r="B6" t="str">
            <v>Wis</v>
          </cell>
          <cell r="C6" t="b">
            <v>1</v>
          </cell>
          <cell r="D6" t="b">
            <v>0</v>
          </cell>
          <cell r="E6" t="b">
            <v>0</v>
          </cell>
          <cell r="K6" t="b">
            <v>0</v>
          </cell>
          <cell r="N6" t="b">
            <v>0</v>
          </cell>
          <cell r="U6" t="e">
            <v>#REF!</v>
          </cell>
        </row>
        <row r="7">
          <cell r="A7" t="str">
            <v>Balance</v>
          </cell>
          <cell r="B7" t="str">
            <v>Dex</v>
          </cell>
          <cell r="C7" t="b">
            <v>0</v>
          </cell>
          <cell r="D7" t="b">
            <v>1</v>
          </cell>
          <cell r="E7" t="b">
            <v>1</v>
          </cell>
          <cell r="F7" t="str">
            <v>You can walk on a precarious surface. A successful check lets you move at half your speed along the surface for 1 round. A failure by 4 or less means you can’t move for 1 round. A failure by 5 or more means you fall. The difficulty varies with the surface, as follows:</v>
          </cell>
          <cell r="G7" t="str">
            <v>move action</v>
          </cell>
          <cell r="H7" t="b">
            <v>1</v>
          </cell>
          <cell r="I7" t="str">
            <v>If you have the Agile feat, you get a +2 bonus on Balance checks.</v>
          </cell>
          <cell r="J7" t="str">
            <v>Tumble</v>
          </cell>
          <cell r="K7" t="b">
            <v>0</v>
          </cell>
          <cell r="N7" t="b">
            <v>1</v>
          </cell>
          <cell r="U7" t="e">
            <v>#REF!</v>
          </cell>
        </row>
        <row r="8">
          <cell r="A8" t="str">
            <v>Bluff</v>
          </cell>
          <cell r="B8" t="str">
            <v>Cha</v>
          </cell>
          <cell r="C8" t="b">
            <v>0</v>
          </cell>
          <cell r="D8" t="b">
            <v>0</v>
          </cell>
          <cell r="E8" t="b">
            <v>0</v>
          </cell>
          <cell r="F8" t="str">
            <v>A Bluff check is opposed by the target’s Sense Motive check. See the accompanying table for examples of different kinds of bluffs and the modifier to the target’s Sense Motive check for each one.
Favorable and unfavorable circumstances weigh heavily on the outcome of a bluff. Two circumstances can weigh against you: The bluff is hard to believe, or the action that the target is asked to take goes against its self-interest, nature, personality, orders, or the like. If it’s important, you can distinguish between a bluff that fails because the target doesn’t believe it and one that fails because it just asks too much of the target. For instance, if the target gets a +10 bonus on its Sense Motive check because the bluff demands something risky, and the Sense Motive check succeeds by 10 or less, then the target didn’t so much see through the bluff as prove reluctant to go along with it. A target that succeeds by 11 or more has seen through the bluff.
A successful Bluff check indicates that the target reacts as you wish, at least for a short time (usually 1 round or less) or believes something that you want it to believe. Bluff, however, is not a suggestion spell. 
A bluff requires interaction between you and the target. Creatures unaware of you cannot be bluffed.
Feinting in Combat: You can also use Bluff to mislead an opponent in melee combat (so that it can’t dodge your next attack effectively). To feint, make a Bluff check opposed by your target’s Sense Motive check, but in this case, the target may add its base attack bonus to the roll along with any other applicable modifiers.
If your Bluff check result exceeds this special Sense Motive check result, your target is denied its Dexterity bonus to AC (if any) for the next melee attack you make against it. This attack must be made on or before your next turn.
Feinting in this way against a nonhumanoid is difficult because it’s harder to read a strange creature’s body language; you take a –4 penalty on your Bluff check. Against a creature of animal Intelligence (1 or 2) it’s even harder; you take a –8 penalty. Against a nonintelligent creature, it’s impossible.
Feinting in combat does not provoke an attack of opportunity.
Creating a Diversion to Hide: You can use the Bluff skill to help you hide. A successful Bluff check gives you the momentary diversion you need to attempt a Hide check while people are aware of you. This usage does not provoke an attack of opportunity.
Delivering a Secret Message: You can use Bluff to get a message across to another character without others understanding it. The DC is 15 for simple messages, or 20 for complex messages, especially those that rely on getting across new information. Failure by 4 or less means you can’t get the message across. Failure by 5 or more means that some false information has been implied or inferred. Anyone listening to the exchange can make a Sense Motive check opposed by the Bluff check you made to transmit in order to intercept your message (see Sense Motive).</v>
          </cell>
          <cell r="G8" t="str">
            <v>standard action</v>
          </cell>
          <cell r="H8" t="b">
            <v>1</v>
          </cell>
          <cell r="I8" t="str">
            <v>A ranger gains a bonus on Bluff checks when using this skill against a favored enemy.
The master of a snake familiar gains a +3 bonus on Bluff checks.
If you have the Persuasive feat, you get a +2 bonus on Bluff checks.</v>
          </cell>
          <cell r="K8" t="b">
            <v>0</v>
          </cell>
          <cell r="N8" t="b">
            <v>0</v>
          </cell>
          <cell r="U8" t="e">
            <v>#REF!</v>
          </cell>
        </row>
        <row r="9">
          <cell r="A9" t="str">
            <v>Climb</v>
          </cell>
          <cell r="B9" t="str">
            <v>Str</v>
          </cell>
          <cell r="C9" t="b">
            <v>0</v>
          </cell>
          <cell r="D9" t="b">
            <v>1</v>
          </cell>
          <cell r="E9" t="b">
            <v>1</v>
          </cell>
          <cell r="F9" t="str">
            <v>With a successful Climb check, you can advance up, down, or across a slope, a wall, or some other steep incline (or even a ceiling with handholds) at one-quarter your normal speed. A slope is considered to be any incline at an angle measuring less than 60 degrees; a wall is any incline at an angle measuring 60 degrees or more.
A Climb check that fails by 4 or less means that you make no progress, and one that fails by 5 or more means that you fall from whatever height you have already attained.
A climber’s kit gives you a +2 circumstance bonus on Climb checks.
The DC of the check depends on the conditions of the climb. Compare the task with those on the following table to determine an appropriate DC.
You need both hands free to climb, but you may cling to a wall with one hand while you cast a spell or take some other action that requires only one hand. While climbing, you can’t move to avoid a blow, so you lose your Dexterity bonus to AC (if any). You also can’t use a shield while climbing.
Any time you take damage while climbing, make a Climb check against the DC of the slope or wall. Failure means you fall from your current height and sustain the appropriate falling damage.
Accelerated Climbing: You try to climb more quickly than normal. By accepting a –5 penalty, you can move half your speed (instead of one-quarter your speed).
Making Your Own Handholds and Footholds: You can make your own handholds and footholds by pounding pitons into a wall. Doing so takes 1 minute per piton, and one piton is needed per 3 feet of distance. As with any surface that offers handholds and footholds, a wall with pitons in it has a DC of 15. In the same way, a climber with a handaxe or similar implement can cut handholds in an ice wall.
Catching Yourself When Falling: It’s practically impossible to catch yourself on a wall while falling. Make a Climb check (DC = wall’s DC + 20) to do so. It’s much easier to catch yourself on a slope (DC = slope’s DC + 10).
Catching a Falling Character While Climbing: If someone climbing above you or adjacent to you falls, you can attempt to catch the falling character if he or she is within your reach. Doing so requires a successful melee touch attack against the falling character (though he or she can voluntarily forego any Dexterity bonus to AC if desired). If you hit, you must immediately attempt a Climb check (DC = wall’s DC + 10). Success indicates that you catch the falling character, but his or her total weight, including equipment, cannot exceed your heavy load limit or you automatically fall. If you fail your Climb check by 4 or less, you fail to stop the character’s fall but don’t lose your grip on the wall. If you fail by 5 or more, you fail to stop the character’s fall and begin falling as well.</v>
          </cell>
          <cell r="G9" t="str">
            <v>1 round</v>
          </cell>
          <cell r="H9" t="b">
            <v>1</v>
          </cell>
          <cell r="I9" t="str">
            <v>You can use a rope to haul a character upward (or lower a character) through sheer strength. You can lift double your maximum load in this manner.
A halfling has a +2 racial bonus on Climb checks because halflings are agile and surefooted.
The master of a lizard familiar gains a +3 bonus on Climb checks.
If you have the Athletic feat, you get a +2 bonus on Climb checks.
A creature with a climb speed has a +8 racial bonus on all Climb checks. The creature must make a Climb check to climb any wall or slope with a DC higher than 0, but it always can choose to take 10, even if rushed or threatened while climbing. If a creature with a climb speed chooses an accelerated climb (see above), it moves at double its climb speed (or at its land speed, whichever is slower) and makes a single Climb check at a –5 penalty. Such a creature retains its Dexterity bonus to Armor Class (if any) while climbing, and opponents get no special bonus to their attacks against it. It cannot, however, use the run action while climbing.</v>
          </cell>
          <cell r="J9" t="str">
            <v>Use Rope</v>
          </cell>
          <cell r="K9" t="b">
            <v>0</v>
          </cell>
          <cell r="N9" t="b">
            <v>1</v>
          </cell>
          <cell r="U9" t="e">
            <v>#REF!</v>
          </cell>
        </row>
        <row r="10">
          <cell r="A10" t="str">
            <v>Concentration</v>
          </cell>
          <cell r="B10" t="str">
            <v>Con</v>
          </cell>
          <cell r="C10" t="b">
            <v>0</v>
          </cell>
          <cell r="D10" t="b">
            <v>0</v>
          </cell>
          <cell r="E10" t="b">
            <v>0</v>
          </cell>
          <cell r="F10" t="str">
            <v>You must make a Concentration check whenever you might potentially be distracted (by taking damage, by harsh weather, and so on) while engaged in some action that requires your full attention. Such actions include casting a spell, concentrating on an active spell, directing a spell, using a spell-like ability, or using a skill that would provoke an attack of opportunity. In general, if an action wouldn’t normally provoke an attack of opportunity, you need not make a Concentration check to avoid being distracted.
If the Concentration check succeeds, you may continue with the action as normal. If the check fails, the action automatically fails and is wasted. If you were in the process of casting a spell, the spell is lost. If you were concentrating on an active spell, the spell ends as if you had ceased concentrating on it. If you were directing a spell, the direction fails but the spell remains active. If you were using a spell-like ability, that use of the ability is lost. A skill use also fails, and in some cases a failed skill check may have other ramifications as well.
The table below summarizes various types of distractions that cause you to make a Concentration check. If the distraction occurs while you are trying to cast a spell, you must add the level of the spell you are trying to cast to the appropriate Concentration DC. If more than one type of distraction is present, make a check for each one; any failed Concentration check indicates that the task is not completed.</v>
          </cell>
          <cell r="G10" t="str">
            <v>free action</v>
          </cell>
          <cell r="H10" t="b">
            <v>1</v>
          </cell>
          <cell r="I10" t="str">
            <v>You can use Concentration to cast a spell, use a spell-like ability, or use a skill defensively, so as to avoid attacks of opportunity altogether. This doesn’t apply to other actions that might provoke attacks of opportunity.
The DC of the check is 15 (plus the spell’s level, if casting a spell or using a spell-like ability defensively). If the Concentration check succeeds, you may attempt the action normally without provoking any attacks of opportunity. A successful Concentration check still doesn’t allow you to take 10 on another check if you are in a stressful situation; you must make the check normally. If the Concentration check fails, the related action also automatically fails (with any appropriate ramifications), and the action is wasted, just as if your concentration had been disrupted by a distraction. 
A character with the Combat Casting feat gets a +4 bonus on Concentration checks made to cast a spell or use a spell-like ability while on the defensive or while grappling or pinned.</v>
          </cell>
          <cell r="K10" t="b">
            <v>0</v>
          </cell>
          <cell r="N10" t="b">
            <v>0</v>
          </cell>
          <cell r="U10" t="e">
            <v>#REF!</v>
          </cell>
        </row>
        <row r="11">
          <cell r="A11" t="str">
            <v>Control Shape</v>
          </cell>
          <cell r="B11" t="str">
            <v>Wis</v>
          </cell>
          <cell r="C11" t="b">
            <v>1</v>
          </cell>
          <cell r="D11" t="b">
            <v>0</v>
          </cell>
          <cell r="E11" t="b">
            <v>0</v>
          </cell>
          <cell r="F1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1" t="str">
            <v>13 day</v>
          </cell>
          <cell r="H11" t="b">
            <v>1</v>
          </cell>
          <cell r="I11"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1" t="b">
            <v>0</v>
          </cell>
          <cell r="N11" t="b">
            <v>0</v>
          </cell>
          <cell r="U11" t="e">
            <v>#REF!</v>
          </cell>
        </row>
        <row r="12">
          <cell r="A12" t="str">
            <v>Craft (Alchemy)</v>
          </cell>
          <cell r="B12" t="str">
            <v>Int</v>
          </cell>
          <cell r="C12" t="b">
            <v>0</v>
          </cell>
          <cell r="D12" t="b">
            <v>0</v>
          </cell>
          <cell r="E12" t="b">
            <v>1</v>
          </cell>
          <cell r="F1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2" t="str">
            <v>12 day</v>
          </cell>
          <cell r="H12" t="b">
            <v>1</v>
          </cell>
          <cell r="I12"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2" t="b">
            <v>1</v>
          </cell>
          <cell r="N12" t="b">
            <v>0</v>
          </cell>
          <cell r="U12" t="e">
            <v>#REF!</v>
          </cell>
        </row>
        <row r="13">
          <cell r="A13" t="str">
            <v>Craft (Armorsmithing)</v>
          </cell>
          <cell r="B13" t="str">
            <v>Int</v>
          </cell>
          <cell r="C13" t="b">
            <v>0</v>
          </cell>
          <cell r="D13" t="b">
            <v>0</v>
          </cell>
          <cell r="E13" t="b">
            <v>0</v>
          </cell>
          <cell r="F1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3" t="str">
            <v>11 day</v>
          </cell>
          <cell r="H13" t="b">
            <v>1</v>
          </cell>
          <cell r="I13" t="str">
            <v>A dwarf has a +2 racial bonus on Craft checks that are related to stone or metal, because dwarves are especially capable with stonework and metalwork.</v>
          </cell>
          <cell r="K13" t="b">
            <v>0</v>
          </cell>
          <cell r="N13" t="b">
            <v>0</v>
          </cell>
          <cell r="U13" t="e">
            <v>#REF!</v>
          </cell>
        </row>
        <row r="14">
          <cell r="A14" t="str">
            <v>Craft (Autopsy)</v>
          </cell>
          <cell r="B14" t="str">
            <v>Int</v>
          </cell>
          <cell r="C14" t="b">
            <v>0</v>
          </cell>
          <cell r="D14" t="b">
            <v>0</v>
          </cell>
          <cell r="E14" t="b">
            <v>0</v>
          </cell>
          <cell r="F1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4" t="str">
            <v>10 day</v>
          </cell>
          <cell r="H14" t="b">
            <v>1</v>
          </cell>
          <cell r="K14" t="b">
            <v>0</v>
          </cell>
          <cell r="N14" t="b">
            <v>0</v>
          </cell>
          <cell r="U14" t="e">
            <v>#REF!</v>
          </cell>
        </row>
        <row r="15">
          <cell r="A15" t="str">
            <v>Craft (Blacksmithing)</v>
          </cell>
          <cell r="B15" t="str">
            <v>Int</v>
          </cell>
          <cell r="C15" t="b">
            <v>0</v>
          </cell>
          <cell r="D15" t="b">
            <v>0</v>
          </cell>
          <cell r="E15" t="b">
            <v>0</v>
          </cell>
          <cell r="F1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5" t="str">
            <v>9 day</v>
          </cell>
          <cell r="H15" t="b">
            <v>1</v>
          </cell>
          <cell r="I15" t="str">
            <v>A dwarf has a +2 racial bonus on Craft checks that are related to stone or metal, because dwarves are especially capable with stonework and metalwork.</v>
          </cell>
          <cell r="K15" t="b">
            <v>0</v>
          </cell>
          <cell r="N15" t="b">
            <v>0</v>
          </cell>
          <cell r="U15" t="e">
            <v>#REF!</v>
          </cell>
        </row>
        <row r="16">
          <cell r="A16" t="str">
            <v>Craft (Bookbinding)</v>
          </cell>
          <cell r="B16" t="str">
            <v>Int</v>
          </cell>
          <cell r="C16" t="b">
            <v>0</v>
          </cell>
          <cell r="D16" t="b">
            <v>0</v>
          </cell>
          <cell r="E16" t="b">
            <v>0</v>
          </cell>
          <cell r="F1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6" t="str">
            <v>8 day</v>
          </cell>
          <cell r="H16" t="b">
            <v>1</v>
          </cell>
          <cell r="K16" t="b">
            <v>0</v>
          </cell>
          <cell r="N16" t="b">
            <v>0</v>
          </cell>
          <cell r="U16" t="e">
            <v>#REF!</v>
          </cell>
        </row>
        <row r="17">
          <cell r="A17" t="str">
            <v>Craft (Bowmaking)</v>
          </cell>
          <cell r="B17" t="str">
            <v>Int</v>
          </cell>
          <cell r="C17" t="b">
            <v>0</v>
          </cell>
          <cell r="D17" t="b">
            <v>0</v>
          </cell>
          <cell r="E17" t="b">
            <v>0</v>
          </cell>
          <cell r="F1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7" t="str">
            <v>7 day</v>
          </cell>
          <cell r="H17" t="b">
            <v>1</v>
          </cell>
          <cell r="K17" t="b">
            <v>0</v>
          </cell>
          <cell r="N17" t="b">
            <v>0</v>
          </cell>
          <cell r="U17" t="e">
            <v>#REF!</v>
          </cell>
        </row>
        <row r="18">
          <cell r="A18" t="str">
            <v>Craft (Calligraphy)</v>
          </cell>
          <cell r="B18" t="str">
            <v>Int</v>
          </cell>
          <cell r="C18" t="b">
            <v>0</v>
          </cell>
          <cell r="D18" t="b">
            <v>0</v>
          </cell>
          <cell r="E18" t="b">
            <v>0</v>
          </cell>
          <cell r="F1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8" t="str">
            <v>6 day</v>
          </cell>
          <cell r="H18" t="b">
            <v>1</v>
          </cell>
          <cell r="K18" t="b">
            <v>0</v>
          </cell>
          <cell r="N18" t="b">
            <v>0</v>
          </cell>
          <cell r="U18" t="e">
            <v>#REF!</v>
          </cell>
        </row>
        <row r="19">
          <cell r="A19" t="str">
            <v>Craft (Carpentry)</v>
          </cell>
          <cell r="B19" t="str">
            <v>Int</v>
          </cell>
          <cell r="C19" t="b">
            <v>0</v>
          </cell>
          <cell r="D19" t="b">
            <v>0</v>
          </cell>
          <cell r="E19" t="b">
            <v>0</v>
          </cell>
          <cell r="F1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9" t="str">
            <v>5 day</v>
          </cell>
          <cell r="H19" t="b">
            <v>1</v>
          </cell>
          <cell r="K19" t="b">
            <v>0</v>
          </cell>
          <cell r="N19" t="b">
            <v>0</v>
          </cell>
          <cell r="U19" t="e">
            <v>#REF!</v>
          </cell>
        </row>
        <row r="20">
          <cell r="A20" t="str">
            <v>Craft (Cobbling)</v>
          </cell>
          <cell r="B20" t="str">
            <v>Int</v>
          </cell>
          <cell r="C20" t="b">
            <v>0</v>
          </cell>
          <cell r="D20" t="b">
            <v>0</v>
          </cell>
          <cell r="E20" t="b">
            <v>0</v>
          </cell>
          <cell r="F2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0" t="str">
            <v>4 day</v>
          </cell>
          <cell r="H20" t="b">
            <v>1</v>
          </cell>
          <cell r="K20" t="b">
            <v>0</v>
          </cell>
          <cell r="N20" t="b">
            <v>0</v>
          </cell>
          <cell r="U20" t="e">
            <v>#REF!</v>
          </cell>
        </row>
        <row r="21">
          <cell r="A21" t="str">
            <v>Craft (Construct)</v>
          </cell>
          <cell r="B21" t="str">
            <v>Int</v>
          </cell>
          <cell r="C21" t="b">
            <v>0</v>
          </cell>
          <cell r="D21" t="b">
            <v>0</v>
          </cell>
          <cell r="E21" t="b">
            <v>0</v>
          </cell>
          <cell r="F2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1" t="str">
            <v>3 day</v>
          </cell>
          <cell r="H21" t="b">
            <v>1</v>
          </cell>
          <cell r="I21" t="str">
            <v>A dwarf has a +2 racial bonus on Craft checks that are related to stone or metal, because dwarves are especially capable with stonework and metalwork.</v>
          </cell>
          <cell r="K21" t="b">
            <v>0</v>
          </cell>
          <cell r="N21" t="b">
            <v>0</v>
          </cell>
          <cell r="U21" t="e">
            <v>#REF!</v>
          </cell>
        </row>
        <row r="22">
          <cell r="A22" t="str">
            <v>Craft (Embalming)</v>
          </cell>
          <cell r="B22" t="str">
            <v>Int</v>
          </cell>
          <cell r="C22" t="b">
            <v>0</v>
          </cell>
          <cell r="D22" t="b">
            <v>0</v>
          </cell>
          <cell r="E22" t="b">
            <v>0</v>
          </cell>
          <cell r="F2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2" t="str">
            <v>2 day</v>
          </cell>
          <cell r="H22" t="b">
            <v>1</v>
          </cell>
          <cell r="K22" t="b">
            <v>0</v>
          </cell>
          <cell r="N22" t="b">
            <v>0</v>
          </cell>
          <cell r="U22" t="e">
            <v>#REF!</v>
          </cell>
        </row>
        <row r="23">
          <cell r="A23" t="str">
            <v>Craft (Explosives)</v>
          </cell>
          <cell r="B23" t="str">
            <v>Int</v>
          </cell>
          <cell r="C23" t="b">
            <v>0</v>
          </cell>
          <cell r="D23" t="b">
            <v>0</v>
          </cell>
          <cell r="E23" t="b">
            <v>0</v>
          </cell>
          <cell r="F2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3" t="str">
            <v>1 day</v>
          </cell>
          <cell r="H23" t="b">
            <v>1</v>
          </cell>
          <cell r="K23" t="b">
            <v>0</v>
          </cell>
          <cell r="N23" t="b">
            <v>0</v>
          </cell>
          <cell r="U23" t="e">
            <v>#REF!</v>
          </cell>
        </row>
        <row r="24">
          <cell r="A24" t="str">
            <v>Craft (Gemcutting)</v>
          </cell>
          <cell r="B24" t="str">
            <v>Int</v>
          </cell>
          <cell r="C24" t="b">
            <v>0</v>
          </cell>
          <cell r="D24" t="b">
            <v>0</v>
          </cell>
          <cell r="E24" t="b">
            <v>0</v>
          </cell>
          <cell r="F2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4" t="str">
            <v>0 day</v>
          </cell>
          <cell r="H24" t="b">
            <v>1</v>
          </cell>
          <cell r="K24" t="b">
            <v>0</v>
          </cell>
          <cell r="N24" t="b">
            <v>0</v>
          </cell>
          <cell r="U24" t="e">
            <v>#REF!</v>
          </cell>
        </row>
        <row r="25">
          <cell r="A25" t="str">
            <v>Craft (General)</v>
          </cell>
          <cell r="B25" t="str">
            <v>Int</v>
          </cell>
          <cell r="C25" t="b">
            <v>0</v>
          </cell>
          <cell r="D25" t="b">
            <v>0</v>
          </cell>
          <cell r="E25" t="b">
            <v>0</v>
          </cell>
          <cell r="F2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5" t="str">
            <v>1 day</v>
          </cell>
          <cell r="H25" t="b">
            <v>1</v>
          </cell>
          <cell r="I25" t="str">
            <v>A dwarf has a +2 racial bonus on Craft checks that are related to stone or metal, because dwarves are especially capable with stonework and metalwork.</v>
          </cell>
          <cell r="K25" t="b">
            <v>0</v>
          </cell>
          <cell r="N25" t="b">
            <v>0</v>
          </cell>
          <cell r="U25" t="e">
            <v>#REF!</v>
          </cell>
        </row>
        <row r="26">
          <cell r="A26" t="str">
            <v>Craft (Gunsmith)</v>
          </cell>
          <cell r="B26" t="str">
            <v>Int</v>
          </cell>
          <cell r="C26" t="b">
            <v>0</v>
          </cell>
          <cell r="D26" t="b">
            <v>0</v>
          </cell>
          <cell r="E26" t="b">
            <v>0</v>
          </cell>
          <cell r="F2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6" t="str">
            <v>2 day</v>
          </cell>
          <cell r="H26" t="b">
            <v>1</v>
          </cell>
          <cell r="I26" t="str">
            <v>A dwarf has a +2 racial bonus on Craft checks that are related to stone or metal, because dwarves are especially capable with stonework and metalwork.</v>
          </cell>
          <cell r="K26" t="b">
            <v>0</v>
          </cell>
          <cell r="M26" t="str">
            <v>DCs - Handgun 25, Cannons - Light 20, Med 23, Hvy 25</v>
          </cell>
          <cell r="N26" t="b">
            <v>0</v>
          </cell>
          <cell r="U26" t="e">
            <v>#REF!</v>
          </cell>
        </row>
        <row r="27">
          <cell r="A27" t="str">
            <v>Craft (Landscape Gardening)</v>
          </cell>
          <cell r="B27" t="str">
            <v>Int</v>
          </cell>
          <cell r="C27" t="b">
            <v>0</v>
          </cell>
          <cell r="D27" t="b">
            <v>0</v>
          </cell>
          <cell r="E27" t="b">
            <v>0</v>
          </cell>
          <cell r="F2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7" t="str">
            <v>3 day</v>
          </cell>
          <cell r="H27" t="b">
            <v>1</v>
          </cell>
          <cell r="K27" t="b">
            <v>0</v>
          </cell>
          <cell r="N27" t="b">
            <v>0</v>
          </cell>
          <cell r="U27" t="e">
            <v>#REF!</v>
          </cell>
        </row>
        <row r="28">
          <cell r="A28" t="str">
            <v>Craft (Leatherworking)</v>
          </cell>
          <cell r="B28" t="str">
            <v>Int</v>
          </cell>
          <cell r="C28" t="b">
            <v>0</v>
          </cell>
          <cell r="D28" t="b">
            <v>0</v>
          </cell>
          <cell r="E28" t="b">
            <v>0</v>
          </cell>
          <cell r="F2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8" t="str">
            <v>4 day</v>
          </cell>
          <cell r="H28" t="b">
            <v>1</v>
          </cell>
          <cell r="K28" t="b">
            <v>0</v>
          </cell>
          <cell r="N28" t="b">
            <v>0</v>
          </cell>
          <cell r="U28" t="e">
            <v>#REF!</v>
          </cell>
        </row>
        <row r="29">
          <cell r="A29" t="str">
            <v>Craft (Locksmithing)</v>
          </cell>
          <cell r="B29" t="str">
            <v>Int</v>
          </cell>
          <cell r="C29" t="b">
            <v>0</v>
          </cell>
          <cell r="D29" t="b">
            <v>0</v>
          </cell>
          <cell r="E29" t="b">
            <v>0</v>
          </cell>
          <cell r="F2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9" t="str">
            <v>5 day</v>
          </cell>
          <cell r="H29" t="b">
            <v>1</v>
          </cell>
          <cell r="I29" t="str">
            <v>A dwarf has a +2 racial bonus on Craft checks that are related to stone or metal, because dwarves are especially capable with stonework and metalwork.</v>
          </cell>
          <cell r="K29" t="b">
            <v>0</v>
          </cell>
          <cell r="N29" t="b">
            <v>0</v>
          </cell>
          <cell r="U29" t="e">
            <v>#REF!</v>
          </cell>
        </row>
        <row r="30">
          <cell r="A30" t="str">
            <v>Craft (Metalworking)</v>
          </cell>
          <cell r="B30" t="str">
            <v>Int</v>
          </cell>
          <cell r="C30" t="b">
            <v>0</v>
          </cell>
          <cell r="D30" t="b">
            <v>0</v>
          </cell>
          <cell r="E30" t="b">
            <v>0</v>
          </cell>
          <cell r="F3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0" t="str">
            <v>6 day</v>
          </cell>
          <cell r="H30" t="b">
            <v>1</v>
          </cell>
          <cell r="I30" t="str">
            <v>A dwarf has a +2 racial bonus on Craft checks that are related to stone or metal, because dwarves are especially capable with stonework and metalwork.</v>
          </cell>
          <cell r="K30" t="b">
            <v>0</v>
          </cell>
          <cell r="N30" t="b">
            <v>0</v>
          </cell>
          <cell r="U30" t="e">
            <v>#REF!</v>
          </cell>
        </row>
        <row r="31">
          <cell r="A31" t="str">
            <v>Craft (Origami)</v>
          </cell>
          <cell r="B31" t="str">
            <v>Int</v>
          </cell>
          <cell r="C31" t="b">
            <v>0</v>
          </cell>
          <cell r="D31" t="b">
            <v>0</v>
          </cell>
          <cell r="E31" t="b">
            <v>0</v>
          </cell>
          <cell r="F3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1" t="str">
            <v>7 day</v>
          </cell>
          <cell r="H31" t="b">
            <v>1</v>
          </cell>
          <cell r="K31" t="b">
            <v>0</v>
          </cell>
          <cell r="N31" t="b">
            <v>0</v>
          </cell>
          <cell r="U31" t="e">
            <v>#REF!</v>
          </cell>
        </row>
        <row r="32">
          <cell r="A32" t="str">
            <v>Craft (Painting)</v>
          </cell>
          <cell r="B32" t="str">
            <v>Int</v>
          </cell>
          <cell r="C32" t="b">
            <v>0</v>
          </cell>
          <cell r="D32" t="b">
            <v>0</v>
          </cell>
          <cell r="E32" t="b">
            <v>0</v>
          </cell>
          <cell r="F3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2" t="str">
            <v>8 day</v>
          </cell>
          <cell r="H32" t="b">
            <v>1</v>
          </cell>
          <cell r="K32" t="b">
            <v>0</v>
          </cell>
          <cell r="N32" t="b">
            <v>0</v>
          </cell>
          <cell r="U32" t="e">
            <v>#REF!</v>
          </cell>
        </row>
        <row r="33">
          <cell r="A33" t="str">
            <v>Craft (Papermaking)</v>
          </cell>
          <cell r="B33" t="str">
            <v>Int</v>
          </cell>
          <cell r="C33" t="b">
            <v>0</v>
          </cell>
          <cell r="D33" t="b">
            <v>0</v>
          </cell>
          <cell r="E33" t="b">
            <v>0</v>
          </cell>
          <cell r="F3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3" t="str">
            <v>9 day</v>
          </cell>
          <cell r="H33" t="b">
            <v>1</v>
          </cell>
          <cell r="K33" t="b">
            <v>0</v>
          </cell>
          <cell r="N33" t="b">
            <v>0</v>
          </cell>
          <cell r="U33" t="e">
            <v>#REF!</v>
          </cell>
        </row>
        <row r="34">
          <cell r="A34" t="str">
            <v>Craft (Poison)</v>
          </cell>
          <cell r="B34" t="str">
            <v>Int</v>
          </cell>
          <cell r="C34" t="b">
            <v>0</v>
          </cell>
          <cell r="D34" t="b">
            <v>0</v>
          </cell>
          <cell r="E34" t="b">
            <v>0</v>
          </cell>
          <cell r="F3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4" t="str">
            <v>10 day</v>
          </cell>
          <cell r="H34" t="b">
            <v>1</v>
          </cell>
          <cell r="K34" t="b">
            <v>0</v>
          </cell>
          <cell r="N34" t="b">
            <v>0</v>
          </cell>
          <cell r="U34" t="e">
            <v>#REF!</v>
          </cell>
        </row>
        <row r="35">
          <cell r="A35" t="str">
            <v>Craft (Pottery)</v>
          </cell>
          <cell r="B35" t="str">
            <v>Int</v>
          </cell>
          <cell r="C35" t="b">
            <v>0</v>
          </cell>
          <cell r="D35" t="b">
            <v>0</v>
          </cell>
          <cell r="E35" t="b">
            <v>0</v>
          </cell>
          <cell r="F3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5" t="str">
            <v>11 day</v>
          </cell>
          <cell r="H35" t="b">
            <v>1</v>
          </cell>
          <cell r="K35" t="b">
            <v>0</v>
          </cell>
          <cell r="N35" t="b">
            <v>0</v>
          </cell>
          <cell r="U35" t="e">
            <v>#REF!</v>
          </cell>
        </row>
        <row r="36">
          <cell r="A36" t="str">
            <v>Craft (Sculpture)</v>
          </cell>
          <cell r="B36" t="str">
            <v>Int</v>
          </cell>
          <cell r="C36" t="b">
            <v>0</v>
          </cell>
          <cell r="D36" t="b">
            <v>0</v>
          </cell>
          <cell r="E36" t="b">
            <v>0</v>
          </cell>
          <cell r="F3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6" t="str">
            <v>12 day</v>
          </cell>
          <cell r="H36" t="b">
            <v>1</v>
          </cell>
          <cell r="I36" t="str">
            <v>A dwarf has a +2 racial bonus on Craft checks that are related to stone or metal, because dwarves are especially capable with stonework and metalwork.</v>
          </cell>
          <cell r="K36" t="b">
            <v>0</v>
          </cell>
          <cell r="N36" t="b">
            <v>0</v>
          </cell>
          <cell r="U36" t="e">
            <v>#REF!</v>
          </cell>
        </row>
        <row r="37">
          <cell r="A37" t="str">
            <v>Craft (Sewing)</v>
          </cell>
          <cell r="B37" t="str">
            <v>Int</v>
          </cell>
          <cell r="C37" t="b">
            <v>0</v>
          </cell>
          <cell r="D37" t="b">
            <v>0</v>
          </cell>
          <cell r="E37" t="b">
            <v>0</v>
          </cell>
          <cell r="F3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7" t="str">
            <v>13 day</v>
          </cell>
          <cell r="H37" t="b">
            <v>1</v>
          </cell>
          <cell r="K37" t="b">
            <v>0</v>
          </cell>
          <cell r="N37" t="b">
            <v>0</v>
          </cell>
          <cell r="U37" t="e">
            <v>#REF!</v>
          </cell>
        </row>
        <row r="38">
          <cell r="A38" t="str">
            <v>Craft (Silkmaking)</v>
          </cell>
          <cell r="B38" t="str">
            <v>Int</v>
          </cell>
          <cell r="C38" t="b">
            <v>0</v>
          </cell>
          <cell r="D38" t="b">
            <v>0</v>
          </cell>
          <cell r="E38" t="b">
            <v>0</v>
          </cell>
          <cell r="F3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8" t="str">
            <v>14 day</v>
          </cell>
          <cell r="H38" t="b">
            <v>1</v>
          </cell>
          <cell r="K38" t="b">
            <v>0</v>
          </cell>
          <cell r="N38" t="b">
            <v>0</v>
          </cell>
          <cell r="U38" t="e">
            <v>#REF!</v>
          </cell>
        </row>
        <row r="39">
          <cell r="A39" t="str">
            <v>Craft (Stonecarving)</v>
          </cell>
          <cell r="B39" t="str">
            <v>Int</v>
          </cell>
          <cell r="C39" t="b">
            <v>0</v>
          </cell>
          <cell r="D39" t="b">
            <v>0</v>
          </cell>
          <cell r="E39" t="b">
            <v>0</v>
          </cell>
          <cell r="F3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9" t="str">
            <v>15 day</v>
          </cell>
          <cell r="H39" t="b">
            <v>1</v>
          </cell>
          <cell r="I39" t="str">
            <v>A dwarf has a +2 racial bonus on Craft checks that are related to stone or metal, because dwarves are especially capable with stonework and metalwork.</v>
          </cell>
          <cell r="K39" t="b">
            <v>0</v>
          </cell>
          <cell r="N39" t="b">
            <v>0</v>
          </cell>
          <cell r="U39" t="e">
            <v>#REF!</v>
          </cell>
        </row>
        <row r="40">
          <cell r="A40" t="str">
            <v>Craft (Stonemasonry)</v>
          </cell>
          <cell r="B40" t="str">
            <v>Int</v>
          </cell>
          <cell r="C40" t="b">
            <v>0</v>
          </cell>
          <cell r="D40" t="b">
            <v>0</v>
          </cell>
          <cell r="E40" t="b">
            <v>0</v>
          </cell>
          <cell r="F4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0" t="str">
            <v>16 day</v>
          </cell>
          <cell r="H40" t="b">
            <v>1</v>
          </cell>
          <cell r="I40" t="str">
            <v>A dwarf has a +2 racial bonus on Craft checks that are related to stone or metal, because dwarves are especially capable with stonework and metalwork.</v>
          </cell>
          <cell r="K40" t="b">
            <v>0</v>
          </cell>
          <cell r="N40" t="b">
            <v>0</v>
          </cell>
          <cell r="U40" t="e">
            <v>#REF!</v>
          </cell>
        </row>
        <row r="41">
          <cell r="A41" t="str">
            <v>Craft (Tatooing)</v>
          </cell>
          <cell r="B41" t="str">
            <v>Int</v>
          </cell>
          <cell r="C41" t="b">
            <v>0</v>
          </cell>
          <cell r="D41" t="b">
            <v>0</v>
          </cell>
          <cell r="E41" t="b">
            <v>0</v>
          </cell>
          <cell r="F4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1" t="str">
            <v>17 day</v>
          </cell>
          <cell r="H41" t="b">
            <v>1</v>
          </cell>
          <cell r="K41" t="b">
            <v>0</v>
          </cell>
          <cell r="N41" t="b">
            <v>0</v>
          </cell>
          <cell r="U41" t="e">
            <v>#REF!</v>
          </cell>
        </row>
        <row r="42">
          <cell r="A42" t="str">
            <v>Craft (Trapmaking)</v>
          </cell>
          <cell r="B42" t="str">
            <v>Int</v>
          </cell>
          <cell r="C42" t="b">
            <v>0</v>
          </cell>
          <cell r="D42" t="b">
            <v>0</v>
          </cell>
          <cell r="E42" t="b">
            <v>0</v>
          </cell>
          <cell r="F4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2" t="str">
            <v>18 day</v>
          </cell>
          <cell r="H42" t="b">
            <v>1</v>
          </cell>
          <cell r="I42" t="str">
            <v>A dwarf has a +2 racial bonus on Craft checks that are related to stone or metal, because dwarves are especially capable with stonework and metalwork.</v>
          </cell>
          <cell r="K42" t="b">
            <v>0</v>
          </cell>
          <cell r="N42" t="b">
            <v>0</v>
          </cell>
          <cell r="U42" t="e">
            <v>#REF!</v>
          </cell>
        </row>
        <row r="43">
          <cell r="A43" t="str">
            <v>Craft (Weaponsmithing)</v>
          </cell>
          <cell r="B43" t="str">
            <v>Int</v>
          </cell>
          <cell r="C43" t="b">
            <v>0</v>
          </cell>
          <cell r="D43" t="b">
            <v>0</v>
          </cell>
          <cell r="E43" t="b">
            <v>0</v>
          </cell>
          <cell r="F4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3" t="str">
            <v>19 day</v>
          </cell>
          <cell r="H43" t="b">
            <v>1</v>
          </cell>
          <cell r="I43" t="str">
            <v>A dwarf has a +2 racial bonus on Craft checks that are related to stone or metal, because dwarves are especially capable with stonework and metalwork.</v>
          </cell>
          <cell r="K43" t="b">
            <v>0</v>
          </cell>
          <cell r="N43" t="b">
            <v>0</v>
          </cell>
          <cell r="U43" t="e">
            <v>#REF!</v>
          </cell>
        </row>
        <row r="44">
          <cell r="A44" t="str">
            <v>Craft (Weaving)</v>
          </cell>
          <cell r="B44" t="str">
            <v>Int</v>
          </cell>
          <cell r="C44" t="b">
            <v>0</v>
          </cell>
          <cell r="D44" t="b">
            <v>0</v>
          </cell>
          <cell r="E44" t="b">
            <v>0</v>
          </cell>
          <cell r="F4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4" t="str">
            <v>20 day</v>
          </cell>
          <cell r="H44" t="b">
            <v>1</v>
          </cell>
          <cell r="K44" t="b">
            <v>0</v>
          </cell>
          <cell r="N44" t="b">
            <v>0</v>
          </cell>
          <cell r="U44" t="e">
            <v>#REF!</v>
          </cell>
        </row>
        <row r="45">
          <cell r="A45" t="str">
            <v>Craft (Woodcarving)</v>
          </cell>
          <cell r="B45" t="str">
            <v>Int</v>
          </cell>
          <cell r="C45" t="b">
            <v>0</v>
          </cell>
          <cell r="D45" t="b">
            <v>0</v>
          </cell>
          <cell r="E45" t="b">
            <v>0</v>
          </cell>
          <cell r="F4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5" t="str">
            <v>21 day</v>
          </cell>
          <cell r="H45" t="b">
            <v>1</v>
          </cell>
          <cell r="K45" t="b">
            <v>0</v>
          </cell>
          <cell r="N45" t="b">
            <v>0</v>
          </cell>
          <cell r="U45" t="e">
            <v>#REF!</v>
          </cell>
        </row>
        <row r="46">
          <cell r="A46" t="str">
            <v>Decipher Script</v>
          </cell>
          <cell r="B46" t="str">
            <v>Int</v>
          </cell>
          <cell r="C46" t="b">
            <v>1</v>
          </cell>
          <cell r="D46" t="b">
            <v>0</v>
          </cell>
          <cell r="E46" t="b">
            <v>0</v>
          </cell>
          <cell r="F46" t="str">
            <v>You can decipher writing in an unfamiliar language or a message written in an incomplete or archaic form. The base DC is 20 for the simplest messages, 25 for standard texts, and 30 or higher for intricate, exotic, or very old writing.
If the check succeeds, you understand the general content of a piece of writing about one page long (or the equivalent). If the check fails, make a DC 5 Wisdom check to see if you avoid drawing a false conclusion about the text. (Success means that you do not draw a false conclusion; failure means that you do.)
Both the Decipher Script check and (if necessary) the Wisdom check are made secretly, so that you can’t tell whether the conclusion you draw is true or false.</v>
          </cell>
          <cell r="G46" t="str">
            <v>1 minute</v>
          </cell>
          <cell r="H46" t="b">
            <v>0</v>
          </cell>
          <cell r="I46" t="str">
            <v>A character with the Diligent feat gets a +2 bonus on Decipher Script checks.</v>
          </cell>
          <cell r="K46" t="b">
            <v>0</v>
          </cell>
          <cell r="N46" t="b">
            <v>0</v>
          </cell>
          <cell r="U46" t="e">
            <v>#REF!</v>
          </cell>
        </row>
        <row r="47">
          <cell r="A47" t="str">
            <v>Diplomacy</v>
          </cell>
          <cell r="B47" t="str">
            <v>Cha</v>
          </cell>
          <cell r="C47" t="b">
            <v>0</v>
          </cell>
          <cell r="D47" t="b">
            <v>0</v>
          </cell>
          <cell r="E47" t="b">
            <v>0</v>
          </cell>
          <cell r="F47" t="str">
            <v>You can change the attitudes of others (nonplayer characters) with a successful Diplomacy check; see the Influencing NPC Attitudes sidebar, below, for basic DCs. In negotiations, participants roll opposed Diplomacy checks, and the winner gains the advantage. Opposed checks also resolve situations when two advocates or diplomats plead opposite cases in a hearing before a third party.</v>
          </cell>
          <cell r="G47" t="str">
            <v>1 minute</v>
          </cell>
          <cell r="H47" t="b">
            <v>1</v>
          </cell>
          <cell r="I47" t="str">
            <v>A half-elf has a +2 racial bonus on Diplomacy checks.
If you have the Negotiator feat, you get a +2 bonus on Diplomacy checks.</v>
          </cell>
          <cell r="J47" t="str">
            <v>Bluff, Knowledge (Nobility &amp; Royalty), Sense Motive</v>
          </cell>
          <cell r="K47" t="b">
            <v>0</v>
          </cell>
          <cell r="N47" t="b">
            <v>0</v>
          </cell>
          <cell r="U47" t="e">
            <v>#REF!</v>
          </cell>
        </row>
        <row r="48">
          <cell r="A48" t="str">
            <v>Disable Device</v>
          </cell>
          <cell r="B48" t="str">
            <v>Int</v>
          </cell>
          <cell r="C48" t="b">
            <v>1</v>
          </cell>
          <cell r="D48" t="b">
            <v>0</v>
          </cell>
          <cell r="E48" t="b">
            <v>0</v>
          </cell>
          <cell r="F48" t="str">
            <v>The Disable Device check is made secretly, so that you don’t necessarily know whether you’ve succeeded.
The DC depends on how tricky the device is. Disabling (or rigging or jamming) a fairly simple device has a DC of 10; more intricate and complex devices have higher DCs.
If the check succeeds, you disable the device. If it fails by 4 or less, you have failed but can try again. If you fail by 5 or more, something goes wrong. If the device is a trap, you spring it. If you’re attempting some sort of sabotage, you think the device is disabled, but it still works normally.
You also can rig simple devices such as saddles or wagon wheels to work normally for a while and then fail or fall off some time later (usually after 1d4 rounds or minutes of use).</v>
          </cell>
          <cell r="G48" t="str">
            <v>1 round</v>
          </cell>
          <cell r="H48" t="b">
            <v>1</v>
          </cell>
          <cell r="I48" t="str">
            <v xml:space="preserve">If you have the Nimble Fingers feat, you get a +2 bonus on Disable Device checks.
A rogue who beats a trap’s DC by 10 or more can study the trap, figure out how it works, and bypass it (along with her companions) without disarming it.
</v>
          </cell>
          <cell r="K48" t="b">
            <v>1</v>
          </cell>
          <cell r="N48" t="b">
            <v>1</v>
          </cell>
          <cell r="U48" t="e">
            <v>#REF!</v>
          </cell>
        </row>
        <row r="49">
          <cell r="A49" t="str">
            <v xml:space="preserve">Disguise </v>
          </cell>
          <cell r="B49" t="str">
            <v>Cha</v>
          </cell>
          <cell r="C49" t="b">
            <v>0</v>
          </cell>
          <cell r="D49" t="b">
            <v>0</v>
          </cell>
          <cell r="E49" t="b">
            <v>0</v>
          </cell>
          <cell r="F49" t="str">
            <v>Your Disguise check result determines how good the disguise is, and it is opposed by others’ Spot check results. If you don’t draw any attention to yourself, others do not get to make Spot checks. If you come to the attention of people who are suspicious (such as a guard who is watching commoners walking through a city gate), it can be assumed that such observers are taking 10 on their Spot checks.
You get only one Disguise check per use of the skill, even if several people are making Spot checks against it. The Disguise check is made secretly, so that you can’t be sure how good the result is.</v>
          </cell>
          <cell r="G49" t="str">
            <v>10 minutes</v>
          </cell>
          <cell r="H49" t="b">
            <v>1</v>
          </cell>
          <cell r="I49" t="str">
            <v>Magic that alters your form, such as alter self, disguise self, polymorph, or shapechange, grants you a +10 bonus on Disguise checks (see the individual spell descriptions). You must succeed on a Disguise check with a +10 bonus to duplicate the appearance of a specific individual using the veil spell. Divination magic that allows people to see through illusions (such as true seeing) does not penetrate a mundane disguise, but it can negate the magical component of a magically enhanced one.
You must make a Disguise check when you cast a simulacrum spell to determine how good the likeness is.
If you have the Deceptive feat, you get a +2 bonus on Disguise checks.</v>
          </cell>
          <cell r="J49" t="str">
            <v>Bluff</v>
          </cell>
          <cell r="K49" t="b">
            <v>0</v>
          </cell>
          <cell r="N49" t="b">
            <v>0</v>
          </cell>
          <cell r="U49" t="e">
            <v>#REF!</v>
          </cell>
        </row>
        <row r="50">
          <cell r="A50" t="str">
            <v>Escape Artist</v>
          </cell>
          <cell r="B50" t="str">
            <v>Dex</v>
          </cell>
          <cell r="C50" t="b">
            <v>0</v>
          </cell>
          <cell r="D50" t="b">
            <v>1</v>
          </cell>
          <cell r="E50" t="b">
            <v>0</v>
          </cell>
          <cell r="F50" t="str">
            <v>The table below gives the DCs to escape various forms of restraints.
Ropes: Your Escape Artist check is opposed by the binder’s Use Rope check. Since it’s easier to tie someone up than to escape from being tied up, the binder gets a +10 bonus on his or her check.
Manacles and Masterwork Manacles: The DC for manacles is set by their construction.
Tight Space: The DC noted on the table is for getting through a space where your head fits but your shoulders don’t. If the space is long you may need to make multiple checks. You can’t get through a space that your head does not fit through.
Grappler: You can make an Escape Artist check opposed by your enemy’s grapple check to get out of a grapple or out of a pinned condition (so that you’re only grappling).</v>
          </cell>
          <cell r="G50" t="str">
            <v>1 minute</v>
          </cell>
          <cell r="H50" t="b">
            <v>1</v>
          </cell>
          <cell r="I50" t="str">
            <v>If you have the Agile feat, you get a +2 bonus on Escape Artist checks.</v>
          </cell>
          <cell r="J50" t="str">
            <v>Use Rope</v>
          </cell>
          <cell r="K50" t="b">
            <v>0</v>
          </cell>
          <cell r="N50" t="b">
            <v>1</v>
          </cell>
          <cell r="U50" t="e">
            <v>#REF!</v>
          </cell>
        </row>
        <row r="51">
          <cell r="A51" t="str">
            <v>Forgery</v>
          </cell>
          <cell r="B51" t="str">
            <v>Int</v>
          </cell>
          <cell r="C51" t="b">
            <v>0</v>
          </cell>
          <cell r="D51" t="b">
            <v>0</v>
          </cell>
          <cell r="E51" t="b">
            <v>0</v>
          </cell>
          <cell r="F51" t="str">
            <v>Forgery requires writing materials appropriate to the document being forged, enough light or sufficient visual acuity to see the details of what you’re writing, wax for seals (if appropriate), and some time. To forge a document on which the handwriting is not specific to a person (military orders, a government decree, a business ledger, or the like), you need only to have seen a similar document before, and you gain a +8 bonus on your check. To forge a signature, you need an autograph of that person to copy, and you gain a +4 bonus on the check. To forge a longer document written in the hand of some particular person, a large sample of that person’s handwriting is needed.
The Forgery check is made secretly, so that you’re not sure how good your forgery is. As with Disguise, you don’t even need to make a check until someone examines the work. Your Forgery check is opposed by the Forgery check of the person who examines the document to check its authenticity</v>
          </cell>
          <cell r="G51" t="str">
            <v>1 minute</v>
          </cell>
          <cell r="H51" t="b">
            <v>0</v>
          </cell>
          <cell r="I51" t="str">
            <v>If you have the Deceitful feat, you get a +2 bonus on Forgery checks.</v>
          </cell>
          <cell r="K51" t="b">
            <v>1</v>
          </cell>
          <cell r="N51" t="b">
            <v>0</v>
          </cell>
          <cell r="U51" t="e">
            <v>#REF!</v>
          </cell>
        </row>
        <row r="52">
          <cell r="A52" t="str">
            <v>Game, Chance (Cha)</v>
          </cell>
          <cell r="B52" t="str">
            <v>Cha</v>
          </cell>
          <cell r="C52" t="b">
            <v>0</v>
          </cell>
          <cell r="D52" t="b">
            <v>0</v>
          </cell>
          <cell r="E52" t="b">
            <v>0</v>
          </cell>
          <cell r="K52" t="b">
            <v>0</v>
          </cell>
          <cell r="M52" t="str">
            <v>Game (Sadane)</v>
          </cell>
          <cell r="N52" t="b">
            <v>0</v>
          </cell>
          <cell r="U52" t="e">
            <v>#REF!</v>
          </cell>
        </row>
        <row r="53">
          <cell r="A53" t="str">
            <v>Game, Cunning (Int)</v>
          </cell>
          <cell r="B53" t="str">
            <v>Int</v>
          </cell>
          <cell r="C53" t="b">
            <v>0</v>
          </cell>
          <cell r="D53" t="b">
            <v>0</v>
          </cell>
          <cell r="E53" t="b">
            <v>0</v>
          </cell>
          <cell r="K53" t="b">
            <v>0</v>
          </cell>
          <cell r="N53" t="b">
            <v>0</v>
          </cell>
          <cell r="U53" t="e">
            <v>#REF!</v>
          </cell>
        </row>
        <row r="54">
          <cell r="A54" t="str">
            <v>Game, Force (Str)</v>
          </cell>
          <cell r="B54" t="str">
            <v>Str</v>
          </cell>
          <cell r="C54" t="b">
            <v>0</v>
          </cell>
          <cell r="D54" t="b">
            <v>0</v>
          </cell>
          <cell r="E54" t="b">
            <v>1</v>
          </cell>
          <cell r="K54" t="b">
            <v>0</v>
          </cell>
          <cell r="M54" t="str">
            <v>Game (Sumai)</v>
          </cell>
          <cell r="N54" t="b">
            <v>0</v>
          </cell>
          <cell r="U54" t="e">
            <v>#REF!</v>
          </cell>
        </row>
        <row r="55">
          <cell r="A55" t="str">
            <v>Game, Intuitive (Wis)</v>
          </cell>
          <cell r="B55" t="str">
            <v>Wis</v>
          </cell>
          <cell r="C55" t="b">
            <v>0</v>
          </cell>
          <cell r="D55" t="b">
            <v>0</v>
          </cell>
          <cell r="E55" t="b">
            <v>0</v>
          </cell>
          <cell r="K55" t="b">
            <v>0</v>
          </cell>
          <cell r="M55" t="str">
            <v>Game (Go, Shogi)</v>
          </cell>
          <cell r="N55" t="b">
            <v>0</v>
          </cell>
        </row>
        <row r="56">
          <cell r="A56" t="str">
            <v>Game, Skill (Dex)</v>
          </cell>
          <cell r="B56" t="str">
            <v>Dex</v>
          </cell>
          <cell r="C56" t="b">
            <v>0</v>
          </cell>
          <cell r="D56" t="b">
            <v>0</v>
          </cell>
          <cell r="E56" t="b">
            <v>0</v>
          </cell>
          <cell r="K56" t="b">
            <v>0</v>
          </cell>
          <cell r="M56" t="str">
            <v>Game (Kemari)</v>
          </cell>
          <cell r="N56" t="b">
            <v>0</v>
          </cell>
          <cell r="U56" t="e">
            <v>#REF!</v>
          </cell>
        </row>
        <row r="57">
          <cell r="A57" t="str">
            <v>Game, Toughness (Con)</v>
          </cell>
          <cell r="B57" t="str">
            <v>Con</v>
          </cell>
          <cell r="C57" t="b">
            <v>0</v>
          </cell>
          <cell r="D57" t="b">
            <v>0</v>
          </cell>
          <cell r="E57" t="b">
            <v>0</v>
          </cell>
          <cell r="K57" t="b">
            <v>0</v>
          </cell>
          <cell r="N57" t="b">
            <v>0</v>
          </cell>
          <cell r="U57" t="e">
            <v>#REF!</v>
          </cell>
        </row>
        <row r="58">
          <cell r="A58" t="str">
            <v>Gather Info</v>
          </cell>
          <cell r="B58" t="str">
            <v>Cha</v>
          </cell>
          <cell r="C58" t="b">
            <v>0</v>
          </cell>
          <cell r="D58" t="b">
            <v>0</v>
          </cell>
          <cell r="E58" t="b">
            <v>0</v>
          </cell>
          <cell r="F58" t="str">
            <v>An evening’s time, a few gold pieces for buying drinks and making friends, and a DC 10 Gather Information check get you a general idea of a city’s major news items, assuming there are no obvious reasons why the information would be withheld. The higher your check result, the better the information.
If you want to find out about a specific rumor, or a specific item, or obtain a map, or do something else along those lines, the DC for the check is 15 to 25, or even higher.</v>
          </cell>
          <cell r="G58" t="str">
            <v>2 hours</v>
          </cell>
          <cell r="H58" t="b">
            <v>1</v>
          </cell>
          <cell r="I58" t="str">
            <v>A half-elf has a +2 racial bonus on Gather Information checks.
If you have the Investigator feat, you get a +2 bonus on Gather Information checks.</v>
          </cell>
          <cell r="J58" t="str">
            <v>Knowledge (Local)</v>
          </cell>
          <cell r="K58" t="b">
            <v>0</v>
          </cell>
          <cell r="N58" t="b">
            <v>0</v>
          </cell>
          <cell r="U58" t="e">
            <v>#REF!</v>
          </cell>
        </row>
        <row r="59">
          <cell r="A59" t="str">
            <v>Handle Animal</v>
          </cell>
          <cell r="B59" t="str">
            <v>Cha</v>
          </cell>
          <cell r="C59" t="b">
            <v>1</v>
          </cell>
          <cell r="D59" t="b">
            <v>0</v>
          </cell>
          <cell r="E59" t="b">
            <v>0</v>
          </cell>
          <cell r="F59" t="str">
            <v>See SRD.</v>
          </cell>
          <cell r="G59" t="str">
            <v>1 round</v>
          </cell>
          <cell r="H59" t="b">
            <v>1</v>
          </cell>
          <cell r="I59" t="str">
            <v>You can use this skill on a creature with an Intelligence score of 1 or 2 that is not an animal, but the DC of any such check increases by 5. Such creatures have the same limit on tricks known as animals do.
A druid or ranger gains a +4 circumstance bonus on Handle Animal checks involving her animal companion.
In addition, a druid’s or ranger’s animal companion knows one or more bonus tricks, which don’t count against the normal limit on tricks known and don’t require any training time or Handle Animal checks to teach.
If you have the Animal Affinity feat, you get a +2 bonus on Handle Animal checks.</v>
          </cell>
          <cell r="K59" t="b">
            <v>0</v>
          </cell>
          <cell r="L59" t="str">
            <v>If you have no ranks in Handle Animal, you can use a Charisma check to handle and push domestic animals, but you can’t teach, rear, or train animals. A druid or ranger with no ranks in Handle Animal can use a Charisma check to handle and push her animal companion, but she can’t teach, rear, or train other nondomestic animals.</v>
          </cell>
          <cell r="N59" t="b">
            <v>0</v>
          </cell>
          <cell r="U59" t="e">
            <v>#REF!</v>
          </cell>
        </row>
        <row r="60">
          <cell r="A60" t="str">
            <v>Heal</v>
          </cell>
          <cell r="B60" t="str">
            <v>Wis</v>
          </cell>
          <cell r="C60" t="b">
            <v>0</v>
          </cell>
          <cell r="D60" t="b">
            <v>0</v>
          </cell>
          <cell r="E60" t="b">
            <v>0</v>
          </cell>
          <cell r="F60" t="str">
            <v>First Aid: You usually use first aid to save a dying character. If a character has negative hit points and is losing hit points (at the rate of 1 per round, 1 per hour, or 1 per day), you can make him or her stable. A stable character regains no hit points but stops losing them.
Long-Term Care: Providing long-term care means treating a wounded person for a day or more. If your Heal check is successful, the patient recovers hit points or ability score points (lost to ability damage) at twice the normal rate: 2 hit points per level for a full 8 hours of rest in a day, or 4 hit points per level for each full day of complete rest; 2 ability score points for a full 8 hours of rest in a day, or 4 ability score points for each full day of complete rest.
You can tend as many as six patients at a time. You need a few items and supplies (bandages, salves, and so on) that are easy to come by in settled lands. Giving long-term care counts as light activity for the healer. You cannot give long-term care to yourself.
Treat Wound from Caltrop, Spike Growth, or Spike Stones: A creature wounded by stepping on a caltrop moves at one-half normal speed. A successful Heal check removes this movement penalty.
A creature wounded by a spike growth or spike stones spell must succeed on a Reflex save or take injuries that reduce his speed by one-third. Another character can remove this penalty by taking 10 minutes to dress the victim’s injuries and succeeding on a Heal check against the spell’s save DC.
Treat Poison: To treat poison means to tend a single character who has been poisoned and who is going to take more damage from the poison (or suffer some other effect). Every time the poisoned character makes a saving throw against the poison, you make a Heal check. The poisoned character uses your check result or his or her saving throw, whichever is higher.
Treat Disease: To treat a disease means to tend a single diseased character. Every time he or she makes a saving throw against disease effects, you make a Heal check. The diseased character uses your check result or his or her saving throw, whichever is higher.</v>
          </cell>
          <cell r="G60" t="str">
            <v>1 round</v>
          </cell>
          <cell r="H60" t="b">
            <v>1</v>
          </cell>
          <cell r="I60" t="str">
            <v>A character with the Self-Sufficient feat gets a +2 bonus on Heal checks.
A healer’s kit gives you a +2 circumstance bonus on Heal checks.</v>
          </cell>
          <cell r="K60" t="b">
            <v>0</v>
          </cell>
          <cell r="M60" t="str">
            <v>Stabilize:  DC 15</v>
          </cell>
          <cell r="N60" t="b">
            <v>0</v>
          </cell>
          <cell r="U60" t="e">
            <v>#REF!</v>
          </cell>
        </row>
        <row r="61">
          <cell r="A61" t="str">
            <v>Hide</v>
          </cell>
          <cell r="B61" t="str">
            <v>Dex</v>
          </cell>
          <cell r="C61" t="b">
            <v>0</v>
          </cell>
          <cell r="D61" t="b">
            <v>1</v>
          </cell>
          <cell r="E61" t="b">
            <v>0</v>
          </cell>
          <cell r="F61" t="str">
            <v>Your Hide check is opposed by the Spot check of anyone who might see you. You can move up to one-half your normal speed and hide at no penalty. When moving at a speed greater than one-half but less than your normal speed, you take a –5 penalty. It’s practically impossible (–20 penalty) to hide while attacking, running or charging.
A creature larger or smaller than Medium takes a size bonus or penalty on Hide checks depending on its size category: Fine +16, Diminutive +12, Tiny +8, Small +4, Large –4, Huge –8, Gargantuan –12, Colossal –16.
You need cover or concealment in order to attempt a Hide check. Total cover or total concealment usually (but not always; see Special, below) obviates the need for a Hide check, since nothing can see you anyway.
If people are observing you, even casually, you can’t hide. You can run around a corner or behind cover so that you’re out of sight and then hide, but the others then know at least where you went.
If your observers are momentarily distracted (such as by a Bluff check; see below), though, you can attempt to hide. While the others turn their attention from you, you can attempt a Hide check if you can get to a hiding place of some kind. (As a general guideline, the hiding place has to be within 1 foot per rank you have in Hide.) This check, however, is made at a –10 penalty because you have to move fast.
Sniping: If you’ve already successfully hidden at least 10 feet from your target, you can make one ranged attack, then immediately hide again. You take a –20 penalty on your Hide check to conceal yourself after the shot.
Creating a Diversion to Hide: You can use Bluff to help you hide. A successful Bluff check can give you the momentary diversion you need to attempt a Hide check while people are aware of you.</v>
          </cell>
          <cell r="G61" t="str">
            <v>move action</v>
          </cell>
          <cell r="H61" t="b">
            <v>1</v>
          </cell>
          <cell r="I61" t="str">
            <v>If you are invisible, you gain a +40 bonus on Hide checks if you are immobile, or a +20 bonus on Hide checks if you’re moving.
If you have the Stealthy feat, you get a +2 bonus on Hide checks.
A 13th-level ranger can attempt a Hide check in any sort of natural terrain, even if it doesn’t grant cover or concealment. A 17thlevel ranger can do this even while being observed.</v>
          </cell>
          <cell r="K61" t="b">
            <v>0</v>
          </cell>
          <cell r="N61" t="b">
            <v>1</v>
          </cell>
          <cell r="U61" t="e">
            <v>#REF!</v>
          </cell>
        </row>
        <row r="62">
          <cell r="A62" t="str">
            <v>Iaijutsu Focus</v>
          </cell>
          <cell r="B62" t="str">
            <v>Cha</v>
          </cell>
          <cell r="C62" t="b">
            <v>0</v>
          </cell>
          <cell r="D62" t="b">
            <v>0</v>
          </cell>
          <cell r="E62" t="b">
            <v>0</v>
          </cell>
          <cell r="K62" t="b">
            <v>0</v>
          </cell>
          <cell r="N62" t="b">
            <v>0</v>
          </cell>
          <cell r="U62" t="e">
            <v>#REF!</v>
          </cell>
        </row>
        <row r="63">
          <cell r="A63" t="str">
            <v>Intimidate</v>
          </cell>
          <cell r="B63" t="str">
            <v>Cha</v>
          </cell>
          <cell r="C63" t="b">
            <v>0</v>
          </cell>
          <cell r="D63" t="b">
            <v>0</v>
          </cell>
          <cell r="E63" t="b">
            <v>0</v>
          </cell>
          <cell r="F63" t="str">
            <v>You can change another’s behavior with a successful check. Your Intimidate check is opposed by the target’s modified level check (1d20 + character level or Hit Dice + target’s Wisdom bonus [if any] + target’s modifiers on saves against fear). If you beat your target’s check result, you may treat the target as friendly, but only for the purpose of actions taken while it remains intimidated. (That is, the target retains its normal attitude, but will chat, advise, offer limited help, or advocate on your behalf while intimidated. See the Diplomacy skill, above, for additional details.) The effect lasts as long as the target remains in your presence, and for 1d6×10 minutes afterward. After this time, the target’s default attitude toward you shifts to unfriendly (or, if normally unfriendly, to hostile).
If you fail the check by 5 or more, the target provides you with incorrect or useless information, or otherwise frustrates your efforts.
Demoralize Opponent: You can also use Intimidate to weaken an opponent’s resolve in combat. To do so, make an Intimidate check opposed by the target’s modified level check (see above). If you win, the target becomes shaken for 1 round. A shaken character takes a –2 penalty on attack rolls, ability checks, and saving throws. You can intimidate only an opponent that you threaten in melee combat and that can see you.</v>
          </cell>
          <cell r="G63" t="str">
            <v>standard action</v>
          </cell>
          <cell r="H63" t="b">
            <v>0</v>
          </cell>
          <cell r="I63" t="str">
            <v>You gain a +4 bonus on your Intimidate check for every size category that you are larger than your target. Conversely, you take a –4 penalty on your Intimidate check for every size category that you are smaller than your target.
A character immune to fear can’t be intimidated, nor can nonintelligent creatures.
If you have the Persuasive feat, you get a +2 bonus on Intimidate checks.</v>
          </cell>
          <cell r="J63" t="str">
            <v>Bluff</v>
          </cell>
          <cell r="K63" t="b">
            <v>0</v>
          </cell>
          <cell r="M63" t="str">
            <v>Bully something via domineering presence.</v>
          </cell>
          <cell r="N63" t="b">
            <v>0</v>
          </cell>
          <cell r="U63" t="e">
            <v>#REF!</v>
          </cell>
        </row>
        <row r="64">
          <cell r="A64" t="str">
            <v>Jump</v>
          </cell>
          <cell r="B64" t="str">
            <v>Str</v>
          </cell>
          <cell r="C64" t="b">
            <v>0</v>
          </cell>
          <cell r="D64" t="b">
            <v>1</v>
          </cell>
          <cell r="E64" t="b">
            <v>1</v>
          </cell>
          <cell r="F64" t="str">
            <v>See SRD.</v>
          </cell>
          <cell r="G64" t="str">
            <v>move action</v>
          </cell>
          <cell r="H64" t="b">
            <v>1</v>
          </cell>
          <cell r="I64" t="str">
            <v>Effects that increase your movement also increase your jumping distance, since your check is modified by your speed.
If you have the Run feat, you get a +4 bonus on Jump checks for any jumps made after a running start.
A halfling has a +2 racial bonus on Jump checks because halflings are agile and athletic.
If you have the Acrobatic feat, you get a +2 bonus on Jump checks.</v>
          </cell>
          <cell r="J64" t="str">
            <v>Tumble</v>
          </cell>
          <cell r="K64" t="b">
            <v>0</v>
          </cell>
          <cell r="N64" t="b">
            <v>1</v>
          </cell>
          <cell r="U64" t="e">
            <v>#REF!</v>
          </cell>
        </row>
        <row r="65">
          <cell r="A65" t="str">
            <v>Knowledge (Anatomy)</v>
          </cell>
          <cell r="B65" t="str">
            <v>Int</v>
          </cell>
          <cell r="C65" t="b">
            <v>1</v>
          </cell>
          <cell r="D65" t="b">
            <v>0</v>
          </cell>
          <cell r="E65" t="b">
            <v>0</v>
          </cell>
          <cell r="K65" t="b">
            <v>0</v>
          </cell>
          <cell r="N65" t="b">
            <v>0</v>
          </cell>
          <cell r="U65" t="e">
            <v>#REF!</v>
          </cell>
        </row>
        <row r="66">
          <cell r="A66" t="str">
            <v>Knowledge (Ancestors)</v>
          </cell>
          <cell r="B66" t="str">
            <v>Int</v>
          </cell>
          <cell r="C66" t="b">
            <v>1</v>
          </cell>
          <cell r="D66" t="b">
            <v>0</v>
          </cell>
          <cell r="E66" t="b">
            <v>0</v>
          </cell>
          <cell r="F6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6" t="str">
            <v>free action</v>
          </cell>
          <cell r="H66" t="b">
            <v>0</v>
          </cell>
          <cell r="K66" t="b">
            <v>0</v>
          </cell>
          <cell r="L66" t="str">
            <v>An untrained Knowledge check is simply an Intelligence check. Without actual training, you know only common knowledge (DC 10 or lower).</v>
          </cell>
          <cell r="N66" t="b">
            <v>0</v>
          </cell>
          <cell r="U66" t="e">
            <v>#REF!</v>
          </cell>
        </row>
        <row r="67">
          <cell r="A67" t="str">
            <v>Knowledge (Anthropology)</v>
          </cell>
          <cell r="B67" t="str">
            <v>Int</v>
          </cell>
          <cell r="C67" t="b">
            <v>1</v>
          </cell>
          <cell r="D67" t="b">
            <v>0</v>
          </cell>
          <cell r="E67" t="b">
            <v>0</v>
          </cell>
          <cell r="F6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7" t="str">
            <v>free action</v>
          </cell>
          <cell r="H67" t="b">
            <v>0</v>
          </cell>
          <cell r="K67" t="b">
            <v>0</v>
          </cell>
          <cell r="L67" t="str">
            <v>An untrained Knowledge check is simply an Intelligence check. Without actual training, you know only common knowledge (DC 10 or lower).</v>
          </cell>
          <cell r="N67" t="b">
            <v>0</v>
          </cell>
          <cell r="U67" t="e">
            <v>#REF!</v>
          </cell>
        </row>
        <row r="68">
          <cell r="A68" t="str">
            <v>Knowledge (Arcana)</v>
          </cell>
          <cell r="B68" t="str">
            <v>Int</v>
          </cell>
          <cell r="C68" t="b">
            <v>1</v>
          </cell>
          <cell r="D68" t="b">
            <v>0</v>
          </cell>
          <cell r="E68" t="b">
            <v>0</v>
          </cell>
          <cell r="F6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8" t="str">
            <v>free action</v>
          </cell>
          <cell r="H68" t="b">
            <v>0</v>
          </cell>
          <cell r="K68" t="b">
            <v>0</v>
          </cell>
          <cell r="L68" t="str">
            <v>An untrained Knowledge check is simply an Intelligence check. Without actual training, you know only common knowledge (DC 10 or lower).</v>
          </cell>
          <cell r="N68" t="b">
            <v>0</v>
          </cell>
          <cell r="U68" t="e">
            <v>#REF!</v>
          </cell>
        </row>
        <row r="69">
          <cell r="A69" t="str">
            <v>Knowledge (Archeology)</v>
          </cell>
          <cell r="B69" t="str">
            <v>Int</v>
          </cell>
          <cell r="C69" t="b">
            <v>1</v>
          </cell>
          <cell r="D69" t="b">
            <v>0</v>
          </cell>
          <cell r="E69" t="b">
            <v>0</v>
          </cell>
          <cell r="F6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9" t="str">
            <v>free action</v>
          </cell>
          <cell r="H69" t="b">
            <v>0</v>
          </cell>
          <cell r="K69" t="b">
            <v>0</v>
          </cell>
          <cell r="L69" t="str">
            <v>An untrained Knowledge check is simply an Intelligence check. Without actual training, you know only common knowledge (DC 10 or lower).</v>
          </cell>
          <cell r="N69" t="b">
            <v>0</v>
          </cell>
          <cell r="U69" t="e">
            <v>#REF!</v>
          </cell>
        </row>
        <row r="70">
          <cell r="A70" t="str">
            <v>Knowledge (Architecture)</v>
          </cell>
          <cell r="B70" t="str">
            <v>Int</v>
          </cell>
          <cell r="C70" t="b">
            <v>1</v>
          </cell>
          <cell r="D70" t="b">
            <v>0</v>
          </cell>
          <cell r="E70" t="b">
            <v>0</v>
          </cell>
          <cell r="F7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0" t="str">
            <v>free action</v>
          </cell>
          <cell r="H70" t="b">
            <v>0</v>
          </cell>
          <cell r="K70" t="b">
            <v>0</v>
          </cell>
          <cell r="L70" t="str">
            <v>An untrained Knowledge check is simply an Intelligence check. Without actual training, you know only common knowledge (DC 10 or lower).</v>
          </cell>
          <cell r="N70" t="b">
            <v>0</v>
          </cell>
          <cell r="U70" t="e">
            <v>#REF!</v>
          </cell>
        </row>
        <row r="71">
          <cell r="A71" t="str">
            <v>Knowledge (Astrology)</v>
          </cell>
          <cell r="B71" t="str">
            <v>Int</v>
          </cell>
          <cell r="C71" t="b">
            <v>1</v>
          </cell>
          <cell r="D71" t="b">
            <v>0</v>
          </cell>
          <cell r="E71" t="b">
            <v>0</v>
          </cell>
          <cell r="F7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1" t="str">
            <v>free action</v>
          </cell>
          <cell r="H71" t="b">
            <v>0</v>
          </cell>
          <cell r="K71" t="b">
            <v>0</v>
          </cell>
          <cell r="L71" t="str">
            <v>An untrained Knowledge check is simply an Intelligence check. Without actual training, you know only common knowledge (DC 10 or lower).</v>
          </cell>
          <cell r="N71" t="b">
            <v>0</v>
          </cell>
          <cell r="U71" t="e">
            <v>#REF!</v>
          </cell>
        </row>
        <row r="72">
          <cell r="A72" t="str">
            <v>Knowledge (Astronomy)</v>
          </cell>
          <cell r="B72" t="str">
            <v>Int</v>
          </cell>
          <cell r="C72" t="b">
            <v>1</v>
          </cell>
          <cell r="D72" t="b">
            <v>0</v>
          </cell>
          <cell r="E72" t="b">
            <v>0</v>
          </cell>
          <cell r="F7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2" t="str">
            <v>free action</v>
          </cell>
          <cell r="H72" t="b">
            <v>0</v>
          </cell>
          <cell r="K72" t="b">
            <v>0</v>
          </cell>
          <cell r="L72" t="str">
            <v>An untrained Knowledge check is simply an Intelligence check. Without actual training, you know only common knowledge (DC 10 or lower).</v>
          </cell>
          <cell r="N72" t="b">
            <v>0</v>
          </cell>
          <cell r="U72" t="e">
            <v>#REF!</v>
          </cell>
        </row>
        <row r="73">
          <cell r="A73" t="str">
            <v>Knowledge (Barbarian Lore)</v>
          </cell>
          <cell r="B73" t="str">
            <v>Int</v>
          </cell>
          <cell r="C73" t="b">
            <v>1</v>
          </cell>
          <cell r="D73" t="b">
            <v>0</v>
          </cell>
          <cell r="E73" t="b">
            <v>0</v>
          </cell>
          <cell r="F7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3" t="str">
            <v>free action</v>
          </cell>
          <cell r="H73" t="b">
            <v>0</v>
          </cell>
          <cell r="K73" t="b">
            <v>0</v>
          </cell>
          <cell r="L73" t="str">
            <v>An untrained Knowledge check is simply an Intelligence check. Without actual training, you know only common knowledge (DC 10 or lower).</v>
          </cell>
          <cell r="N73" t="b">
            <v>0</v>
          </cell>
          <cell r="U73" t="e">
            <v>#REF!</v>
          </cell>
        </row>
        <row r="74">
          <cell r="A74" t="str">
            <v>Knowledge (Botany)</v>
          </cell>
          <cell r="B74" t="str">
            <v>Int</v>
          </cell>
          <cell r="C74" t="b">
            <v>1</v>
          </cell>
          <cell r="D74" t="b">
            <v>0</v>
          </cell>
          <cell r="E74" t="b">
            <v>0</v>
          </cell>
          <cell r="F7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4" t="str">
            <v>free action</v>
          </cell>
          <cell r="H74" t="b">
            <v>0</v>
          </cell>
          <cell r="K74" t="b">
            <v>0</v>
          </cell>
          <cell r="L74" t="str">
            <v>An untrained Knowledge check is simply an Intelligence check. Without actual training, you know only common knowledge (DC 10 or lower).</v>
          </cell>
          <cell r="N74" t="b">
            <v>0</v>
          </cell>
          <cell r="U74" t="e">
            <v>#REF!</v>
          </cell>
        </row>
        <row r="75">
          <cell r="A75" t="str">
            <v>Knowledge (Bushido)</v>
          </cell>
          <cell r="B75" t="str">
            <v>Int</v>
          </cell>
          <cell r="C75" t="b">
            <v>1</v>
          </cell>
          <cell r="D75" t="b">
            <v>0</v>
          </cell>
          <cell r="E75" t="b">
            <v>0</v>
          </cell>
          <cell r="F7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5" t="str">
            <v>free action</v>
          </cell>
          <cell r="H75" t="b">
            <v>0</v>
          </cell>
          <cell r="K75" t="b">
            <v>0</v>
          </cell>
          <cell r="L75" t="str">
            <v>An untrained Knowledge check is simply an Intelligence check. Without actual training, you know only common knowledge (DC 10 or lower).</v>
          </cell>
          <cell r="N75" t="b">
            <v>0</v>
          </cell>
          <cell r="U75" t="e">
            <v>#REF!</v>
          </cell>
        </row>
        <row r="76">
          <cell r="A76" t="str">
            <v>Knowledge (Chemistry)</v>
          </cell>
          <cell r="B76" t="str">
            <v>Int</v>
          </cell>
          <cell r="C76" t="b">
            <v>1</v>
          </cell>
          <cell r="D76" t="b">
            <v>0</v>
          </cell>
          <cell r="E76" t="b">
            <v>0</v>
          </cell>
          <cell r="F7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6" t="str">
            <v>free action</v>
          </cell>
          <cell r="H76" t="b">
            <v>0</v>
          </cell>
          <cell r="K76" t="b">
            <v>0</v>
          </cell>
          <cell r="L76" t="str">
            <v>An untrained Knowledge check is simply an Intelligence check. Without actual training, you know only common knowledge (DC 10 or lower).</v>
          </cell>
          <cell r="N76" t="b">
            <v>0</v>
          </cell>
          <cell r="U76" t="e">
            <v>#REF!</v>
          </cell>
        </row>
        <row r="77">
          <cell r="A77" t="str">
            <v>Knowledge (Clan)</v>
          </cell>
          <cell r="B77" t="str">
            <v>Int</v>
          </cell>
          <cell r="C77" t="b">
            <v>1</v>
          </cell>
          <cell r="D77" t="b">
            <v>0</v>
          </cell>
          <cell r="E77" t="b">
            <v>0</v>
          </cell>
          <cell r="F7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7" t="str">
            <v>free action</v>
          </cell>
          <cell r="H77" t="b">
            <v>0</v>
          </cell>
          <cell r="K77" t="b">
            <v>0</v>
          </cell>
          <cell r="L77" t="str">
            <v>An untrained Knowledge check is simply an Intelligence check. Without actual training, you know only common knowledge (DC 10 or lower).</v>
          </cell>
          <cell r="N77" t="b">
            <v>0</v>
          </cell>
          <cell r="U77" t="e">
            <v>#REF!</v>
          </cell>
        </row>
        <row r="78">
          <cell r="A78" t="str">
            <v>Knowledge (Demonology)</v>
          </cell>
          <cell r="B78" t="str">
            <v>Int</v>
          </cell>
          <cell r="C78" t="b">
            <v>1</v>
          </cell>
          <cell r="D78" t="b">
            <v>0</v>
          </cell>
          <cell r="E78" t="b">
            <v>0</v>
          </cell>
          <cell r="F7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8" t="str">
            <v>free action</v>
          </cell>
          <cell r="H78" t="b">
            <v>0</v>
          </cell>
          <cell r="K78" t="b">
            <v>0</v>
          </cell>
          <cell r="L78" t="str">
            <v>An untrained Knowledge check is simply an Intelligence check. Without actual training, you know only common knowledge (DC 10 or lower).</v>
          </cell>
          <cell r="N78" t="b">
            <v>0</v>
          </cell>
          <cell r="U78" t="e">
            <v>#REF!</v>
          </cell>
        </row>
        <row r="79">
          <cell r="A79" t="str">
            <v>Knowledge (Dungeoneering)</v>
          </cell>
          <cell r="B79" t="str">
            <v>Int</v>
          </cell>
          <cell r="C79" t="b">
            <v>1</v>
          </cell>
          <cell r="D79" t="b">
            <v>0</v>
          </cell>
          <cell r="E79" t="b">
            <v>0</v>
          </cell>
          <cell r="F7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9" t="str">
            <v>free action</v>
          </cell>
          <cell r="H79" t="b">
            <v>0</v>
          </cell>
          <cell r="K79" t="b">
            <v>0</v>
          </cell>
          <cell r="L79" t="str">
            <v>An untrained Knowledge check is simply an Intelligence check. Without actual training, you know only common knowledge (DC 10 or lower).</v>
          </cell>
          <cell r="N79" t="b">
            <v>0</v>
          </cell>
        </row>
        <row r="80">
          <cell r="A80" t="str">
            <v>Knowledge (Dungeon Lore)</v>
          </cell>
          <cell r="B80" t="str">
            <v>Int</v>
          </cell>
          <cell r="C80" t="b">
            <v>1</v>
          </cell>
          <cell r="D80" t="b">
            <v>0</v>
          </cell>
          <cell r="E80" t="b">
            <v>0</v>
          </cell>
          <cell r="F8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0" t="str">
            <v>free action</v>
          </cell>
          <cell r="H80" t="b">
            <v>0</v>
          </cell>
          <cell r="K80" t="b">
            <v>0</v>
          </cell>
          <cell r="L80" t="str">
            <v>An untrained Knowledge check is simply an Intelligence check. Without actual training, you know only common knowledge (DC 10 or lower).</v>
          </cell>
          <cell r="N80" t="b">
            <v>0</v>
          </cell>
        </row>
        <row r="81">
          <cell r="A81" t="str">
            <v>Knowledge (Elements)</v>
          </cell>
          <cell r="B81" t="str">
            <v>Int</v>
          </cell>
          <cell r="C81" t="b">
            <v>1</v>
          </cell>
          <cell r="D81" t="b">
            <v>0</v>
          </cell>
          <cell r="E81" t="b">
            <v>0</v>
          </cell>
          <cell r="F8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1" t="str">
            <v>free action</v>
          </cell>
          <cell r="H81" t="b">
            <v>0</v>
          </cell>
          <cell r="K81" t="b">
            <v>0</v>
          </cell>
          <cell r="L81" t="str">
            <v>An untrained Knowledge check is simply an Intelligence check. Without actual training, you know only common knowledge (DC 10 or lower).</v>
          </cell>
          <cell r="N81" t="b">
            <v>0</v>
          </cell>
        </row>
        <row r="82">
          <cell r="A82" t="str">
            <v>Knowledge (Engineering)</v>
          </cell>
          <cell r="B82" t="str">
            <v>Int</v>
          </cell>
          <cell r="C82" t="b">
            <v>1</v>
          </cell>
          <cell r="D82" t="b">
            <v>0</v>
          </cell>
          <cell r="E82" t="b">
            <v>0</v>
          </cell>
          <cell r="F8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2" t="str">
            <v>free action</v>
          </cell>
          <cell r="H82" t="b">
            <v>0</v>
          </cell>
          <cell r="K82" t="b">
            <v>0</v>
          </cell>
          <cell r="L82" t="str">
            <v>An untrained Knowledge check is simply an Intelligence check. Without actual training, you know only common knowledge (DC 10 or lower).</v>
          </cell>
          <cell r="N82" t="b">
            <v>0</v>
          </cell>
        </row>
        <row r="83">
          <cell r="A83" t="str">
            <v>Knowledge (Etiquette)</v>
          </cell>
          <cell r="B83" t="str">
            <v>Int</v>
          </cell>
          <cell r="C83" t="b">
            <v>1</v>
          </cell>
          <cell r="D83" t="b">
            <v>0</v>
          </cell>
          <cell r="E83" t="b">
            <v>0</v>
          </cell>
          <cell r="F8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3" t="str">
            <v>free action</v>
          </cell>
          <cell r="H83" t="b">
            <v>0</v>
          </cell>
          <cell r="K83" t="b">
            <v>0</v>
          </cell>
          <cell r="L83" t="str">
            <v>An untrained Knowledge check is simply an Intelligence check. Without actual training, you know only common knowledge (DC 10 or lower).</v>
          </cell>
          <cell r="N83" t="b">
            <v>0</v>
          </cell>
        </row>
        <row r="84">
          <cell r="A84" t="str">
            <v>Knowledge (Fortunes)</v>
          </cell>
          <cell r="B84" t="str">
            <v>Int</v>
          </cell>
          <cell r="C84" t="b">
            <v>1</v>
          </cell>
          <cell r="D84" t="b">
            <v>0</v>
          </cell>
          <cell r="E84" t="b">
            <v>0</v>
          </cell>
          <cell r="F8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4" t="str">
            <v>free action</v>
          </cell>
          <cell r="H84" t="b">
            <v>0</v>
          </cell>
          <cell r="K84" t="b">
            <v>0</v>
          </cell>
          <cell r="L84" t="str">
            <v>An untrained Knowledge check is simply an Intelligence check. Without actual training, you know only common knowledge (DC 10 or lower).</v>
          </cell>
          <cell r="N84" t="b">
            <v>0</v>
          </cell>
        </row>
        <row r="85">
          <cell r="A85" t="str">
            <v>Knowledge (General)</v>
          </cell>
          <cell r="B85" t="str">
            <v>Int</v>
          </cell>
          <cell r="C85" t="b">
            <v>1</v>
          </cell>
          <cell r="D85" t="b">
            <v>0</v>
          </cell>
          <cell r="E85" t="b">
            <v>0</v>
          </cell>
          <cell r="F8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5" t="str">
            <v>free action</v>
          </cell>
          <cell r="H85" t="b">
            <v>0</v>
          </cell>
          <cell r="K85" t="b">
            <v>0</v>
          </cell>
          <cell r="L85" t="str">
            <v>An untrained Knowledge check is simply an Intelligence check. Without actual training, you know only common knowledge (DC 10 or lower).</v>
          </cell>
          <cell r="N85" t="b">
            <v>0</v>
          </cell>
        </row>
        <row r="86">
          <cell r="A86" t="str">
            <v>Knowledge (Geography)</v>
          </cell>
          <cell r="B86" t="str">
            <v>Int</v>
          </cell>
          <cell r="C86" t="b">
            <v>1</v>
          </cell>
          <cell r="D86" t="b">
            <v>0</v>
          </cell>
          <cell r="E86" t="b">
            <v>0</v>
          </cell>
          <cell r="F8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6" t="str">
            <v>free action</v>
          </cell>
          <cell r="H86" t="b">
            <v>0</v>
          </cell>
          <cell r="K86" t="b">
            <v>0</v>
          </cell>
          <cell r="L86" t="str">
            <v>An untrained Knowledge check is simply an Intelligence check. Without actual training, you know only common knowledge (DC 10 or lower).</v>
          </cell>
          <cell r="N86" t="b">
            <v>0</v>
          </cell>
        </row>
        <row r="87">
          <cell r="A87" t="str">
            <v>Knowledge (Geology)</v>
          </cell>
          <cell r="B87" t="str">
            <v>Int</v>
          </cell>
          <cell r="C87" t="b">
            <v>1</v>
          </cell>
          <cell r="D87" t="b">
            <v>0</v>
          </cell>
          <cell r="E87" t="b">
            <v>0</v>
          </cell>
          <cell r="F8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7" t="str">
            <v>free action</v>
          </cell>
          <cell r="H87" t="b">
            <v>0</v>
          </cell>
          <cell r="K87" t="b">
            <v>0</v>
          </cell>
          <cell r="L87" t="str">
            <v>An untrained Knowledge check is simply an Intelligence check. Without actual training, you know only common knowledge (DC 10 or lower).</v>
          </cell>
          <cell r="N87" t="b">
            <v>0</v>
          </cell>
        </row>
        <row r="88">
          <cell r="A88" t="str">
            <v>Knowledge (Hearth Wisdom)</v>
          </cell>
          <cell r="B88" t="str">
            <v>Int</v>
          </cell>
          <cell r="C88" t="b">
            <v>1</v>
          </cell>
          <cell r="D88" t="b">
            <v>0</v>
          </cell>
          <cell r="E88" t="b">
            <v>0</v>
          </cell>
          <cell r="F8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8" t="str">
            <v>free action</v>
          </cell>
          <cell r="H88" t="b">
            <v>0</v>
          </cell>
          <cell r="K88" t="b">
            <v>0</v>
          </cell>
          <cell r="L88" t="str">
            <v>An untrained Knowledge check is simply an Intelligence check. Without actual training, you know only common knowledge (DC 10 or lower).</v>
          </cell>
          <cell r="N88" t="b">
            <v>0</v>
          </cell>
        </row>
        <row r="89">
          <cell r="A89" t="str">
            <v>Knowledge (History)</v>
          </cell>
          <cell r="B89" t="str">
            <v>Int</v>
          </cell>
          <cell r="C89" t="b">
            <v>1</v>
          </cell>
          <cell r="D89" t="b">
            <v>0</v>
          </cell>
          <cell r="E89" t="b">
            <v>0</v>
          </cell>
          <cell r="F8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9" t="str">
            <v>free action</v>
          </cell>
          <cell r="H89" t="b">
            <v>0</v>
          </cell>
          <cell r="K89" t="b">
            <v>0</v>
          </cell>
          <cell r="L89" t="str">
            <v>An untrained Knowledge check is simply an Intelligence check. Without actual training, you know only common knowledge (DC 10 or lower).</v>
          </cell>
          <cell r="N89" t="b">
            <v>0</v>
          </cell>
        </row>
        <row r="90">
          <cell r="A90" t="str">
            <v>Knowledge (Inner Planes)</v>
          </cell>
          <cell r="B90" t="str">
            <v>Int</v>
          </cell>
          <cell r="C90" t="b">
            <v>1</v>
          </cell>
          <cell r="D90" t="b">
            <v>0</v>
          </cell>
          <cell r="E90" t="b">
            <v>0</v>
          </cell>
          <cell r="F9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0" t="str">
            <v>free action</v>
          </cell>
          <cell r="H90" t="b">
            <v>0</v>
          </cell>
          <cell r="K90" t="b">
            <v>0</v>
          </cell>
          <cell r="L90" t="str">
            <v>An untrained Knowledge check is simply an Intelligence check. Without actual training, you know only common knowledge (DC 10 or lower).</v>
          </cell>
          <cell r="N90" t="b">
            <v>0</v>
          </cell>
        </row>
        <row r="91">
          <cell r="A91" t="str">
            <v>Knowledge (Law)</v>
          </cell>
          <cell r="B91" t="str">
            <v>Int</v>
          </cell>
          <cell r="C91" t="b">
            <v>1</v>
          </cell>
          <cell r="D91" t="b">
            <v>0</v>
          </cell>
          <cell r="E91" t="b">
            <v>0</v>
          </cell>
          <cell r="F9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1" t="str">
            <v>free action</v>
          </cell>
          <cell r="H91" t="b">
            <v>0</v>
          </cell>
          <cell r="K91" t="b">
            <v>0</v>
          </cell>
          <cell r="L91" t="str">
            <v>An untrained Knowledge check is simply an Intelligence check. Without actual training, you know only common knowledge (DC 10 or lower).</v>
          </cell>
          <cell r="N91" t="b">
            <v>0</v>
          </cell>
        </row>
        <row r="92">
          <cell r="A92" t="str">
            <v>Knowledge (Literature)</v>
          </cell>
          <cell r="B92" t="str">
            <v>Int</v>
          </cell>
          <cell r="C92" t="b">
            <v>1</v>
          </cell>
          <cell r="D92" t="b">
            <v>0</v>
          </cell>
          <cell r="E92" t="b">
            <v>0</v>
          </cell>
          <cell r="F9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2" t="str">
            <v>free action</v>
          </cell>
          <cell r="H92" t="b">
            <v>0</v>
          </cell>
          <cell r="K92" t="b">
            <v>0</v>
          </cell>
          <cell r="L92" t="str">
            <v>An untrained Knowledge check is simply an Intelligence check. Without actual training, you know only common knowledge (DC 10 or lower).</v>
          </cell>
          <cell r="N92" t="b">
            <v>0</v>
          </cell>
        </row>
        <row r="93">
          <cell r="A93" t="str">
            <v>Knowledge (Local)</v>
          </cell>
          <cell r="B93" t="str">
            <v>Int</v>
          </cell>
          <cell r="C93" t="b">
            <v>1</v>
          </cell>
          <cell r="D93" t="b">
            <v>0</v>
          </cell>
          <cell r="E93" t="b">
            <v>0</v>
          </cell>
          <cell r="F9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3" t="str">
            <v>free action</v>
          </cell>
          <cell r="H93" t="b">
            <v>0</v>
          </cell>
          <cell r="K93" t="b">
            <v>0</v>
          </cell>
          <cell r="L93" t="str">
            <v>An untrained Knowledge check is simply an Intelligence check. Without actual training, you know only common knowledge (DC 10 or lower).</v>
          </cell>
          <cell r="N93" t="b">
            <v>0</v>
          </cell>
        </row>
        <row r="94">
          <cell r="A94" t="str">
            <v>Knowledge (Maho)</v>
          </cell>
          <cell r="B94" t="str">
            <v>Int</v>
          </cell>
          <cell r="C94" t="b">
            <v>1</v>
          </cell>
          <cell r="D94" t="b">
            <v>0</v>
          </cell>
          <cell r="E94" t="b">
            <v>0</v>
          </cell>
          <cell r="F9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4" t="str">
            <v>free action</v>
          </cell>
          <cell r="H94" t="b">
            <v>0</v>
          </cell>
          <cell r="K94" t="b">
            <v>0</v>
          </cell>
          <cell r="L94" t="str">
            <v>An untrained Knowledge check is simply an Intelligence check. Without actual training, you know only common knowledge (DC 10 or lower).</v>
          </cell>
          <cell r="N94" t="b">
            <v>0</v>
          </cell>
        </row>
        <row r="95">
          <cell r="A95" t="str">
            <v>Knowledge (Martial Arts)</v>
          </cell>
          <cell r="B95" t="str">
            <v>Int</v>
          </cell>
          <cell r="C95" t="b">
            <v>1</v>
          </cell>
          <cell r="D95" t="b">
            <v>0</v>
          </cell>
          <cell r="E95" t="b">
            <v>0</v>
          </cell>
          <cell r="F9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5" t="str">
            <v>free action</v>
          </cell>
          <cell r="H95" t="b">
            <v>0</v>
          </cell>
          <cell r="K95" t="b">
            <v>0</v>
          </cell>
          <cell r="L95" t="str">
            <v>An untrained Knowledge check is simply an Intelligence check. Without actual training, you know only common knowledge (DC 10 or lower).</v>
          </cell>
          <cell r="N95" t="b">
            <v>0</v>
          </cell>
        </row>
        <row r="96">
          <cell r="A96" t="str">
            <v>Knowledge (Martial Honor)</v>
          </cell>
          <cell r="B96" t="str">
            <v>Int</v>
          </cell>
          <cell r="C96" t="b">
            <v>1</v>
          </cell>
          <cell r="D96" t="b">
            <v>0</v>
          </cell>
          <cell r="E96" t="b">
            <v>0</v>
          </cell>
          <cell r="F9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6" t="str">
            <v>free action</v>
          </cell>
          <cell r="H96" t="b">
            <v>0</v>
          </cell>
          <cell r="K96" t="b">
            <v>0</v>
          </cell>
          <cell r="L96" t="str">
            <v>An untrained Knowledge check is simply an Intelligence check. Without actual training, you know only common knowledge (DC 10 or lower).</v>
          </cell>
          <cell r="N96" t="b">
            <v>0</v>
          </cell>
        </row>
        <row r="97">
          <cell r="A97" t="str">
            <v>Knowledge (Mathematics)</v>
          </cell>
          <cell r="B97" t="str">
            <v>Int</v>
          </cell>
          <cell r="C97" t="b">
            <v>1</v>
          </cell>
          <cell r="D97" t="b">
            <v>0</v>
          </cell>
          <cell r="E97" t="b">
            <v>0</v>
          </cell>
          <cell r="F9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7" t="str">
            <v>free action</v>
          </cell>
          <cell r="H97" t="b">
            <v>0</v>
          </cell>
          <cell r="K97" t="b">
            <v>0</v>
          </cell>
          <cell r="L97" t="str">
            <v>An untrained Knowledge check is simply an Intelligence check. Without actual training, you know only common knowledge (DC 10 or lower).</v>
          </cell>
          <cell r="N97" t="b">
            <v>0</v>
          </cell>
        </row>
        <row r="98">
          <cell r="A98" t="str">
            <v>Knowledge (Monster Lore)</v>
          </cell>
          <cell r="B98" t="str">
            <v>Int</v>
          </cell>
          <cell r="C98" t="b">
            <v>1</v>
          </cell>
          <cell r="D98" t="b">
            <v>0</v>
          </cell>
          <cell r="E98" t="b">
            <v>0</v>
          </cell>
          <cell r="F9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8" t="str">
            <v>free action</v>
          </cell>
          <cell r="H98" t="b">
            <v>0</v>
          </cell>
          <cell r="K98" t="b">
            <v>0</v>
          </cell>
          <cell r="L98" t="str">
            <v>An untrained Knowledge check is simply an Intelligence check. Without actual training, you know only common knowledge (DC 10 or lower).</v>
          </cell>
          <cell r="N98" t="b">
            <v>0</v>
          </cell>
        </row>
        <row r="99">
          <cell r="A99" t="str">
            <v>Knowledge (Mortuary Custom)</v>
          </cell>
          <cell r="B99" t="str">
            <v>Int</v>
          </cell>
          <cell r="C99" t="b">
            <v>1</v>
          </cell>
          <cell r="D99" t="b">
            <v>0</v>
          </cell>
          <cell r="E99" t="b">
            <v>0</v>
          </cell>
          <cell r="F9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9" t="str">
            <v>free action</v>
          </cell>
          <cell r="H99" t="b">
            <v>0</v>
          </cell>
          <cell r="K99" t="b">
            <v>0</v>
          </cell>
          <cell r="L99" t="str">
            <v>An untrained Knowledge check is simply an Intelligence check. Without actual training, you know only common knowledge (DC 10 or lower).</v>
          </cell>
          <cell r="N99" t="b">
            <v>0</v>
          </cell>
        </row>
        <row r="100">
          <cell r="A100" t="str">
            <v>Knowledge (Music)</v>
          </cell>
          <cell r="B100" t="str">
            <v>Int</v>
          </cell>
          <cell r="C100" t="b">
            <v>1</v>
          </cell>
          <cell r="D100" t="b">
            <v>0</v>
          </cell>
          <cell r="E100" t="b">
            <v>0</v>
          </cell>
          <cell r="F10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0" t="str">
            <v>free action</v>
          </cell>
          <cell r="H100" t="b">
            <v>0</v>
          </cell>
          <cell r="K100" t="b">
            <v>0</v>
          </cell>
          <cell r="L100" t="str">
            <v>An untrained Knowledge check is simply an Intelligence check. Without actual training, you know only common knowledge (DC 10 or lower).</v>
          </cell>
          <cell r="N100" t="b">
            <v>0</v>
          </cell>
        </row>
        <row r="101">
          <cell r="A101" t="str">
            <v>Knowledge (Nature)</v>
          </cell>
          <cell r="B101" t="str">
            <v>Int</v>
          </cell>
          <cell r="C101" t="b">
            <v>1</v>
          </cell>
          <cell r="D101" t="b">
            <v>0</v>
          </cell>
          <cell r="E101" t="b">
            <v>0</v>
          </cell>
          <cell r="F10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1" t="str">
            <v>free action</v>
          </cell>
          <cell r="H101" t="b">
            <v>0</v>
          </cell>
          <cell r="J101" t="str">
            <v>Survival</v>
          </cell>
          <cell r="K101" t="b">
            <v>0</v>
          </cell>
          <cell r="L101" t="str">
            <v>An untrained Knowledge check is simply an Intelligence check. Without actual training, you know only common knowledge (DC 10 or lower).</v>
          </cell>
          <cell r="N101" t="b">
            <v>0</v>
          </cell>
        </row>
        <row r="102">
          <cell r="A102" t="str">
            <v>Knowledge (Nobility/Royalty)</v>
          </cell>
          <cell r="B102" t="str">
            <v>Int</v>
          </cell>
          <cell r="C102" t="b">
            <v>1</v>
          </cell>
          <cell r="D102" t="b">
            <v>0</v>
          </cell>
          <cell r="E102" t="b">
            <v>0</v>
          </cell>
          <cell r="F10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2" t="str">
            <v>free action</v>
          </cell>
          <cell r="H102" t="b">
            <v>0</v>
          </cell>
          <cell r="K102" t="b">
            <v>0</v>
          </cell>
          <cell r="L102" t="str">
            <v>An untrained Knowledge check is simply an Intelligence check. Without actual training, you know only common knowledge (DC 10 or lower).</v>
          </cell>
          <cell r="N102" t="b">
            <v>0</v>
          </cell>
        </row>
        <row r="103">
          <cell r="A103" t="str">
            <v>Knowledge (Oceanography)</v>
          </cell>
          <cell r="B103" t="str">
            <v>Int</v>
          </cell>
          <cell r="C103" t="b">
            <v>1</v>
          </cell>
          <cell r="D103" t="b">
            <v>0</v>
          </cell>
          <cell r="E103" t="b">
            <v>0</v>
          </cell>
          <cell r="F10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3" t="str">
            <v>free action</v>
          </cell>
          <cell r="H103" t="b">
            <v>0</v>
          </cell>
          <cell r="K103" t="b">
            <v>0</v>
          </cell>
          <cell r="L103" t="str">
            <v>An untrained Knowledge check is simply an Intelligence check. Without actual training, you know only common knowledge (DC 10 or lower).</v>
          </cell>
          <cell r="N103" t="b">
            <v>0</v>
          </cell>
        </row>
        <row r="104">
          <cell r="A104" t="str">
            <v>Knowledge (Outer Planes)</v>
          </cell>
          <cell r="B104" t="str">
            <v>Int</v>
          </cell>
          <cell r="C104" t="b">
            <v>1</v>
          </cell>
          <cell r="D104" t="b">
            <v>0</v>
          </cell>
          <cell r="E104" t="b">
            <v>0</v>
          </cell>
          <cell r="F10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4" t="str">
            <v>free action</v>
          </cell>
          <cell r="H104" t="b">
            <v>0</v>
          </cell>
          <cell r="K104" t="b">
            <v>0</v>
          </cell>
          <cell r="L104" t="str">
            <v>An untrained Knowledge check is simply an Intelligence check. Without actual training, you know only common knowledge (DC 10 or lower).</v>
          </cell>
          <cell r="N104" t="b">
            <v>0</v>
          </cell>
        </row>
        <row r="105">
          <cell r="A105" t="str">
            <v>Knowledge (Pathology)</v>
          </cell>
          <cell r="B105" t="str">
            <v>Int</v>
          </cell>
          <cell r="C105" t="b">
            <v>1</v>
          </cell>
          <cell r="D105" t="b">
            <v>0</v>
          </cell>
          <cell r="E105" t="b">
            <v>0</v>
          </cell>
          <cell r="F10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5" t="str">
            <v>free action</v>
          </cell>
          <cell r="H105" t="b">
            <v>0</v>
          </cell>
          <cell r="K105" t="b">
            <v>0</v>
          </cell>
          <cell r="L105" t="str">
            <v>An untrained Knowledge check is simply an Intelligence check. Without actual training, you know only common knowledge (DC 10 or lower).</v>
          </cell>
          <cell r="N105" t="b">
            <v>0</v>
          </cell>
        </row>
        <row r="106">
          <cell r="A106" t="str">
            <v>Knowledge (Physics)</v>
          </cell>
          <cell r="B106" t="str">
            <v>Int</v>
          </cell>
          <cell r="C106" t="b">
            <v>1</v>
          </cell>
          <cell r="D106" t="b">
            <v>0</v>
          </cell>
          <cell r="E106" t="b">
            <v>0</v>
          </cell>
          <cell r="F10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6" t="str">
            <v>free action</v>
          </cell>
          <cell r="H106" t="b">
            <v>0</v>
          </cell>
          <cell r="K106" t="b">
            <v>0</v>
          </cell>
          <cell r="L106" t="str">
            <v>An untrained Knowledge check is simply an Intelligence check. Without actual training, you know only common knowledge (DC 10 or lower).</v>
          </cell>
          <cell r="N106" t="b">
            <v>0</v>
          </cell>
        </row>
        <row r="107">
          <cell r="A107" t="str">
            <v>Knowledge (Politics)</v>
          </cell>
          <cell r="B107" t="str">
            <v>Int</v>
          </cell>
          <cell r="C107" t="b">
            <v>1</v>
          </cell>
          <cell r="D107" t="b">
            <v>0</v>
          </cell>
          <cell r="E107" t="b">
            <v>0</v>
          </cell>
          <cell r="F10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7" t="str">
            <v>free action</v>
          </cell>
          <cell r="H107" t="b">
            <v>0</v>
          </cell>
          <cell r="K107" t="b">
            <v>0</v>
          </cell>
          <cell r="L107" t="str">
            <v>An untrained Knowledge check is simply an Intelligence check. Without actual training, you know only common knowledge (DC 10 or lower).</v>
          </cell>
          <cell r="N107" t="b">
            <v>0</v>
          </cell>
        </row>
        <row r="108">
          <cell r="A108" t="str">
            <v>Knowledge (Psionics)</v>
          </cell>
          <cell r="B108" t="str">
            <v>Int</v>
          </cell>
          <cell r="C108" t="b">
            <v>1</v>
          </cell>
          <cell r="D108" t="b">
            <v>0</v>
          </cell>
          <cell r="E108" t="b">
            <v>0</v>
          </cell>
          <cell r="F10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8" t="str">
            <v>free action</v>
          </cell>
          <cell r="H108" t="b">
            <v>0</v>
          </cell>
          <cell r="K108" t="b">
            <v>0</v>
          </cell>
          <cell r="L108" t="str">
            <v>An untrained Knowledge check is simply an Intelligence check. Without actual training, you know only common knowledge (DC 10 or lower).</v>
          </cell>
          <cell r="N108" t="b">
            <v>0</v>
          </cell>
        </row>
        <row r="109">
          <cell r="A109" t="str">
            <v>Knowledge (Physiology)</v>
          </cell>
          <cell r="B109" t="str">
            <v>Int</v>
          </cell>
          <cell r="C109" t="b">
            <v>1</v>
          </cell>
          <cell r="D109" t="b">
            <v>0</v>
          </cell>
          <cell r="E109" t="b">
            <v>0</v>
          </cell>
          <cell r="F10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9" t="str">
            <v>free action</v>
          </cell>
          <cell r="H109" t="b">
            <v>0</v>
          </cell>
          <cell r="K109" t="b">
            <v>0</v>
          </cell>
          <cell r="L109" t="str">
            <v>An untrained Knowledge check is simply an Intelligence check. Without actual training, you know only common knowledge (DC 10 or lower).</v>
          </cell>
          <cell r="N109" t="b">
            <v>0</v>
          </cell>
        </row>
        <row r="110">
          <cell r="A110" t="str">
            <v>Knowledge (Red Wizards)</v>
          </cell>
          <cell r="B110" t="str">
            <v>Int</v>
          </cell>
          <cell r="C110" t="b">
            <v>1</v>
          </cell>
          <cell r="D110" t="b">
            <v>0</v>
          </cell>
          <cell r="E110" t="b">
            <v>0</v>
          </cell>
          <cell r="F11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0" t="str">
            <v>free action</v>
          </cell>
          <cell r="H110" t="b">
            <v>0</v>
          </cell>
          <cell r="K110" t="b">
            <v>0</v>
          </cell>
          <cell r="L110" t="str">
            <v>An untrained Knowledge check is simply an Intelligence check. Without actual training, you know only common knowledge (DC 10 or lower).</v>
          </cell>
          <cell r="N110" t="b">
            <v>0</v>
          </cell>
        </row>
        <row r="111">
          <cell r="A111" t="str">
            <v>Knowledge (Religion)</v>
          </cell>
          <cell r="B111" t="str">
            <v>Int</v>
          </cell>
          <cell r="C111" t="b">
            <v>1</v>
          </cell>
          <cell r="D111" t="b">
            <v>0</v>
          </cell>
          <cell r="E111" t="b">
            <v>0</v>
          </cell>
          <cell r="F11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1" t="str">
            <v>free action</v>
          </cell>
          <cell r="H111" t="b">
            <v>0</v>
          </cell>
          <cell r="K111" t="b">
            <v>0</v>
          </cell>
          <cell r="L111" t="str">
            <v>An untrained Knowledge check is simply an Intelligence check. Without actual training, you know only common knowledge (DC 10 or lower).</v>
          </cell>
          <cell r="N111" t="b">
            <v>0</v>
          </cell>
        </row>
        <row r="112">
          <cell r="A112" t="str">
            <v>Knowledge (Riddles)</v>
          </cell>
          <cell r="B112" t="str">
            <v>Int</v>
          </cell>
          <cell r="C112" t="b">
            <v>1</v>
          </cell>
          <cell r="D112" t="b">
            <v>0</v>
          </cell>
          <cell r="E112" t="b">
            <v>0</v>
          </cell>
          <cell r="F11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2" t="str">
            <v>free action</v>
          </cell>
          <cell r="H112" t="b">
            <v>0</v>
          </cell>
          <cell r="K112" t="b">
            <v>0</v>
          </cell>
          <cell r="L112" t="str">
            <v>An untrained Knowledge check is simply an Intelligence check. Without actual training, you know only common knowledge (DC 10 or lower).</v>
          </cell>
          <cell r="N112" t="b">
            <v>0</v>
          </cell>
        </row>
        <row r="113">
          <cell r="A113" t="str">
            <v>Knowledge (Shadowlands)</v>
          </cell>
          <cell r="B113" t="str">
            <v>Int</v>
          </cell>
          <cell r="C113" t="b">
            <v>1</v>
          </cell>
          <cell r="D113" t="b">
            <v>0</v>
          </cell>
          <cell r="E113" t="b">
            <v>0</v>
          </cell>
          <cell r="F11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3" t="str">
            <v>free action</v>
          </cell>
          <cell r="H113" t="b">
            <v>0</v>
          </cell>
          <cell r="K113" t="b">
            <v>0</v>
          </cell>
          <cell r="L113" t="str">
            <v>An untrained Knowledge check is simply an Intelligence check. Without actual training, you know only common knowledge (DC 10 or lower).</v>
          </cell>
          <cell r="N113" t="b">
            <v>0</v>
          </cell>
        </row>
        <row r="114">
          <cell r="A114" t="str">
            <v>Knowledge (Shintao)</v>
          </cell>
          <cell r="B114" t="str">
            <v>Int</v>
          </cell>
          <cell r="C114" t="b">
            <v>1</v>
          </cell>
          <cell r="D114" t="b">
            <v>0</v>
          </cell>
          <cell r="E114" t="b">
            <v>0</v>
          </cell>
          <cell r="F11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4" t="str">
            <v>free action</v>
          </cell>
          <cell r="H114" t="b">
            <v>0</v>
          </cell>
          <cell r="K114" t="b">
            <v>0</v>
          </cell>
          <cell r="L114" t="str">
            <v>An untrained Knowledge check is simply an Intelligence check. Without actual training, you know only common knowledge (DC 10 or lower).</v>
          </cell>
          <cell r="N114" t="b">
            <v>0</v>
          </cell>
        </row>
        <row r="115">
          <cell r="A115" t="str">
            <v>Knowledge (Sociology)</v>
          </cell>
          <cell r="B115" t="str">
            <v>Int</v>
          </cell>
          <cell r="C115" t="b">
            <v>1</v>
          </cell>
          <cell r="D115" t="b">
            <v>0</v>
          </cell>
          <cell r="E115" t="b">
            <v>0</v>
          </cell>
          <cell r="F11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5" t="str">
            <v>free action</v>
          </cell>
          <cell r="H115" t="b">
            <v>0</v>
          </cell>
          <cell r="K115" t="b">
            <v>0</v>
          </cell>
          <cell r="L115" t="str">
            <v>An untrained Knowledge check is simply an Intelligence check. Without actual training, you know only common knowledge (DC 10 or lower).</v>
          </cell>
          <cell r="N115" t="b">
            <v>0</v>
          </cell>
        </row>
        <row r="116">
          <cell r="A116" t="str">
            <v>Knowledge (Spirit Realms)</v>
          </cell>
          <cell r="B116" t="str">
            <v>Int</v>
          </cell>
          <cell r="C116" t="b">
            <v>1</v>
          </cell>
          <cell r="D116" t="b">
            <v>0</v>
          </cell>
          <cell r="E116" t="b">
            <v>0</v>
          </cell>
          <cell r="F11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6" t="str">
            <v>free action</v>
          </cell>
          <cell r="H116" t="b">
            <v>0</v>
          </cell>
          <cell r="K116" t="b">
            <v>0</v>
          </cell>
          <cell r="L116" t="str">
            <v>An untrained Knowledge check is simply an Intelligence check. Without actual training, you know only common knowledge (DC 10 or lower).</v>
          </cell>
          <cell r="N116" t="b">
            <v>0</v>
          </cell>
        </row>
        <row r="117">
          <cell r="A117" t="str">
            <v>Knowledge (Streetwise)</v>
          </cell>
          <cell r="B117" t="str">
            <v>Int</v>
          </cell>
          <cell r="C117" t="b">
            <v>1</v>
          </cell>
          <cell r="D117" t="b">
            <v>0</v>
          </cell>
          <cell r="E117" t="b">
            <v>0</v>
          </cell>
          <cell r="F11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7" t="str">
            <v>free action</v>
          </cell>
          <cell r="H117" t="b">
            <v>0</v>
          </cell>
          <cell r="K117" t="b">
            <v>0</v>
          </cell>
          <cell r="L117" t="str">
            <v>An untrained Knowledge check is simply an Intelligence check. Without actual training, you know only common knowledge (DC 10 or lower).</v>
          </cell>
          <cell r="N117" t="b">
            <v>0</v>
          </cell>
        </row>
        <row r="118">
          <cell r="A118" t="str">
            <v>Knowledge (Subterranean Cultures)</v>
          </cell>
          <cell r="B118" t="str">
            <v>Int</v>
          </cell>
          <cell r="C118" t="b">
            <v>1</v>
          </cell>
          <cell r="D118" t="b">
            <v>0</v>
          </cell>
          <cell r="E118" t="b">
            <v>0</v>
          </cell>
          <cell r="F11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8" t="str">
            <v>free action</v>
          </cell>
          <cell r="H118" t="b">
            <v>0</v>
          </cell>
          <cell r="K118" t="b">
            <v>0</v>
          </cell>
          <cell r="L118" t="str">
            <v>An untrained Knowledge check is simply an Intelligence check. Without actual training, you know only common knowledge (DC 10 or lower).</v>
          </cell>
          <cell r="N118" t="b">
            <v>0</v>
          </cell>
        </row>
        <row r="119">
          <cell r="A119" t="str">
            <v>Knowledge (The Planes)</v>
          </cell>
          <cell r="B119" t="str">
            <v>Int</v>
          </cell>
          <cell r="C119" t="b">
            <v>1</v>
          </cell>
          <cell r="D119" t="b">
            <v>0</v>
          </cell>
          <cell r="E119" t="b">
            <v>0</v>
          </cell>
          <cell r="F11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9" t="str">
            <v>free action</v>
          </cell>
          <cell r="H119" t="b">
            <v>0</v>
          </cell>
          <cell r="K119" t="b">
            <v>0</v>
          </cell>
          <cell r="L119" t="str">
            <v>An untrained Knowledge check is simply an Intelligence check. Without actual training, you know only common knowledge (DC 10 or lower).</v>
          </cell>
          <cell r="N119" t="b">
            <v>0</v>
          </cell>
        </row>
        <row r="120">
          <cell r="A120" t="str">
            <v>Knowledge (Toxicology)</v>
          </cell>
          <cell r="B120" t="str">
            <v>Int</v>
          </cell>
          <cell r="C120" t="b">
            <v>1</v>
          </cell>
          <cell r="D120" t="b">
            <v>0</v>
          </cell>
          <cell r="E120" t="b">
            <v>0</v>
          </cell>
          <cell r="F12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0" t="str">
            <v>free action</v>
          </cell>
          <cell r="H120" t="b">
            <v>0</v>
          </cell>
          <cell r="K120" t="b">
            <v>0</v>
          </cell>
          <cell r="L120" t="str">
            <v>An untrained Knowledge check is simply an Intelligence check. Without actual training, you know only common knowledge (DC 10 or lower).</v>
          </cell>
          <cell r="N120" t="b">
            <v>0</v>
          </cell>
        </row>
        <row r="121">
          <cell r="A121" t="str">
            <v>Knowledge (Undead)</v>
          </cell>
          <cell r="B121" t="str">
            <v>Int</v>
          </cell>
          <cell r="C121" t="b">
            <v>1</v>
          </cell>
          <cell r="D121" t="b">
            <v>0</v>
          </cell>
          <cell r="E121" t="b">
            <v>0</v>
          </cell>
          <cell r="F12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1" t="str">
            <v>free action</v>
          </cell>
          <cell r="H121" t="b">
            <v>0</v>
          </cell>
          <cell r="K121" t="b">
            <v>0</v>
          </cell>
          <cell r="L121" t="str">
            <v>An untrained Knowledge check is simply an Intelligence check. Without actual training, you know only common knowledge (DC 10 or lower).</v>
          </cell>
          <cell r="N121" t="b">
            <v>0</v>
          </cell>
        </row>
        <row r="122">
          <cell r="A122" t="str">
            <v>Knowledge (Underdark)</v>
          </cell>
          <cell r="B122" t="str">
            <v>Int</v>
          </cell>
          <cell r="C122" t="b">
            <v>1</v>
          </cell>
          <cell r="D122" t="b">
            <v>0</v>
          </cell>
          <cell r="E122" t="b">
            <v>0</v>
          </cell>
          <cell r="F12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2" t="str">
            <v>free action</v>
          </cell>
          <cell r="H122" t="b">
            <v>0</v>
          </cell>
          <cell r="K122" t="b">
            <v>0</v>
          </cell>
          <cell r="L122" t="str">
            <v>An untrained Knowledge check is simply an Intelligence check. Without actual training, you know only common knowledge (DC 10 or lower).</v>
          </cell>
          <cell r="N122" t="b">
            <v>0</v>
          </cell>
        </row>
        <row r="123">
          <cell r="A123" t="str">
            <v>Knowledge (War)</v>
          </cell>
          <cell r="B123" t="str">
            <v>Int</v>
          </cell>
          <cell r="C123" t="b">
            <v>1</v>
          </cell>
          <cell r="D123" t="b">
            <v>0</v>
          </cell>
          <cell r="E123" t="b">
            <v>0</v>
          </cell>
          <cell r="F12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3" t="str">
            <v>free action</v>
          </cell>
          <cell r="H123" t="b">
            <v>0</v>
          </cell>
          <cell r="K123" t="b">
            <v>0</v>
          </cell>
          <cell r="L123" t="str">
            <v>An untrained Knowledge check is simply an Intelligence check. Without actual training, you know only common knowledge (DC 10 or lower).</v>
          </cell>
          <cell r="N123" t="b">
            <v>0</v>
          </cell>
        </row>
        <row r="124">
          <cell r="A124" t="str">
            <v>Knowledge (Weaponry)</v>
          </cell>
          <cell r="B124" t="str">
            <v>Int</v>
          </cell>
          <cell r="C124" t="b">
            <v>1</v>
          </cell>
          <cell r="D124" t="b">
            <v>0</v>
          </cell>
          <cell r="E124" t="b">
            <v>0</v>
          </cell>
          <cell r="F12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4" t="str">
            <v>free action</v>
          </cell>
          <cell r="H124" t="b">
            <v>0</v>
          </cell>
          <cell r="K124" t="b">
            <v>0</v>
          </cell>
          <cell r="L124" t="str">
            <v>An untrained Knowledge check is simply an Intelligence check. Without actual training, you know only common knowledge (DC 10 or lower).</v>
          </cell>
          <cell r="N124" t="b">
            <v>0</v>
          </cell>
        </row>
        <row r="125">
          <cell r="A125" t="str">
            <v>Listen</v>
          </cell>
          <cell r="B125" t="str">
            <v>Wis</v>
          </cell>
          <cell r="C125" t="b">
            <v>0</v>
          </cell>
          <cell r="D125" t="b">
            <v>0</v>
          </cell>
          <cell r="E125" t="b">
            <v>0</v>
          </cell>
          <cell r="F125" t="str">
            <v>Your Listen check is either made against a DC that reflects how quiet the noise is that you might hear, or it is opposed by your target’s Move Silently check.</v>
          </cell>
          <cell r="G125" t="str">
            <v>free action</v>
          </cell>
          <cell r="H125" t="b">
            <v>1</v>
          </cell>
          <cell r="I125" t="str">
            <v>When several characters are listening to the same thing, a single 1d20 roll can be used for all the individuals’ Listen checks.
A fascinated creature takes a –4 penalty on Listen checks made as reactions.
If you have the Alertness feat, you get a +2 bonus on Listen checks.
A ranger gains a bonus on Listen checks when using this skill against a favored enemy.
An elf, gnome, or halfling has a +2 racial bonus on Listen checks. 
A half-elf has a +1 racial bonus on Listen checks..
A sleeping character may make Listen checks at a –10 penalty. A successful check awakens the sleeper.</v>
          </cell>
          <cell r="K125" t="b">
            <v>0</v>
          </cell>
          <cell r="N125" t="b">
            <v>0</v>
          </cell>
        </row>
        <row r="126">
          <cell r="A126" t="str">
            <v>Literacy</v>
          </cell>
          <cell r="B126" t="str">
            <v>None</v>
          </cell>
          <cell r="C126" t="b">
            <v>1</v>
          </cell>
          <cell r="D126" t="b">
            <v>0</v>
          </cell>
          <cell r="E126" t="b">
            <v>0</v>
          </cell>
          <cell r="K126" t="b">
            <v>0</v>
          </cell>
          <cell r="N126" t="b">
            <v>0</v>
          </cell>
        </row>
        <row r="127">
          <cell r="A127" t="str">
            <v>Move Silently</v>
          </cell>
          <cell r="B127" t="str">
            <v>Dex</v>
          </cell>
          <cell r="C127" t="b">
            <v>0</v>
          </cell>
          <cell r="D127" t="b">
            <v>1</v>
          </cell>
          <cell r="E127" t="b">
            <v>0</v>
          </cell>
          <cell r="F127" t="str">
            <v>Your Move Silently check is opposed by the Listen check of anyone who might hear you. You can move up to one-half your normal speed at no penalty. When moving at a speed greater than one-half but less than your full speed, you take a –5 penalty. It’s practically impossible (–20 penalty) to move silently while running or charging.
Noisy surfaces, such as bogs or undergrowth, are tough to move silently across. When you try to sneak across such a surface, you take a penalty on your Move Silently check as indicated below.</v>
          </cell>
          <cell r="G127" t="str">
            <v>move action</v>
          </cell>
          <cell r="H127" t="b">
            <v>1</v>
          </cell>
          <cell r="I127" t="str">
            <v>The master of a cat familiar gains a +3 bonus on Move Silently checks.
A halfling has a +2 racial bonus on Move Silently checks.
If you have the Stealthy feat, you get a +2 bonus on Move Silently checks.</v>
          </cell>
          <cell r="K127" t="b">
            <v>0</v>
          </cell>
          <cell r="N127" t="b">
            <v>1</v>
          </cell>
        </row>
        <row r="128">
          <cell r="A128" t="str">
            <v>Open Lock</v>
          </cell>
          <cell r="B128" t="str">
            <v>Dex</v>
          </cell>
          <cell r="C128" t="b">
            <v>1</v>
          </cell>
          <cell r="D128" t="b">
            <v>0</v>
          </cell>
          <cell r="E128" t="b">
            <v>0</v>
          </cell>
          <cell r="F128" t="str">
            <v>The DC for opening a lock varies from 20 to 40, depending on the quality of the lock, as given on the table below.</v>
          </cell>
          <cell r="G128" t="str">
            <v>1 round</v>
          </cell>
          <cell r="H128" t="b">
            <v>1</v>
          </cell>
          <cell r="I128" t="str">
            <v>If you have the Nimble Fingers feat, you get a +2 bonus on Open Lock checks.</v>
          </cell>
          <cell r="K128" t="b">
            <v>0</v>
          </cell>
          <cell r="L128" t="str">
            <v>You cannot pick locks untrained, but you might successfully force them open.</v>
          </cell>
          <cell r="N128" t="b">
            <v>1</v>
          </cell>
        </row>
        <row r="129">
          <cell r="A129" t="str">
            <v>Perform (Act)</v>
          </cell>
          <cell r="B129" t="str">
            <v>Cha</v>
          </cell>
          <cell r="C129" t="b">
            <v>0</v>
          </cell>
          <cell r="D129" t="b">
            <v>0</v>
          </cell>
          <cell r="E129" t="b">
            <v>0</v>
          </cell>
          <cell r="F129" t="str">
            <v>You can impress audiences with your talent and skill.</v>
          </cell>
          <cell r="G129" t="str">
            <v>1 hour</v>
          </cell>
          <cell r="H129" t="b">
            <v>1</v>
          </cell>
          <cell r="I12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29" t="b">
            <v>0</v>
          </cell>
          <cell r="N129" t="b">
            <v>0</v>
          </cell>
        </row>
        <row r="130">
          <cell r="A130" t="str">
            <v>Perform (Comedy)</v>
          </cell>
          <cell r="B130" t="str">
            <v>Cha</v>
          </cell>
          <cell r="C130" t="b">
            <v>0</v>
          </cell>
          <cell r="D130" t="b">
            <v>0</v>
          </cell>
          <cell r="E130" t="b">
            <v>0</v>
          </cell>
          <cell r="F130" t="str">
            <v>You can impress audiences with your talent and skill.</v>
          </cell>
          <cell r="G130" t="str">
            <v>1 hour</v>
          </cell>
          <cell r="H130" t="b">
            <v>1</v>
          </cell>
          <cell r="I130"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0" t="b">
            <v>0</v>
          </cell>
          <cell r="N130" t="b">
            <v>0</v>
          </cell>
        </row>
        <row r="131">
          <cell r="A131" t="str">
            <v>Perform (Dance)</v>
          </cell>
          <cell r="B131" t="str">
            <v>Cha</v>
          </cell>
          <cell r="C131" t="b">
            <v>0</v>
          </cell>
          <cell r="D131" t="b">
            <v>0</v>
          </cell>
          <cell r="E131" t="b">
            <v>0</v>
          </cell>
          <cell r="F131" t="str">
            <v>You can impress audiences with your talent and skill.</v>
          </cell>
          <cell r="G131" t="str">
            <v>1 hour</v>
          </cell>
          <cell r="H131" t="b">
            <v>1</v>
          </cell>
          <cell r="I131"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1" t="b">
            <v>0</v>
          </cell>
          <cell r="N131" t="b">
            <v>0</v>
          </cell>
        </row>
        <row r="132">
          <cell r="A132" t="str">
            <v>Perform (General)</v>
          </cell>
          <cell r="B132" t="str">
            <v>Cha</v>
          </cell>
          <cell r="C132" t="b">
            <v>0</v>
          </cell>
          <cell r="D132" t="b">
            <v>0</v>
          </cell>
          <cell r="E132" t="b">
            <v>0</v>
          </cell>
          <cell r="F132" t="str">
            <v>You can impress audiences with your talent and skill.</v>
          </cell>
          <cell r="G132" t="str">
            <v>1 hour</v>
          </cell>
          <cell r="H132" t="b">
            <v>1</v>
          </cell>
          <cell r="I132"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2" t="b">
            <v>0</v>
          </cell>
          <cell r="N132" t="b">
            <v>0</v>
          </cell>
        </row>
        <row r="133">
          <cell r="A133" t="str">
            <v>Perform (Impersonation)</v>
          </cell>
          <cell r="B133" t="str">
            <v>Cha</v>
          </cell>
          <cell r="C133" t="b">
            <v>0</v>
          </cell>
          <cell r="D133" t="b">
            <v>0</v>
          </cell>
          <cell r="E133" t="b">
            <v>0</v>
          </cell>
          <cell r="F133" t="str">
            <v>You can impress audiences with your talent and skill.</v>
          </cell>
          <cell r="G133" t="str">
            <v>1 hour</v>
          </cell>
          <cell r="H133" t="b">
            <v>1</v>
          </cell>
          <cell r="I133"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3" t="b">
            <v>0</v>
          </cell>
          <cell r="N133" t="b">
            <v>0</v>
          </cell>
        </row>
        <row r="134">
          <cell r="A134" t="str">
            <v>Perform (Keyboard Instruments)</v>
          </cell>
          <cell r="B134" t="str">
            <v>Cha</v>
          </cell>
          <cell r="C134" t="b">
            <v>0</v>
          </cell>
          <cell r="D134" t="b">
            <v>0</v>
          </cell>
          <cell r="E134" t="b">
            <v>0</v>
          </cell>
          <cell r="F134" t="str">
            <v>You can impress audiences with your talent and skill.</v>
          </cell>
          <cell r="G134" t="str">
            <v>1 hour</v>
          </cell>
          <cell r="H134" t="b">
            <v>1</v>
          </cell>
          <cell r="I134"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4" t="b">
            <v>0</v>
          </cell>
          <cell r="N134" t="b">
            <v>0</v>
          </cell>
        </row>
        <row r="135">
          <cell r="A135" t="str">
            <v>Perform (Oratory)</v>
          </cell>
          <cell r="B135" t="str">
            <v>Cha</v>
          </cell>
          <cell r="C135" t="b">
            <v>0</v>
          </cell>
          <cell r="D135" t="b">
            <v>0</v>
          </cell>
          <cell r="E135" t="b">
            <v>0</v>
          </cell>
          <cell r="F135" t="str">
            <v>You can impress audiences with your talent and skill.</v>
          </cell>
          <cell r="G135" t="str">
            <v>1 hour</v>
          </cell>
          <cell r="H135" t="b">
            <v>1</v>
          </cell>
          <cell r="I135"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5" t="b">
            <v>0</v>
          </cell>
          <cell r="N135" t="b">
            <v>0</v>
          </cell>
        </row>
        <row r="136">
          <cell r="A136" t="str">
            <v>Perform (Percussion Instruments)</v>
          </cell>
          <cell r="B136" t="str">
            <v>Cha</v>
          </cell>
          <cell r="C136" t="b">
            <v>0</v>
          </cell>
          <cell r="D136" t="b">
            <v>0</v>
          </cell>
          <cell r="E136" t="b">
            <v>0</v>
          </cell>
          <cell r="F136" t="str">
            <v>You can impress audiences with your talent and skill.</v>
          </cell>
          <cell r="G136" t="str">
            <v>1 hour</v>
          </cell>
          <cell r="H136" t="b">
            <v>1</v>
          </cell>
          <cell r="I136"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6" t="b">
            <v>0</v>
          </cell>
          <cell r="N136" t="b">
            <v>0</v>
          </cell>
        </row>
        <row r="137">
          <cell r="A137" t="str">
            <v>Perform (String Instruments)</v>
          </cell>
          <cell r="B137" t="str">
            <v>Cha</v>
          </cell>
          <cell r="C137" t="b">
            <v>0</v>
          </cell>
          <cell r="D137" t="b">
            <v>0</v>
          </cell>
          <cell r="E137" t="b">
            <v>0</v>
          </cell>
          <cell r="F137" t="str">
            <v>You can impress audiences with your talent and skill.</v>
          </cell>
          <cell r="G137" t="str">
            <v>1 hour</v>
          </cell>
          <cell r="H137" t="b">
            <v>1</v>
          </cell>
          <cell r="I137"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7" t="b">
            <v>0</v>
          </cell>
          <cell r="N137" t="b">
            <v>0</v>
          </cell>
        </row>
        <row r="138">
          <cell r="A138" t="str">
            <v>Perform (Wind Instruments)</v>
          </cell>
          <cell r="B138" t="str">
            <v>Cha</v>
          </cell>
          <cell r="C138" t="b">
            <v>0</v>
          </cell>
          <cell r="D138" t="b">
            <v>0</v>
          </cell>
          <cell r="E138" t="b">
            <v>0</v>
          </cell>
          <cell r="F138" t="str">
            <v>You can impress audiences with your talent and skill.</v>
          </cell>
          <cell r="G138" t="str">
            <v>1 hour</v>
          </cell>
          <cell r="H138" t="b">
            <v>1</v>
          </cell>
          <cell r="I138"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8" t="b">
            <v>0</v>
          </cell>
          <cell r="N138" t="b">
            <v>0</v>
          </cell>
        </row>
        <row r="139">
          <cell r="A139" t="str">
            <v>Perform (Sing)</v>
          </cell>
          <cell r="B139" t="str">
            <v>Cha</v>
          </cell>
          <cell r="C139" t="b">
            <v>0</v>
          </cell>
          <cell r="D139" t="b">
            <v>0</v>
          </cell>
          <cell r="E139" t="b">
            <v>0</v>
          </cell>
          <cell r="F139" t="str">
            <v>You can impress audiences with your talent and skill.</v>
          </cell>
          <cell r="G139" t="str">
            <v>1 hour</v>
          </cell>
          <cell r="H139" t="b">
            <v>1</v>
          </cell>
          <cell r="I13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9" t="b">
            <v>0</v>
          </cell>
          <cell r="N139" t="b">
            <v>0</v>
          </cell>
        </row>
        <row r="140">
          <cell r="A140" t="str">
            <v>Profession (Apothecary)</v>
          </cell>
          <cell r="B140" t="str">
            <v>Wis</v>
          </cell>
          <cell r="C140" t="b">
            <v>1</v>
          </cell>
          <cell r="D140" t="b">
            <v>0</v>
          </cell>
          <cell r="E140" t="b">
            <v>0</v>
          </cell>
          <cell r="F14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0" t="str">
            <v>1day</v>
          </cell>
          <cell r="H140" t="b">
            <v>1</v>
          </cell>
          <cell r="K140" t="b">
            <v>0</v>
          </cell>
          <cell r="L140" t="str">
            <v>Untrained laborers and assistants (that is, characters without any ranks in Profession) earn an average of 1 silver piece per day.</v>
          </cell>
          <cell r="N140" t="b">
            <v>0</v>
          </cell>
        </row>
        <row r="141">
          <cell r="A141" t="str">
            <v>Profession (Artillary)</v>
          </cell>
          <cell r="B141" t="str">
            <v>Wis</v>
          </cell>
          <cell r="C141" t="b">
            <v>1</v>
          </cell>
          <cell r="D141" t="b">
            <v>0</v>
          </cell>
          <cell r="E141" t="b">
            <v>0</v>
          </cell>
          <cell r="F14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1" t="str">
            <v>1day</v>
          </cell>
          <cell r="H141" t="b">
            <v>1</v>
          </cell>
          <cell r="K141" t="b">
            <v>0</v>
          </cell>
          <cell r="L141" t="str">
            <v>Untrained laborers and assistants (that is, characters without any ranks in Profession) earn an average of 1 silver piece per day.</v>
          </cell>
          <cell r="M141" t="str">
            <v>Allows you to use artillery.</v>
          </cell>
          <cell r="N141" t="b">
            <v>0</v>
          </cell>
        </row>
        <row r="142">
          <cell r="A142" t="str">
            <v>Profession (Astrologer)</v>
          </cell>
          <cell r="B142" t="str">
            <v>Wis</v>
          </cell>
          <cell r="C142" t="b">
            <v>1</v>
          </cell>
          <cell r="D142" t="b">
            <v>0</v>
          </cell>
          <cell r="E142" t="b">
            <v>0</v>
          </cell>
          <cell r="F14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2" t="str">
            <v>1day</v>
          </cell>
          <cell r="H142" t="b">
            <v>1</v>
          </cell>
          <cell r="K142" t="b">
            <v>0</v>
          </cell>
          <cell r="L142" t="str">
            <v>Untrained laborers and assistants (that is, characters without any ranks in Profession) earn an average of 1 silver piece per day.</v>
          </cell>
          <cell r="N142" t="b">
            <v>0</v>
          </cell>
        </row>
        <row r="143">
          <cell r="A143" t="str">
            <v>Profession (Boater)</v>
          </cell>
          <cell r="B143" t="str">
            <v>Wis</v>
          </cell>
          <cell r="C143" t="b">
            <v>1</v>
          </cell>
          <cell r="D143" t="b">
            <v>0</v>
          </cell>
          <cell r="E143" t="b">
            <v>0</v>
          </cell>
          <cell r="F14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3" t="str">
            <v>1day</v>
          </cell>
          <cell r="H143" t="b">
            <v>1</v>
          </cell>
          <cell r="K143" t="b">
            <v>0</v>
          </cell>
          <cell r="L143" t="str">
            <v>Untrained laborers and assistants (that is, characters without any ranks in Profession) earn an average of 1 silver piece per day.</v>
          </cell>
          <cell r="N143" t="b">
            <v>0</v>
          </cell>
        </row>
        <row r="144">
          <cell r="A144" t="str">
            <v>Profession (Bookkeeper)</v>
          </cell>
          <cell r="B144" t="str">
            <v>Wis</v>
          </cell>
          <cell r="C144" t="b">
            <v>1</v>
          </cell>
          <cell r="D144" t="b">
            <v>0</v>
          </cell>
          <cell r="E144" t="b">
            <v>0</v>
          </cell>
          <cell r="F14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4" t="str">
            <v>1day</v>
          </cell>
          <cell r="H144" t="b">
            <v>1</v>
          </cell>
          <cell r="K144" t="b">
            <v>0</v>
          </cell>
          <cell r="L144" t="str">
            <v>Untrained laborers and assistants (that is, characters without any ranks in Profession) earn an average of 1 silver piece per day.</v>
          </cell>
          <cell r="N144" t="b">
            <v>0</v>
          </cell>
        </row>
        <row r="145">
          <cell r="A145" t="str">
            <v>Profession (Brewer)</v>
          </cell>
          <cell r="B145" t="str">
            <v>Wis</v>
          </cell>
          <cell r="C145" t="b">
            <v>1</v>
          </cell>
          <cell r="D145" t="b">
            <v>0</v>
          </cell>
          <cell r="E145" t="b">
            <v>0</v>
          </cell>
          <cell r="F14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5" t="str">
            <v>1day</v>
          </cell>
          <cell r="H145" t="b">
            <v>1</v>
          </cell>
          <cell r="K145" t="b">
            <v>0</v>
          </cell>
          <cell r="L145" t="str">
            <v>Untrained laborers and assistants (that is, characters without any ranks in Profession) earn an average of 1 silver piece per day.</v>
          </cell>
          <cell r="N145" t="b">
            <v>0</v>
          </cell>
        </row>
        <row r="146">
          <cell r="A146" t="str">
            <v>Profession (Cook)</v>
          </cell>
          <cell r="B146" t="str">
            <v>Wis</v>
          </cell>
          <cell r="C146" t="b">
            <v>1</v>
          </cell>
          <cell r="D146" t="b">
            <v>0</v>
          </cell>
          <cell r="E146" t="b">
            <v>0</v>
          </cell>
          <cell r="F14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6" t="str">
            <v>1day</v>
          </cell>
          <cell r="H146" t="b">
            <v>1</v>
          </cell>
          <cell r="K146" t="b">
            <v>0</v>
          </cell>
          <cell r="L146" t="str">
            <v>Untrained laborers and assistants (that is, characters without any ranks in Profession) earn an average of 1 silver piece per day.</v>
          </cell>
          <cell r="N146" t="b">
            <v>0</v>
          </cell>
        </row>
        <row r="147">
          <cell r="A147" t="str">
            <v>Profession (Courtier)</v>
          </cell>
          <cell r="B147" t="str">
            <v>Wis</v>
          </cell>
          <cell r="C147" t="b">
            <v>1</v>
          </cell>
          <cell r="D147" t="b">
            <v>0</v>
          </cell>
          <cell r="E147" t="b">
            <v>0</v>
          </cell>
          <cell r="F14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7" t="str">
            <v>1day</v>
          </cell>
          <cell r="H147" t="b">
            <v>1</v>
          </cell>
          <cell r="K147" t="b">
            <v>0</v>
          </cell>
          <cell r="L147" t="str">
            <v>Untrained laborers and assistants (that is, characters without any ranks in Profession) earn an average of 1 silver piece per day.</v>
          </cell>
          <cell r="N147" t="b">
            <v>0</v>
          </cell>
        </row>
        <row r="148">
          <cell r="A148" t="str">
            <v>Profession (Detonator)</v>
          </cell>
          <cell r="B148" t="str">
            <v>Wis</v>
          </cell>
          <cell r="C148" t="b">
            <v>1</v>
          </cell>
          <cell r="D148" t="b">
            <v>0</v>
          </cell>
          <cell r="E148" t="b">
            <v>0</v>
          </cell>
          <cell r="F14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8" t="str">
            <v>1day</v>
          </cell>
          <cell r="H148" t="b">
            <v>1</v>
          </cell>
          <cell r="K148" t="b">
            <v>0</v>
          </cell>
          <cell r="L148" t="str">
            <v>Untrained laborers and assistants (that is, characters without any ranks in Profession) earn an average of 1 silver piece per day.</v>
          </cell>
          <cell r="N148" t="b">
            <v>0</v>
          </cell>
        </row>
        <row r="149">
          <cell r="A149" t="str">
            <v>Profession (Driver)</v>
          </cell>
          <cell r="B149" t="str">
            <v>Wis</v>
          </cell>
          <cell r="C149" t="b">
            <v>1</v>
          </cell>
          <cell r="D149" t="b">
            <v>0</v>
          </cell>
          <cell r="E149" t="b">
            <v>0</v>
          </cell>
          <cell r="F14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9" t="str">
            <v>1day</v>
          </cell>
          <cell r="H149" t="b">
            <v>1</v>
          </cell>
          <cell r="K149" t="b">
            <v>0</v>
          </cell>
          <cell r="L149" t="str">
            <v>Untrained laborers and assistants (that is, characters without any ranks in Profession) earn an average of 1 silver piece per day.</v>
          </cell>
          <cell r="N149" t="b">
            <v>0</v>
          </cell>
        </row>
        <row r="150">
          <cell r="A150" t="str">
            <v>Profession (Engineer)</v>
          </cell>
          <cell r="B150" t="str">
            <v>Wis</v>
          </cell>
          <cell r="C150" t="b">
            <v>1</v>
          </cell>
          <cell r="D150" t="b">
            <v>0</v>
          </cell>
          <cell r="E150" t="b">
            <v>0</v>
          </cell>
          <cell r="F15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0" t="str">
            <v>1day</v>
          </cell>
          <cell r="H150" t="b">
            <v>1</v>
          </cell>
          <cell r="K150" t="b">
            <v>0</v>
          </cell>
          <cell r="L150" t="str">
            <v>Untrained laborers and assistants (that is, characters without any ranks in Profession) earn an average of 1 silver piece per day.</v>
          </cell>
          <cell r="N150" t="b">
            <v>0</v>
          </cell>
        </row>
        <row r="151">
          <cell r="A151" t="str">
            <v>Profession (Farmer)</v>
          </cell>
          <cell r="B151" t="str">
            <v>Wis</v>
          </cell>
          <cell r="C151" t="b">
            <v>1</v>
          </cell>
          <cell r="D151" t="b">
            <v>0</v>
          </cell>
          <cell r="E151" t="b">
            <v>0</v>
          </cell>
          <cell r="F15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1" t="str">
            <v>1day</v>
          </cell>
          <cell r="H151" t="b">
            <v>1</v>
          </cell>
          <cell r="K151" t="b">
            <v>0</v>
          </cell>
          <cell r="L151" t="str">
            <v>Untrained laborers and assistants (that is, characters without any ranks in Profession) earn an average of 1 silver piece per day.</v>
          </cell>
          <cell r="N151" t="b">
            <v>0</v>
          </cell>
        </row>
        <row r="152">
          <cell r="A152" t="str">
            <v>Profession (Fisher)</v>
          </cell>
          <cell r="B152" t="str">
            <v>Wis</v>
          </cell>
          <cell r="C152" t="b">
            <v>1</v>
          </cell>
          <cell r="D152" t="b">
            <v>0</v>
          </cell>
          <cell r="E152" t="b">
            <v>0</v>
          </cell>
          <cell r="F15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2" t="str">
            <v>1day</v>
          </cell>
          <cell r="H152" t="b">
            <v>1</v>
          </cell>
          <cell r="K152" t="b">
            <v>0</v>
          </cell>
          <cell r="L152" t="str">
            <v>Untrained laborers and assistants (that is, characters without any ranks in Profession) earn an average of 1 silver piece per day.</v>
          </cell>
          <cell r="N152" t="b">
            <v>0</v>
          </cell>
        </row>
        <row r="153">
          <cell r="A153" t="str">
            <v>Profession (Gambler)</v>
          </cell>
          <cell r="B153" t="str">
            <v>Wis</v>
          </cell>
          <cell r="C153" t="b">
            <v>1</v>
          </cell>
          <cell r="D153" t="b">
            <v>0</v>
          </cell>
          <cell r="E153" t="b">
            <v>0</v>
          </cell>
          <cell r="F15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3" t="str">
            <v>1day</v>
          </cell>
          <cell r="H153" t="b">
            <v>1</v>
          </cell>
          <cell r="K153" t="b">
            <v>0</v>
          </cell>
          <cell r="L153" t="str">
            <v>Untrained laborers and assistants (that is, characters without any ranks in Profession) earn an average of 1 silver piece per day.</v>
          </cell>
          <cell r="N153" t="b">
            <v>0</v>
          </cell>
        </row>
        <row r="154">
          <cell r="A154" t="str">
            <v>Profession (General)</v>
          </cell>
          <cell r="B154" t="str">
            <v>Wis</v>
          </cell>
          <cell r="C154" t="b">
            <v>1</v>
          </cell>
          <cell r="D154" t="b">
            <v>0</v>
          </cell>
          <cell r="E154" t="b">
            <v>0</v>
          </cell>
          <cell r="F15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4" t="str">
            <v>1day</v>
          </cell>
          <cell r="H154" t="b">
            <v>1</v>
          </cell>
          <cell r="K154" t="b">
            <v>0</v>
          </cell>
          <cell r="L154" t="str">
            <v>Untrained laborers and assistants (that is, characters without any ranks in Profession) earn an average of 1 silver piece per day.</v>
          </cell>
          <cell r="N154" t="b">
            <v>0</v>
          </cell>
        </row>
        <row r="155">
          <cell r="A155" t="str">
            <v>Profession (Graverobber)</v>
          </cell>
          <cell r="B155" t="str">
            <v>Wis</v>
          </cell>
          <cell r="C155" t="b">
            <v>1</v>
          </cell>
          <cell r="D155" t="b">
            <v>0</v>
          </cell>
          <cell r="E155" t="b">
            <v>0</v>
          </cell>
          <cell r="F15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5" t="str">
            <v>1day</v>
          </cell>
          <cell r="H155" t="b">
            <v>1</v>
          </cell>
          <cell r="K155" t="b">
            <v>0</v>
          </cell>
          <cell r="L155" t="str">
            <v>Untrained laborers and assistants (that is, characters without any ranks in Profession) earn an average of 1 silver piece per day.</v>
          </cell>
          <cell r="N155" t="b">
            <v>0</v>
          </cell>
        </row>
        <row r="156">
          <cell r="A156" t="str">
            <v>Profession (Guide)</v>
          </cell>
          <cell r="B156" t="str">
            <v>Wis</v>
          </cell>
          <cell r="C156" t="b">
            <v>1</v>
          </cell>
          <cell r="D156" t="b">
            <v>0</v>
          </cell>
          <cell r="E156" t="b">
            <v>0</v>
          </cell>
          <cell r="F15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6" t="str">
            <v>1day</v>
          </cell>
          <cell r="H156" t="b">
            <v>1</v>
          </cell>
          <cell r="K156" t="b">
            <v>0</v>
          </cell>
          <cell r="L156" t="str">
            <v>Untrained laborers and assistants (that is, characters without any ranks in Profession) earn an average of 1 silver piece per day.</v>
          </cell>
          <cell r="N156" t="b">
            <v>0</v>
          </cell>
        </row>
        <row r="157">
          <cell r="A157" t="str">
            <v>Profession (Herbalist)</v>
          </cell>
          <cell r="B157" t="str">
            <v>Wis</v>
          </cell>
          <cell r="C157" t="b">
            <v>1</v>
          </cell>
          <cell r="D157" t="b">
            <v>0</v>
          </cell>
          <cell r="E157" t="b">
            <v>0</v>
          </cell>
          <cell r="F15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7" t="str">
            <v>1day</v>
          </cell>
          <cell r="H157" t="b">
            <v>1</v>
          </cell>
          <cell r="K157" t="b">
            <v>0</v>
          </cell>
          <cell r="L157" t="str">
            <v>Untrained laborers and assistants (that is, characters without any ranks in Profession) earn an average of 1 silver piece per day.</v>
          </cell>
          <cell r="N157" t="b">
            <v>0</v>
          </cell>
        </row>
        <row r="158">
          <cell r="A158" t="str">
            <v>Profession (Herdsman)</v>
          </cell>
          <cell r="B158" t="str">
            <v>Wis</v>
          </cell>
          <cell r="C158" t="b">
            <v>1</v>
          </cell>
          <cell r="D158" t="b">
            <v>0</v>
          </cell>
          <cell r="E158" t="b">
            <v>0</v>
          </cell>
          <cell r="F15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8" t="str">
            <v>1day</v>
          </cell>
          <cell r="H158" t="b">
            <v>1</v>
          </cell>
          <cell r="K158" t="b">
            <v>0</v>
          </cell>
          <cell r="L158" t="str">
            <v>Untrained laborers and assistants (that is, characters without any ranks in Profession) earn an average of 1 silver piece per day.</v>
          </cell>
          <cell r="N158" t="b">
            <v>0</v>
          </cell>
        </row>
        <row r="159">
          <cell r="A159" t="str">
            <v>Profession (Innkeeper)</v>
          </cell>
          <cell r="B159" t="str">
            <v>Wis</v>
          </cell>
          <cell r="C159" t="b">
            <v>1</v>
          </cell>
          <cell r="D159" t="b">
            <v>0</v>
          </cell>
          <cell r="E159" t="b">
            <v>0</v>
          </cell>
          <cell r="F15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9" t="str">
            <v>1day</v>
          </cell>
          <cell r="H159" t="b">
            <v>1</v>
          </cell>
          <cell r="K159" t="b">
            <v>0</v>
          </cell>
          <cell r="L159" t="str">
            <v>Untrained laborers and assistants (that is, characters without any ranks in Profession) earn an average of 1 silver piece per day.</v>
          </cell>
          <cell r="N159" t="b">
            <v>0</v>
          </cell>
        </row>
        <row r="160">
          <cell r="A160" t="str">
            <v>Profession (Lawyer)</v>
          </cell>
          <cell r="B160" t="str">
            <v>Wis</v>
          </cell>
          <cell r="C160" t="b">
            <v>1</v>
          </cell>
          <cell r="D160" t="b">
            <v>0</v>
          </cell>
          <cell r="E160" t="b">
            <v>0</v>
          </cell>
          <cell r="F16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0" t="str">
            <v>1day</v>
          </cell>
          <cell r="H160" t="b">
            <v>1</v>
          </cell>
          <cell r="K160" t="b">
            <v>0</v>
          </cell>
          <cell r="L160" t="str">
            <v>Untrained laborers and assistants (that is, characters without any ranks in Profession) earn an average of 1 silver piece per day.</v>
          </cell>
          <cell r="N160" t="b">
            <v>0</v>
          </cell>
        </row>
        <row r="161">
          <cell r="A161" t="str">
            <v>Profession (Linguist)</v>
          </cell>
          <cell r="B161" t="str">
            <v>Wis</v>
          </cell>
          <cell r="C161" t="b">
            <v>1</v>
          </cell>
          <cell r="D161" t="b">
            <v>0</v>
          </cell>
          <cell r="E161" t="b">
            <v>0</v>
          </cell>
          <cell r="F16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1" t="str">
            <v>1day</v>
          </cell>
          <cell r="H161" t="b">
            <v>1</v>
          </cell>
          <cell r="K161" t="b">
            <v>0</v>
          </cell>
          <cell r="L161" t="str">
            <v>Untrained laborers and assistants (that is, characters without any ranks in Profession) earn an average of 1 silver piece per day.</v>
          </cell>
          <cell r="N161" t="b">
            <v>0</v>
          </cell>
        </row>
        <row r="162">
          <cell r="A162" t="str">
            <v>Profession (Lumberjack)</v>
          </cell>
          <cell r="B162" t="str">
            <v>Wis</v>
          </cell>
          <cell r="C162" t="b">
            <v>1</v>
          </cell>
          <cell r="D162" t="b">
            <v>0</v>
          </cell>
          <cell r="E162" t="b">
            <v>0</v>
          </cell>
          <cell r="F16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2" t="str">
            <v>1day</v>
          </cell>
          <cell r="H162" t="b">
            <v>1</v>
          </cell>
          <cell r="K162" t="b">
            <v>0</v>
          </cell>
          <cell r="L162" t="str">
            <v>Untrained laborers and assistants (that is, characters without any ranks in Profession) earn an average of 1 silver piece per day.</v>
          </cell>
          <cell r="N162" t="b">
            <v>0</v>
          </cell>
        </row>
        <row r="163">
          <cell r="A163" t="str">
            <v>Profession (Masseur)</v>
          </cell>
          <cell r="B163" t="str">
            <v>Wis</v>
          </cell>
          <cell r="C163" t="b">
            <v>1</v>
          </cell>
          <cell r="D163" t="b">
            <v>0</v>
          </cell>
          <cell r="E163" t="b">
            <v>0</v>
          </cell>
          <cell r="F16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3" t="str">
            <v>1day</v>
          </cell>
          <cell r="H163" t="b">
            <v>1</v>
          </cell>
          <cell r="K163" t="b">
            <v>0</v>
          </cell>
          <cell r="L163" t="str">
            <v>Untrained laborers and assistants (that is, characters without any ranks in Profession) earn an average of 1 silver piece per day.</v>
          </cell>
          <cell r="N163" t="b">
            <v>0</v>
          </cell>
        </row>
        <row r="164">
          <cell r="A164" t="str">
            <v>Profession (Merchant)</v>
          </cell>
          <cell r="B164" t="str">
            <v>Wis</v>
          </cell>
          <cell r="C164" t="b">
            <v>1</v>
          </cell>
          <cell r="D164" t="b">
            <v>0</v>
          </cell>
          <cell r="E164" t="b">
            <v>0</v>
          </cell>
          <cell r="F16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4" t="str">
            <v>1day</v>
          </cell>
          <cell r="H164" t="b">
            <v>1</v>
          </cell>
          <cell r="K164" t="b">
            <v>0</v>
          </cell>
          <cell r="L164" t="str">
            <v>Untrained laborers and assistants (that is, characters without any ranks in Profession) earn an average of 1 silver piece per day.</v>
          </cell>
          <cell r="N164" t="b">
            <v>0</v>
          </cell>
        </row>
        <row r="165">
          <cell r="A165" t="str">
            <v>Profession (Miller)</v>
          </cell>
          <cell r="B165" t="str">
            <v>Wis</v>
          </cell>
          <cell r="C165" t="b">
            <v>1</v>
          </cell>
          <cell r="D165" t="b">
            <v>0</v>
          </cell>
          <cell r="E165" t="b">
            <v>0</v>
          </cell>
          <cell r="F16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5" t="str">
            <v>1day</v>
          </cell>
          <cell r="H165" t="b">
            <v>1</v>
          </cell>
          <cell r="K165" t="b">
            <v>0</v>
          </cell>
          <cell r="L165" t="str">
            <v>Untrained laborers and assistants (that is, characters without any ranks in Profession) earn an average of 1 silver piece per day.</v>
          </cell>
          <cell r="N165" t="b">
            <v>0</v>
          </cell>
        </row>
        <row r="166">
          <cell r="A166" t="str">
            <v>Profession (Miner)</v>
          </cell>
          <cell r="B166" t="str">
            <v>Wis</v>
          </cell>
          <cell r="C166" t="b">
            <v>1</v>
          </cell>
          <cell r="D166" t="b">
            <v>0</v>
          </cell>
          <cell r="E166" t="b">
            <v>0</v>
          </cell>
          <cell r="F16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6" t="str">
            <v>1day</v>
          </cell>
          <cell r="H166" t="b">
            <v>1</v>
          </cell>
          <cell r="K166" t="b">
            <v>0</v>
          </cell>
          <cell r="L166" t="str">
            <v>Untrained laborers and assistants (that is, characters without any ranks in Profession) earn an average of 1 silver piece per day.</v>
          </cell>
          <cell r="N166" t="b">
            <v>0</v>
          </cell>
        </row>
        <row r="167">
          <cell r="A167" t="str">
            <v>Profession (Mortician)</v>
          </cell>
          <cell r="B167" t="str">
            <v>Wis</v>
          </cell>
          <cell r="C167" t="b">
            <v>1</v>
          </cell>
          <cell r="D167" t="b">
            <v>0</v>
          </cell>
          <cell r="E167" t="b">
            <v>0</v>
          </cell>
          <cell r="F16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7" t="str">
            <v>1day</v>
          </cell>
          <cell r="H167" t="b">
            <v>1</v>
          </cell>
          <cell r="K167" t="b">
            <v>0</v>
          </cell>
          <cell r="L167" t="str">
            <v>Untrained laborers and assistants (that is, characters without any ranks in Profession) earn an average of 1 silver piece per day.</v>
          </cell>
          <cell r="N167" t="b">
            <v>0</v>
          </cell>
        </row>
        <row r="168">
          <cell r="A168" t="str">
            <v>Profession (Mountaineer)</v>
          </cell>
          <cell r="B168" t="str">
            <v>Wis</v>
          </cell>
          <cell r="C168" t="b">
            <v>1</v>
          </cell>
          <cell r="D168" t="b">
            <v>0</v>
          </cell>
          <cell r="E168" t="b">
            <v>0</v>
          </cell>
          <cell r="F16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8" t="str">
            <v>1day</v>
          </cell>
          <cell r="H168" t="b">
            <v>1</v>
          </cell>
          <cell r="K168" t="b">
            <v>0</v>
          </cell>
          <cell r="L168" t="str">
            <v>Untrained laborers and assistants (that is, characters without any ranks in Profession) earn an average of 1 silver piece per day.</v>
          </cell>
          <cell r="N168" t="b">
            <v>0</v>
          </cell>
        </row>
        <row r="169">
          <cell r="A169" t="str">
            <v>Profession (Pearl Bed Diver)</v>
          </cell>
          <cell r="B169" t="str">
            <v>Wis</v>
          </cell>
          <cell r="C169" t="b">
            <v>1</v>
          </cell>
          <cell r="D169" t="b">
            <v>0</v>
          </cell>
          <cell r="E169" t="b">
            <v>0</v>
          </cell>
          <cell r="F16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9" t="str">
            <v>1day</v>
          </cell>
          <cell r="H169" t="b">
            <v>1</v>
          </cell>
          <cell r="K169" t="b">
            <v>0</v>
          </cell>
          <cell r="L169" t="str">
            <v>Untrained laborers and assistants (that is, characters without any ranks in Profession) earn an average of 1 silver piece per day.</v>
          </cell>
          <cell r="N169" t="b">
            <v>0</v>
          </cell>
        </row>
        <row r="170">
          <cell r="A170" t="str">
            <v>Profession (Porter)</v>
          </cell>
          <cell r="B170" t="str">
            <v>Wis</v>
          </cell>
          <cell r="C170" t="b">
            <v>1</v>
          </cell>
          <cell r="D170" t="b">
            <v>0</v>
          </cell>
          <cell r="E170" t="b">
            <v>0</v>
          </cell>
          <cell r="F17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0" t="str">
            <v>1day</v>
          </cell>
          <cell r="H170" t="b">
            <v>1</v>
          </cell>
          <cell r="K170" t="b">
            <v>0</v>
          </cell>
          <cell r="L170" t="str">
            <v>Untrained laborers and assistants (that is, characters without any ranks in Profession) earn an average of 1 silver piece per day.</v>
          </cell>
          <cell r="N170" t="b">
            <v>0</v>
          </cell>
        </row>
        <row r="171">
          <cell r="A171" t="str">
            <v>Profession (Rancher)</v>
          </cell>
          <cell r="B171" t="str">
            <v>Wis</v>
          </cell>
          <cell r="C171" t="b">
            <v>1</v>
          </cell>
          <cell r="D171" t="b">
            <v>0</v>
          </cell>
          <cell r="E171" t="b">
            <v>0</v>
          </cell>
          <cell r="F17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1" t="str">
            <v>1day</v>
          </cell>
          <cell r="H171" t="b">
            <v>1</v>
          </cell>
          <cell r="K171" t="b">
            <v>0</v>
          </cell>
          <cell r="L171" t="str">
            <v>Untrained laborers and assistants (that is, characters without any ranks in Profession) earn an average of 1 silver piece per day.</v>
          </cell>
          <cell r="N171" t="b">
            <v>0</v>
          </cell>
        </row>
        <row r="172">
          <cell r="A172" t="str">
            <v>Profession (Sailor)</v>
          </cell>
          <cell r="B172" t="str">
            <v>Wis</v>
          </cell>
          <cell r="C172" t="b">
            <v>1</v>
          </cell>
          <cell r="D172" t="b">
            <v>0</v>
          </cell>
          <cell r="E172" t="b">
            <v>0</v>
          </cell>
          <cell r="F17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2" t="str">
            <v>1day</v>
          </cell>
          <cell r="H172" t="b">
            <v>1</v>
          </cell>
          <cell r="K172" t="b">
            <v>0</v>
          </cell>
          <cell r="L172" t="str">
            <v>Untrained laborers and assistants (that is, characters without any ranks in Profession) earn an average of 1 silver piece per day.</v>
          </cell>
          <cell r="N172" t="b">
            <v>0</v>
          </cell>
        </row>
        <row r="173">
          <cell r="A173" t="str">
            <v>Profession (Scribe)</v>
          </cell>
          <cell r="B173" t="str">
            <v>Wis</v>
          </cell>
          <cell r="C173" t="b">
            <v>1</v>
          </cell>
          <cell r="D173" t="b">
            <v>0</v>
          </cell>
          <cell r="E173" t="b">
            <v>0</v>
          </cell>
          <cell r="F17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3" t="str">
            <v>1day</v>
          </cell>
          <cell r="H173" t="b">
            <v>1</v>
          </cell>
          <cell r="K173" t="b">
            <v>0</v>
          </cell>
          <cell r="L173" t="str">
            <v>Untrained laborers and assistants (that is, characters without any ranks in Profession) earn an average of 1 silver piece per day.</v>
          </cell>
          <cell r="N173" t="b">
            <v>0</v>
          </cell>
        </row>
        <row r="174">
          <cell r="A174" t="str">
            <v>Profession (Siege Engineer)</v>
          </cell>
          <cell r="B174" t="str">
            <v>Wis</v>
          </cell>
          <cell r="C174" t="b">
            <v>1</v>
          </cell>
          <cell r="D174" t="b">
            <v>0</v>
          </cell>
          <cell r="E174" t="b">
            <v>0</v>
          </cell>
          <cell r="F17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4" t="str">
            <v>1day</v>
          </cell>
          <cell r="H174" t="b">
            <v>1</v>
          </cell>
          <cell r="K174" t="b">
            <v>0</v>
          </cell>
          <cell r="L174" t="str">
            <v>Untrained laborers and assistants (that is, characters without any ranks in Profession) earn an average of 1 silver piece per day.</v>
          </cell>
          <cell r="N174" t="b">
            <v>0</v>
          </cell>
        </row>
        <row r="175">
          <cell r="A175" t="str">
            <v>Profession (Soldier)</v>
          </cell>
          <cell r="B175" t="str">
            <v>Wis</v>
          </cell>
          <cell r="C175" t="b">
            <v>1</v>
          </cell>
          <cell r="D175" t="b">
            <v>0</v>
          </cell>
          <cell r="E175" t="b">
            <v>0</v>
          </cell>
          <cell r="F17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5" t="str">
            <v>1day</v>
          </cell>
          <cell r="H175" t="b">
            <v>1</v>
          </cell>
          <cell r="K175" t="b">
            <v>0</v>
          </cell>
          <cell r="L175" t="str">
            <v>Untrained laborers and assistants (that is, characters without any ranks in Profession) earn an average of 1 silver piece per day.</v>
          </cell>
          <cell r="N175" t="b">
            <v>0</v>
          </cell>
        </row>
        <row r="176">
          <cell r="A176" t="str">
            <v>Profession (Stablehand)</v>
          </cell>
          <cell r="B176" t="str">
            <v>Wis</v>
          </cell>
          <cell r="C176" t="b">
            <v>1</v>
          </cell>
          <cell r="D176" t="b">
            <v>0</v>
          </cell>
          <cell r="E176" t="b">
            <v>0</v>
          </cell>
          <cell r="F17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6" t="str">
            <v>1day</v>
          </cell>
          <cell r="H176" t="b">
            <v>1</v>
          </cell>
          <cell r="K176" t="b">
            <v>0</v>
          </cell>
          <cell r="L176" t="str">
            <v>Untrained laborers and assistants (that is, characters without any ranks in Profession) earn an average of 1 silver piece per day.</v>
          </cell>
          <cell r="N176" t="b">
            <v>0</v>
          </cell>
        </row>
        <row r="177">
          <cell r="A177" t="str">
            <v>Profession (Tanner)</v>
          </cell>
          <cell r="B177" t="str">
            <v>Wis</v>
          </cell>
          <cell r="C177" t="b">
            <v>1</v>
          </cell>
          <cell r="D177" t="b">
            <v>0</v>
          </cell>
          <cell r="E177" t="b">
            <v>0</v>
          </cell>
          <cell r="F17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7" t="str">
            <v>1day</v>
          </cell>
          <cell r="H177" t="b">
            <v>1</v>
          </cell>
          <cell r="K177" t="b">
            <v>0</v>
          </cell>
          <cell r="L177" t="str">
            <v>Untrained laborers and assistants (that is, characters without any ranks in Profession) earn an average of 1 silver piece per day.</v>
          </cell>
          <cell r="N177" t="b">
            <v>0</v>
          </cell>
        </row>
        <row r="178">
          <cell r="A178" t="str">
            <v>Profession (Teamster)</v>
          </cell>
          <cell r="B178" t="str">
            <v>Wis</v>
          </cell>
          <cell r="C178" t="b">
            <v>1</v>
          </cell>
          <cell r="D178" t="b">
            <v>0</v>
          </cell>
          <cell r="E178" t="b">
            <v>0</v>
          </cell>
          <cell r="F17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8" t="str">
            <v>1day</v>
          </cell>
          <cell r="H178" t="b">
            <v>1</v>
          </cell>
          <cell r="K178" t="b">
            <v>0</v>
          </cell>
          <cell r="L178" t="str">
            <v>Untrained laborers and assistants (that is, characters without any ranks in Profession) earn an average of 1 silver piece per day.</v>
          </cell>
          <cell r="N178" t="b">
            <v>0</v>
          </cell>
        </row>
        <row r="179">
          <cell r="A179" t="str">
            <v>Profession (Torturer)</v>
          </cell>
          <cell r="B179" t="str">
            <v>Wis</v>
          </cell>
          <cell r="C179" t="b">
            <v>1</v>
          </cell>
          <cell r="D179" t="b">
            <v>0</v>
          </cell>
          <cell r="E179" t="b">
            <v>0</v>
          </cell>
          <cell r="F17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9" t="str">
            <v>1day</v>
          </cell>
          <cell r="H179" t="b">
            <v>1</v>
          </cell>
          <cell r="K179" t="b">
            <v>0</v>
          </cell>
          <cell r="L179" t="str">
            <v>Untrained laborers and assistants (that is, characters without any ranks in Profession) earn an average of 1 silver piece per day.</v>
          </cell>
          <cell r="N179" t="b">
            <v>0</v>
          </cell>
        </row>
        <row r="180">
          <cell r="A180" t="str">
            <v>Profession (Woodcutter)</v>
          </cell>
          <cell r="B180" t="str">
            <v>Wis</v>
          </cell>
          <cell r="C180" t="b">
            <v>1</v>
          </cell>
          <cell r="D180" t="b">
            <v>0</v>
          </cell>
          <cell r="E180" t="b">
            <v>0</v>
          </cell>
          <cell r="F18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80" t="str">
            <v>1day</v>
          </cell>
          <cell r="H180" t="b">
            <v>1</v>
          </cell>
          <cell r="K180" t="b">
            <v>0</v>
          </cell>
          <cell r="L180" t="str">
            <v>Untrained laborers and assistants (that is, characters without any ranks in Profession) earn an average of 1 silver piece per day.</v>
          </cell>
          <cell r="N180" t="b">
            <v>0</v>
          </cell>
        </row>
        <row r="181">
          <cell r="A181" t="str">
            <v>Psicraft</v>
          </cell>
          <cell r="B181" t="str">
            <v>Int</v>
          </cell>
          <cell r="C181" t="b">
            <v>1</v>
          </cell>
          <cell r="D181" t="b">
            <v>0</v>
          </cell>
          <cell r="E181" t="b">
            <v>0</v>
          </cell>
          <cell r="K181" t="b">
            <v>0</v>
          </cell>
          <cell r="N181" t="b">
            <v>0</v>
          </cell>
        </row>
        <row r="182">
          <cell r="A182" t="str">
            <v>Ride</v>
          </cell>
          <cell r="B182" t="str">
            <v>Dex</v>
          </cell>
          <cell r="C182" t="b">
            <v>0</v>
          </cell>
          <cell r="D182" t="b">
            <v>0</v>
          </cell>
          <cell r="E182" t="b">
            <v>0</v>
          </cell>
          <cell r="F182" t="str">
            <v>See SRD.</v>
          </cell>
          <cell r="G182" t="str">
            <v>move action</v>
          </cell>
          <cell r="H182" t="b">
            <v>1</v>
          </cell>
          <cell r="I182" t="str">
            <v>If you are riding bareback, you take a –5 penalty on Ride checks.
If your mount has a military saddle you get a +2 circumstance bonus on Ride checks related to staying in the saddle.
The Ride skill is a prerequisite for the feats Mounted Archery, Mounted Combat, Ride-By Attack, Spirited Charge,
Trample.
If you have the Animal Affinity feat, you get a +2 bonus on Ride checks.</v>
          </cell>
          <cell r="J182" t="str">
            <v>Handle Animal</v>
          </cell>
          <cell r="K182" t="b">
            <v>0</v>
          </cell>
          <cell r="N182" t="b">
            <v>1</v>
          </cell>
        </row>
        <row r="183">
          <cell r="A183" t="str">
            <v>Search</v>
          </cell>
          <cell r="B183" t="str">
            <v>Int</v>
          </cell>
          <cell r="C183" t="b">
            <v>0</v>
          </cell>
          <cell r="D183" t="b">
            <v>0</v>
          </cell>
          <cell r="E183" t="b">
            <v>0</v>
          </cell>
          <cell r="F183" t="str">
            <v>You generally must be within 10 feet of the object or surface to be searched. The table below gives DCs for typical tasks involving the Search skill.</v>
          </cell>
          <cell r="G183" t="str">
            <v>1 minute</v>
          </cell>
          <cell r="H183" t="b">
            <v>1</v>
          </cell>
          <cell r="I183" t="str">
            <v>An elf has a +2 racial bonus on Search checks, and a half-elf has a +1 racial bonus. An elf (but not a half-elf) who simply passes within 5 feet of a secret or concealed door can make a Search check to find that door.
If you have the Investigator feat, you get a +2 bonus on Search checks.
The spells explosive runes, fire trap, glyph of warding, symbol, and teleportation circle create magic traps that a rogue can find by making a successful Search check and then can attempt to disarm by using Disable Device. Identifying the location of a snare spell has a DC of 23. Spike growth and spike stones create magic traps that can be found using Search, but against which Disable Device checks do not succeed. See the individual spell descriptions for details.
Active abjuration spells within 10 feet of each other for 24 hours or more create barely visible energy fluctuations. These fluctuations give you a +4 bonus on Search checks to locate such abjuration spells.</v>
          </cell>
          <cell r="J183" t="str">
            <v>Knowledge (Architecture and Engineering)</v>
          </cell>
          <cell r="K183" t="b">
            <v>1</v>
          </cell>
          <cell r="N183" t="b">
            <v>0</v>
          </cell>
        </row>
        <row r="184">
          <cell r="A184" t="str">
            <v>Sense Motive</v>
          </cell>
          <cell r="B184" t="str">
            <v>Wis</v>
          </cell>
          <cell r="C184" t="b">
            <v>0</v>
          </cell>
          <cell r="D184" t="b">
            <v>0</v>
          </cell>
          <cell r="E184" t="b">
            <v>0</v>
          </cell>
          <cell r="F184" t="str">
            <v>A successful check lets you avoid being bluffed (see the Bluff skill). You can also use this skill to determine when “something is up” (that is, something odd is going on) or to assess someone’s trustworthiness.</v>
          </cell>
          <cell r="G184" t="str">
            <v>1 minute</v>
          </cell>
          <cell r="H184" t="b">
            <v>0</v>
          </cell>
          <cell r="I184" t="str">
            <v>A ranger gains a bonus on Sense Motive checks when using this skill against a favored enemy.
If you have the Negotiator feat, you get a +2 bonus on Sense Motive checks.</v>
          </cell>
          <cell r="K184" t="b">
            <v>0</v>
          </cell>
          <cell r="N184" t="b">
            <v>0</v>
          </cell>
        </row>
        <row r="185">
          <cell r="A185" t="str">
            <v>Sleight of Hand</v>
          </cell>
          <cell r="B185" t="str">
            <v>Dex</v>
          </cell>
          <cell r="C185" t="b">
            <v>1</v>
          </cell>
          <cell r="D185" t="b">
            <v>1</v>
          </cell>
          <cell r="E185" t="b">
            <v>0</v>
          </cell>
          <cell r="F185" t="str">
            <v>A DC 10 Sleight of Hand check lets you palm a coin-sized, unattended object. Performing a minor feat of legerdemain, such as making a coin disappear, also has a DC of 10 unless an observer is determined to note where the item went.
When you use this skill under close observation, your skill check is opposed by the observer’s Spot check. The observer’s success doesn’t prevent you from performing the action, just from doing it unnoticed.
You can hide a small object (including a light weapon or an easily concealed ranged weapon, such as a dart, sling, or hand crossbow) on your body. Your Sleight of Hand check is opposed by the Spot check of anyone observing you or the Search check of anyone frisking you. In the latter case, the searcher gains a +4 bonus on the Search check, since it’s generally easier to find such an object than to hide it. A dagger is easier to hide than most light weapons, and grants you a +2 bonus on your Sleight of Hand check to conceal it. An extraordinarily small object, such as a coin, shuriken, or ring, grants you a +4 bonus on your Sleight of Hand check to conceal it, and heavy or baggy clothing (such as a cloak) grants you a +2 bonus on the check.
Drawing a hidden weapon is a standard action and doesn’t provoke an attack of opportunity.
If you try to take something from another creature, you must make a DC 20 Sleight of Hand check to obtain it. The opponent makes a Spot check to detect the attempt, opposed by the same Sleight of Hand check result you achieved when you tried to grab the item. An opponent who succeeds on this check notices the attempt, regardless of whether you got the item.
You can also use Sleight of Hand to entertain an audience as though you were using the Perform skill. In such a case, your “act” encompasses elements of legerdemain, juggling, and the like.</v>
          </cell>
          <cell r="G185" t="str">
            <v>standard action</v>
          </cell>
          <cell r="H185" t="b">
            <v>1</v>
          </cell>
          <cell r="I185" t="str">
            <v>If you have the Deft Hands feat, you get a +2 bonus on Sleight of Hand checks.</v>
          </cell>
          <cell r="J185" t="str">
            <v>Bluff</v>
          </cell>
          <cell r="K185" t="b">
            <v>0</v>
          </cell>
          <cell r="L185" t="str">
            <v>An untrained Sleight of Hand check is simply a Dexterity check. Without actual training, you can’t succeed on any Sleight of Hand check with a DC higher than 10, except for hiding an object on your body.</v>
          </cell>
          <cell r="N185" t="b">
            <v>1</v>
          </cell>
        </row>
        <row r="186">
          <cell r="A186" t="str">
            <v>Speak Language</v>
          </cell>
          <cell r="B186" t="str">
            <v>Int</v>
          </cell>
          <cell r="C186" t="b">
            <v>1</v>
          </cell>
          <cell r="D186" t="b">
            <v>0</v>
          </cell>
          <cell r="E186" t="b">
            <v>0</v>
          </cell>
          <cell r="G186" t="str">
            <v>free action</v>
          </cell>
          <cell r="H186" t="b">
            <v>1</v>
          </cell>
          <cell r="K186" t="b">
            <v>0</v>
          </cell>
          <cell r="N186" t="b">
            <v>0</v>
          </cell>
        </row>
        <row r="187">
          <cell r="A187" t="str">
            <v>Spellcraft</v>
          </cell>
          <cell r="B187" t="str">
            <v>Int</v>
          </cell>
          <cell r="C187" t="b">
            <v>1</v>
          </cell>
          <cell r="D187" t="b">
            <v>0</v>
          </cell>
          <cell r="E187" t="b">
            <v>0</v>
          </cell>
          <cell r="F187" t="str">
            <v>You can identify spells and magic effects. The DCs for Spellcraft checks relating to various tasks are summarized on the table above.</v>
          </cell>
          <cell r="G187" t="str">
            <v>free action</v>
          </cell>
          <cell r="H187" t="b">
            <v>1</v>
          </cell>
          <cell r="I187" t="str">
            <v>If you are a specialist wizard, you get a +2 bonus on Spellcraft checks when dealing with a spell or effect from your specialty school. You take a –5 penalty when dealing with a spell or effect from a prohibited school (and some tasks, such as learning a prohibited spell, are just impossible).
If you have the Magical Aptitude feat, you get a +2 bonus on Spellcraft checks.</v>
          </cell>
          <cell r="J187" t="str">
            <v>Knowledge (Arcana), Use Magic Device</v>
          </cell>
          <cell r="K187" t="b">
            <v>0</v>
          </cell>
          <cell r="N187" t="b">
            <v>0</v>
          </cell>
        </row>
        <row r="188">
          <cell r="A188" t="str">
            <v>Spot</v>
          </cell>
          <cell r="B188" t="str">
            <v>Wis</v>
          </cell>
          <cell r="C188" t="b">
            <v>0</v>
          </cell>
          <cell r="D188" t="b">
            <v>0</v>
          </cell>
          <cell r="E188" t="b">
            <v>0</v>
          </cell>
          <cell r="F188" t="str">
            <v>The Spot skill is used primarily to detect characters or creatures who are hiding. Typically, your Spot check is opposed by the Hide check of the creature trying not to be seen. Sometimes a creature isn’t intentionally hiding but is still difficult to see, so a successful Spot check is necessary to notice it.
A Spot check result higher than 20 generally lets you become aware of an invisible creature near you, though you can’t actually see it.
Spot is also used to detect someone in disguise (see the Disguise skill), and to read lips when you can’t hear or understand what someone is saying.
Spot checks may be called for to determine the distance at which an encounter begins. A penalty applies on such checks, depending on the distance between the two individuals or groups, and an additional penalty may apply if the character making the Spot check is distracted (not concentrating on being observant).</v>
          </cell>
          <cell r="G188" t="str">
            <v>free action</v>
          </cell>
          <cell r="H188" t="b">
            <v>1</v>
          </cell>
          <cell r="I188" t="str">
            <v>A fascinated creature takes a –4 penalty on Spot checks made as reactions.
If you have the Alertness feat, you get a +2 bonus on Spot checks.
A ranger gains a bonus on Spot checks when using this skill against a favored enemy.
An elf has a +2 racial bonus on Spot checks.
A half-elf has a +1 racial bonus on Spot checks.
The master of a hawk familiar gains a +3 bonus on Spot checks in daylight or other lighted areas.
The master of an owl familiar gains a +3 bonus on Spot checks in shadowy or other darkened areas.</v>
          </cell>
          <cell r="K188" t="b">
            <v>0</v>
          </cell>
          <cell r="N188" t="b">
            <v>0</v>
          </cell>
        </row>
        <row r="189">
          <cell r="A189" t="str">
            <v>Stabilize Self</v>
          </cell>
          <cell r="B189" t="str">
            <v>Con</v>
          </cell>
          <cell r="C189" t="b">
            <v>1</v>
          </cell>
          <cell r="D189" t="b">
            <v>0</v>
          </cell>
          <cell r="E189" t="b">
            <v>0</v>
          </cell>
          <cell r="K189" t="b">
            <v>0</v>
          </cell>
          <cell r="N189" t="b">
            <v>0</v>
          </cell>
        </row>
        <row r="190">
          <cell r="A190" t="str">
            <v>Survival</v>
          </cell>
          <cell r="B190" t="str">
            <v>Wis</v>
          </cell>
          <cell r="C190" t="b">
            <v>0</v>
          </cell>
          <cell r="D190" t="b">
            <v>0</v>
          </cell>
          <cell r="E190" t="b">
            <v>0</v>
          </cell>
          <cell r="F190" t="str">
            <v>You can keep yourself and others safe and fed in the wild. The table below gives the DCs for various tasks that require Survival checks.
Survival does not allow you to follow difficult tracks unless you are a ranger or have the Track feat (see the Restriction section below).</v>
          </cell>
          <cell r="G190" t="str">
            <v>1 hour</v>
          </cell>
          <cell r="H190" t="b">
            <v>1</v>
          </cell>
          <cell r="I190" t="str">
            <v>If you have 5 or more ranks in Survival, you can automatically determine where true north lies in relation to yourself.
A ranger gains a bonus on Survival checks when using this skill to find or follow the tracks of a favored enemy.
If you have the Self-Sufficient feat, you get a +2 bonus on Survival checks.</v>
          </cell>
          <cell r="J190" t="str">
            <v>Knowledge (Dungeoneering), Knowledge (Nature), Knowledge (Geography), Knowledge (The Planes), Search</v>
          </cell>
          <cell r="K190" t="b">
            <v>1</v>
          </cell>
          <cell r="M190" t="str">
            <v xml:space="preserve">Dir 5+ ranks; Dis 10+ ranks; Dep 12+ ranks </v>
          </cell>
          <cell r="N190" t="b">
            <v>0</v>
          </cell>
        </row>
        <row r="191">
          <cell r="A191" t="str">
            <v>Swim</v>
          </cell>
          <cell r="B191" t="str">
            <v>Str</v>
          </cell>
          <cell r="C191" t="b">
            <v>0</v>
          </cell>
          <cell r="D191" t="b">
            <v>1</v>
          </cell>
          <cell r="E191" t="b">
            <v>1</v>
          </cell>
          <cell r="F191" t="str">
            <v>Make a Swim check once per round while you are in the water. Success means you may swim at up to one-half your speed (as a full-round action) or at one-quarter your speed (as a move action). If you fail by 4 or less, you make no progress through the water. If you fail by 5 or more, you go underwater.
If you are underwater, either because you failed a Swim check or because you are swimming underwater intentionally, you must hold your breath. You can hold your breath for a number of rounds equal to your Constitution score, but only if you do nothing other than take move actions or free actions. If you take a standard action or a full-round action (such as making an attack), the remainder of the duration for which you can hold your breath is reduced by 1 round. (Effectively, a character in combat can hold his or her breath only half as long as normal.) After that period of time, you must make a DC 10 Constitution check every round to continue holding your breath. Each round, the DC for that check increases by 1. If you fail the Constitution check, you begin to drown.</v>
          </cell>
          <cell r="G191" t="str">
            <v>move action</v>
          </cell>
          <cell r="H191" t="b">
            <v>1</v>
          </cell>
          <cell r="I191" t="str">
            <v>Swim checks are subject to double the normal armor check penalty and encumbrance penalty.
If you have the Athletic feat, you get a +2 bonus on Swim checks.
If you have the Endurance feat, you get a +4 bonus on Swim checks made to avoid taking nonlethal damage from fatigue.
A creature with a swim speed can move through water at its indicated speed without making Swim checks. It gains a +8 racial bonus on any Swim check to perform a special action or avoid a hazard. The creature always can choose to take 10 on a Swim check, even if distracted or endangered when swimming. Such a creature can use the run action while swimming, provided that it swims in a straight line.</v>
          </cell>
          <cell r="K191" t="b">
            <v>0</v>
          </cell>
          <cell r="N191" t="b">
            <v>1</v>
          </cell>
        </row>
        <row r="192">
          <cell r="A192" t="str">
            <v>Tumble</v>
          </cell>
          <cell r="B192" t="str">
            <v>Dex</v>
          </cell>
          <cell r="C192" t="b">
            <v>1</v>
          </cell>
          <cell r="D192" t="b">
            <v>1</v>
          </cell>
          <cell r="E192" t="b">
            <v>1</v>
          </cell>
          <cell r="F192" t="str">
            <v>You can land softly when you fall or tumble past opponents. You can also tumble to entertain an audience (as though using the Perform skill).</v>
          </cell>
          <cell r="G192" t="str">
            <v>move action</v>
          </cell>
          <cell r="H192" t="b">
            <v>0</v>
          </cell>
          <cell r="I192" t="str">
            <v>If you have 5 or more ranks in Tumble, you gain a +3 dodge bonus to AC when fighting defensively instead of the usual +2 dodge bonus to AC.
If you have 5 or more ranks in Tumble, you gain a +6 dodge bonus to AC when executing the total defense standard action instead of the usual +4 dodge bonus to AC.
If you have the Acrobatic feat, you get a +2 bonus on Tumble checks.</v>
          </cell>
          <cell r="J192" t="str">
            <v>Jump</v>
          </cell>
          <cell r="K192" t="b">
            <v>0</v>
          </cell>
          <cell r="M192" t="str">
            <v>Avoid AoO:  Opposed Roll vs.Reflex Save</v>
          </cell>
          <cell r="N192" t="b">
            <v>1</v>
          </cell>
        </row>
        <row r="193">
          <cell r="A193" t="str">
            <v>Use Magic Device</v>
          </cell>
          <cell r="B193" t="str">
            <v>Cha</v>
          </cell>
          <cell r="C193" t="b">
            <v>1</v>
          </cell>
          <cell r="D193" t="b">
            <v>0</v>
          </cell>
          <cell r="E193" t="b">
            <v>0</v>
          </cell>
          <cell r="F193" t="str">
            <v>You can use this skill to read a spell or to activate a magic item. Use Magic Device lets you use a magic item as if you had the spell ability or class features of another class, as if you were a different race, or as if you were of a different alignment.
You make a Use Magic Device check each time you activate a device such as a wand. If you are using the check to emulate an alignment or some other quality in an ongoing manner, you need to make the relevant Use Magic Device check once per hour.
You must consciously choose which requirement to emulate. That is, you must know what you are trying to emulate when you make a Use Magic Device check for that purpose.</v>
          </cell>
          <cell r="G193" t="str">
            <v>free action</v>
          </cell>
          <cell r="H193" t="b">
            <v>1</v>
          </cell>
          <cell r="I193" t="str">
            <v>You cannot take 10 with this skill.
You can’t aid another on Use Magic Device checks. Only the user of the item may attempt such a check.
If you have the Magical Aptitude feat, you get a +2 bonus on Use Magic Device checks.</v>
          </cell>
          <cell r="J193" t="str">
            <v>Spellcraft, Decipher Script</v>
          </cell>
          <cell r="K193" t="b">
            <v>1</v>
          </cell>
          <cell r="N193" t="b">
            <v>0</v>
          </cell>
        </row>
        <row r="194">
          <cell r="A194" t="str">
            <v>Use Psionic Device</v>
          </cell>
          <cell r="B194" t="str">
            <v>Cha</v>
          </cell>
          <cell r="C194" t="b">
            <v>1</v>
          </cell>
          <cell r="D194" t="b">
            <v>0</v>
          </cell>
          <cell r="E194" t="b">
            <v>0</v>
          </cell>
          <cell r="K194" t="b">
            <v>1</v>
          </cell>
          <cell r="N194" t="b">
            <v>0</v>
          </cell>
        </row>
        <row r="195">
          <cell r="A195" t="str">
            <v>Use Rope</v>
          </cell>
          <cell r="B195" t="str">
            <v>Dex</v>
          </cell>
          <cell r="C195" t="b">
            <v>0</v>
          </cell>
          <cell r="D195" t="b">
            <v>0</v>
          </cell>
          <cell r="E195" t="b">
            <v>0</v>
          </cell>
          <cell r="F195" t="str">
            <v>Secure a Grappling Hook: Securing a grappling hook requires a Use Rope check (DC 10, +2 for every 10 feet of distance the grappling hook is thrown, to a maximum DC of 20 at 50 feet). Failure by 4 or less indicates that the hook fails to catch and falls, allowing you to try again. Failure by 5 or more indicates that the grappling hook initially holds, but comes loose after 1d4 rounds of supporting weight. This check is made secretly, so that you don’t know whether the rope will hold your weight.
Bind a Character: When you bind another character with a rope, any Escape Artist check that the bound character makes is opposed by your Use Rope check.
You get a +10 bonus on this check because it is easier to bind someone than to escape from bonds. You don’t even make your Use Rope check until someone tries to escape.</v>
          </cell>
          <cell r="G195" t="str">
            <v>standard action</v>
          </cell>
          <cell r="H195" t="b">
            <v>1</v>
          </cell>
          <cell r="I195" t="str">
            <v>A silk rope gives you a +2 circumstance bonus on Use Rope checks. If you cast an animate rope spell on a rope, you get a +2 circumstance bonus on any Use Rope checks you make when using that rope.
These bonuses stack.
If you have the Deft Hands feat, you get a +2 bonus on Use Rope checks.</v>
          </cell>
          <cell r="J195" t="str">
            <v>Escape Artist</v>
          </cell>
          <cell r="K195" t="b">
            <v>0</v>
          </cell>
          <cell r="N195" t="b">
            <v>0</v>
          </cell>
        </row>
        <row r="196">
          <cell r="A196" t="str">
            <v>Write Language</v>
          </cell>
          <cell r="B196" t="str">
            <v>Int</v>
          </cell>
          <cell r="C196" t="b">
            <v>1</v>
          </cell>
          <cell r="D196" t="b">
            <v>0</v>
          </cell>
          <cell r="E196" t="b">
            <v>0</v>
          </cell>
          <cell r="K196" t="b">
            <v>0</v>
          </cell>
          <cell r="N196" t="b">
            <v>0</v>
          </cell>
        </row>
      </sheetData>
      <sheetData sheetId="7">
        <row r="5">
          <cell r="A5" t="str">
            <v>Abyssal Familiar</v>
          </cell>
          <cell r="C5" t="str">
            <v>See entry on p. 12.</v>
          </cell>
          <cell r="D5" t="str">
            <v>Green Ronin</v>
          </cell>
          <cell r="E5" t="str">
            <v xml:space="preserve">AotA </v>
          </cell>
          <cell r="F5">
            <v>12</v>
          </cell>
          <cell r="G5" t="str">
            <v>Special</v>
          </cell>
          <cell r="H5">
            <v>0</v>
          </cell>
          <cell r="I5" t="str">
            <v>No existing familiar, At least 1 corruption</v>
          </cell>
        </row>
        <row r="6">
          <cell r="A6" t="str">
            <v>Acrobatic</v>
          </cell>
          <cell r="C6" t="str">
            <v>+2 to Balance &amp; Tumble checks</v>
          </cell>
          <cell r="D6" t="str">
            <v>FFG</v>
          </cell>
          <cell r="E6" t="str">
            <v xml:space="preserve">TnT </v>
          </cell>
          <cell r="F6">
            <v>34</v>
          </cell>
          <cell r="G6" t="str">
            <v>General</v>
          </cell>
          <cell r="H6">
            <v>1</v>
          </cell>
          <cell r="I6" t="str">
            <v>Dex 15+</v>
          </cell>
        </row>
        <row r="7">
          <cell r="A7" t="str">
            <v>Acrobatic Strike</v>
          </cell>
          <cell r="C7" t="str">
            <v>Full round action (Tumble DC 25) to attack foe while flatfooted.</v>
          </cell>
          <cell r="D7" t="str">
            <v>AEG</v>
          </cell>
          <cell r="E7" t="str">
            <v xml:space="preserve">War </v>
          </cell>
          <cell r="F7">
            <v>44</v>
          </cell>
          <cell r="G7" t="str">
            <v>General</v>
          </cell>
          <cell r="H7">
            <v>2</v>
          </cell>
          <cell r="I7" t="str">
            <v>Dex 13+, Tumble 1+ ranks</v>
          </cell>
        </row>
        <row r="8">
          <cell r="A8" t="str">
            <v>Adaptive Fighting</v>
          </cell>
          <cell r="C8" t="str">
            <v>Make 2nd attack as with double weapon.  (1d6 x2 b)</v>
          </cell>
          <cell r="D8" t="str">
            <v>AEG</v>
          </cell>
          <cell r="E8" t="str">
            <v xml:space="preserve">War </v>
          </cell>
          <cell r="F8">
            <v>44</v>
          </cell>
          <cell r="G8" t="str">
            <v>General</v>
          </cell>
          <cell r="H8">
            <v>1</v>
          </cell>
          <cell r="I8" t="str">
            <v>Power Attack</v>
          </cell>
        </row>
        <row r="9">
          <cell r="A9" t="str">
            <v>Additional Magic Item Space</v>
          </cell>
          <cell r="C9" t="str">
            <v>Can use an extra magical item in one location</v>
          </cell>
          <cell r="D9" t="str">
            <v>WotC</v>
          </cell>
          <cell r="E9" t="str">
            <v xml:space="preserve">ELH </v>
          </cell>
          <cell r="F9">
            <v>50</v>
          </cell>
          <cell r="G9" t="str">
            <v>Epic</v>
          </cell>
          <cell r="H9">
            <v>0</v>
          </cell>
          <cell r="I9" t="str">
            <v>(no requirements)</v>
          </cell>
        </row>
        <row r="10">
          <cell r="A10" t="str">
            <v>Adept Summoner</v>
          </cell>
          <cell r="C10" t="str">
            <v>Summoned creatures stay an extra -2 rounds.  Increases corruption.</v>
          </cell>
          <cell r="D10" t="str">
            <v>Green Ronin</v>
          </cell>
          <cell r="E10" t="str">
            <v xml:space="preserve">AotA </v>
          </cell>
          <cell r="F10">
            <v>12</v>
          </cell>
          <cell r="G10" t="str">
            <v>Special</v>
          </cell>
          <cell r="H10">
            <v>0</v>
          </cell>
        </row>
        <row r="11">
          <cell r="A11" t="str">
            <v>Advanced Construction</v>
          </cell>
          <cell r="C11" t="str">
            <v>Astral constructs created can choose special abilities from an extended list.</v>
          </cell>
          <cell r="D11" t="str">
            <v>WotC</v>
          </cell>
          <cell r="E11" t="str">
            <v>Mind's Eye</v>
          </cell>
          <cell r="F11">
            <v>33</v>
          </cell>
          <cell r="G11" t="str">
            <v>Psionic</v>
          </cell>
          <cell r="H11">
            <v>1</v>
          </cell>
          <cell r="I11" t="str">
            <v>Augment Construction</v>
          </cell>
        </row>
        <row r="12">
          <cell r="A12" t="str">
            <v>Agile Limbs</v>
          </cell>
          <cell r="C12" t="str">
            <v>+2 to Balance and Move Silently.</v>
          </cell>
          <cell r="D12" t="str">
            <v>Malhavoc</v>
          </cell>
          <cell r="E12" t="str">
            <v>www.montecook.com</v>
          </cell>
          <cell r="G12" t="str">
            <v>General</v>
          </cell>
          <cell r="H12">
            <v>0</v>
          </cell>
        </row>
        <row r="13">
          <cell r="A13" t="str">
            <v>Agonising Strike</v>
          </cell>
          <cell r="C13" t="str">
            <v>Stun foe.</v>
          </cell>
          <cell r="D13" t="str">
            <v>MGP</v>
          </cell>
          <cell r="E13" t="str">
            <v xml:space="preserve">TQR </v>
          </cell>
          <cell r="F13">
            <v>46</v>
          </cell>
          <cell r="G13" t="str">
            <v>Rogue</v>
          </cell>
          <cell r="H13">
            <v>1</v>
          </cell>
          <cell r="I13" t="str">
            <v>Painful Strike</v>
          </cell>
        </row>
        <row r="14">
          <cell r="A14" t="str">
            <v>Airy Gallop</v>
          </cell>
          <cell r="C14" t="str">
            <v>DC 15 ride check allows undead mount to "fly".  Check at -2 every 10 minutes.</v>
          </cell>
          <cell r="D14" t="str">
            <v>Green Ronin</v>
          </cell>
          <cell r="E14" t="str">
            <v xml:space="preserve">SCoN </v>
          </cell>
          <cell r="F14">
            <v>53</v>
          </cell>
          <cell r="G14" t="str">
            <v>Undead</v>
          </cell>
          <cell r="H14">
            <v>1</v>
          </cell>
          <cell r="I14" t="str">
            <v>Con --</v>
          </cell>
        </row>
        <row r="15">
          <cell r="A15" t="str">
            <v>Alertness</v>
          </cell>
          <cell r="C15" t="str">
            <v>+2 bonus to Listen and Spot.</v>
          </cell>
          <cell r="D15" t="str">
            <v>WotC</v>
          </cell>
          <cell r="E15" t="str">
            <v xml:space="preserve">PHB </v>
          </cell>
          <cell r="F15">
            <v>80</v>
          </cell>
          <cell r="G15" t="str">
            <v>General</v>
          </cell>
          <cell r="H15">
            <v>0</v>
          </cell>
        </row>
        <row r="16">
          <cell r="A16" t="str">
            <v>All or Nothing</v>
          </cell>
          <cell r="C16" t="str">
            <v>Extra attack at highest BAB during full attack.  Loose standard action &amp; -4 AC next round.</v>
          </cell>
          <cell r="D16" t="str">
            <v>AEG</v>
          </cell>
          <cell r="E16" t="str">
            <v xml:space="preserve">Merc </v>
          </cell>
          <cell r="F16">
            <v>57</v>
          </cell>
          <cell r="G16" t="str">
            <v>General</v>
          </cell>
          <cell r="H16">
            <v>1</v>
          </cell>
          <cell r="I16" t="str">
            <v>BAB 4+</v>
          </cell>
        </row>
        <row r="17">
          <cell r="A17" t="str">
            <v>Ambidexterity</v>
          </cell>
          <cell r="C17" t="str">
            <v>Ignore -4 penalty for using offhand weapon.</v>
          </cell>
          <cell r="D17" t="str">
            <v>WotC</v>
          </cell>
          <cell r="E17" t="str">
            <v xml:space="preserve">PHB </v>
          </cell>
          <cell r="F17">
            <v>80</v>
          </cell>
          <cell r="G17" t="str">
            <v>General</v>
          </cell>
          <cell r="H17">
            <v>1</v>
          </cell>
          <cell r="I17" t="str">
            <v>Dex 15+</v>
          </cell>
        </row>
        <row r="18">
          <cell r="A18" t="str">
            <v>Ambush</v>
          </cell>
          <cell r="C18" t="str">
            <v>+4 bonus to Initiative, Hide, &amp; Move Silently when setting an ambush.</v>
          </cell>
          <cell r="D18" t="str">
            <v>AEG</v>
          </cell>
          <cell r="E18" t="str">
            <v xml:space="preserve">Merc </v>
          </cell>
          <cell r="F18">
            <v>57</v>
          </cell>
          <cell r="G18" t="str">
            <v>General</v>
          </cell>
          <cell r="H18">
            <v>2</v>
          </cell>
          <cell r="I18" t="str">
            <v>BAB 4+, Wis 13+</v>
          </cell>
        </row>
        <row r="19">
          <cell r="A19" t="str">
            <v>Amphibious Assault</v>
          </cell>
          <cell r="C19" t="str">
            <v>Ignore penalties for uneven terrain when in water or on a boat.</v>
          </cell>
          <cell r="D19" t="str">
            <v>AEG</v>
          </cell>
          <cell r="E19" t="str">
            <v xml:space="preserve">Merc </v>
          </cell>
          <cell r="F19">
            <v>57</v>
          </cell>
          <cell r="G19" t="str">
            <v>General</v>
          </cell>
          <cell r="H19">
            <v>0</v>
          </cell>
        </row>
        <row r="20">
          <cell r="A20" t="str">
            <v>Animal Friend</v>
          </cell>
          <cell r="C20" t="str">
            <v>+2 to Animal Empathy &amp; Handle Animal</v>
          </cell>
          <cell r="D20" t="str">
            <v>AEG</v>
          </cell>
          <cell r="E20" t="str">
            <v xml:space="preserve">Dra </v>
          </cell>
          <cell r="F20">
            <v>28</v>
          </cell>
          <cell r="G20" t="str">
            <v>General</v>
          </cell>
          <cell r="H20">
            <v>1</v>
          </cell>
          <cell r="I20" t="str">
            <v>Cha 13+</v>
          </cell>
        </row>
        <row r="21">
          <cell r="A21" t="str">
            <v>Arcane Defense</v>
          </cell>
          <cell r="C21" t="str">
            <v>+2 to saves vs. spells of the chosen school.</v>
          </cell>
          <cell r="D21" t="str">
            <v>WotC</v>
          </cell>
          <cell r="E21" t="str">
            <v xml:space="preserve">TnB </v>
          </cell>
          <cell r="F21">
            <v>38</v>
          </cell>
          <cell r="G21" t="str">
            <v>General</v>
          </cell>
          <cell r="H21">
            <v>0</v>
          </cell>
        </row>
        <row r="22">
          <cell r="A22" t="str">
            <v>Arcane Expert</v>
          </cell>
          <cell r="C22" t="str">
            <v>+2 to Knowledge (arcana) and Use Magic Device checks.</v>
          </cell>
          <cell r="D22" t="str">
            <v>MGP</v>
          </cell>
          <cell r="E22" t="str">
            <v xml:space="preserve">TQR </v>
          </cell>
          <cell r="F22">
            <v>46</v>
          </cell>
          <cell r="G22" t="str">
            <v>General</v>
          </cell>
          <cell r="H22">
            <v>0</v>
          </cell>
        </row>
        <row r="23">
          <cell r="A23" t="str">
            <v>Arcane Fire</v>
          </cell>
          <cell r="C23" t="str">
            <v>Channel spell into magical energy.  (cost: 9th lvl spell on feat selection)</v>
          </cell>
          <cell r="D23" t="str">
            <v>WotC</v>
          </cell>
          <cell r="E23" t="str">
            <v xml:space="preserve">FRCS </v>
          </cell>
          <cell r="F23">
            <v>41</v>
          </cell>
          <cell r="G23" t="str">
            <v>High Arcana</v>
          </cell>
          <cell r="H23">
            <v>2</v>
          </cell>
          <cell r="I23" t="str">
            <v>Archmage</v>
          </cell>
        </row>
        <row r="24">
          <cell r="A24" t="str">
            <v>Arcane Knowledge</v>
          </cell>
          <cell r="C24" t="str">
            <v>Identify magic with Use Magic Device</v>
          </cell>
          <cell r="D24" t="str">
            <v>MGP</v>
          </cell>
          <cell r="E24" t="str">
            <v xml:space="preserve">TQR </v>
          </cell>
          <cell r="F24">
            <v>46</v>
          </cell>
          <cell r="G24" t="str">
            <v>General</v>
          </cell>
          <cell r="H24">
            <v>2</v>
          </cell>
          <cell r="I24" t="str">
            <v>Arcane Sensitivity, Use Magic Device</v>
          </cell>
        </row>
        <row r="25">
          <cell r="A25" t="str">
            <v>Arcane Preparation</v>
          </cell>
          <cell r="C25" t="str">
            <v>Prepare arcane spells (incl. metamagic feats) as a wizard does</v>
          </cell>
          <cell r="D25" t="str">
            <v>WotC</v>
          </cell>
          <cell r="E25" t="str">
            <v xml:space="preserve">TnB </v>
          </cell>
          <cell r="F25">
            <v>38</v>
          </cell>
          <cell r="G25" t="str">
            <v>General</v>
          </cell>
          <cell r="H25">
            <v>2</v>
          </cell>
          <cell r="I25" t="str">
            <v>Bard or Sorcerer</v>
          </cell>
        </row>
        <row r="26">
          <cell r="A26" t="str">
            <v>Arcane Reach</v>
          </cell>
          <cell r="C26" t="str">
            <v>Touch spells now 30' ranged touch.  (cost: 7th lvl spell on feat selection)</v>
          </cell>
          <cell r="D26" t="str">
            <v>WotC</v>
          </cell>
          <cell r="E26" t="str">
            <v xml:space="preserve">FRCS </v>
          </cell>
          <cell r="F26">
            <v>41</v>
          </cell>
          <cell r="G26" t="str">
            <v>High Arcana</v>
          </cell>
          <cell r="H26">
            <v>2</v>
          </cell>
          <cell r="I26" t="str">
            <v>Archmage</v>
          </cell>
        </row>
        <row r="27">
          <cell r="A27" t="str">
            <v>Arcane Schooling</v>
          </cell>
          <cell r="C27" t="str">
            <v>Select arcane spellcasting class; this class is favored for you (1st lvl)</v>
          </cell>
          <cell r="D27" t="str">
            <v>WotC</v>
          </cell>
          <cell r="E27" t="str">
            <v xml:space="preserve">FRCS </v>
          </cell>
          <cell r="F27">
            <v>33</v>
          </cell>
          <cell r="G27" t="str">
            <v>General</v>
          </cell>
          <cell r="H27">
            <v>0</v>
          </cell>
          <cell r="I27" t="str">
            <v>Bard, Sorcerer, or Wizard</v>
          </cell>
        </row>
        <row r="28">
          <cell r="A28" t="str">
            <v>Arcane Sensitivity</v>
          </cell>
          <cell r="C28" t="str">
            <v>Identify magic with Use Magic Device</v>
          </cell>
          <cell r="D28" t="str">
            <v>MGP</v>
          </cell>
          <cell r="E28" t="str">
            <v xml:space="preserve">TQR </v>
          </cell>
          <cell r="F28">
            <v>46</v>
          </cell>
          <cell r="G28" t="str">
            <v>General</v>
          </cell>
          <cell r="H28">
            <v>1</v>
          </cell>
          <cell r="I28" t="str">
            <v>Use Magic Device</v>
          </cell>
        </row>
        <row r="29">
          <cell r="A29" t="str">
            <v>Area of Expertise</v>
          </cell>
          <cell r="C29" t="str">
            <v>+2 to Gather Info &amp; any 1 Knowledge skill.</v>
          </cell>
          <cell r="D29" t="str">
            <v>AEG</v>
          </cell>
          <cell r="E29" t="str">
            <v xml:space="preserve">Dra </v>
          </cell>
          <cell r="F29">
            <v>28</v>
          </cell>
          <cell r="G29" t="str">
            <v>General</v>
          </cell>
          <cell r="H29">
            <v>1</v>
          </cell>
          <cell r="I29" t="str">
            <v>Int 13+</v>
          </cell>
        </row>
        <row r="30">
          <cell r="A30" t="str">
            <v>Armor Focus: Heavy</v>
          </cell>
          <cell r="C30" t="str">
            <v xml:space="preserve">While in heavy armor, +1 dodge bonus to AC, +1 to armor check penalty </v>
          </cell>
          <cell r="D30" t="str">
            <v>AEG</v>
          </cell>
          <cell r="E30" t="str">
            <v xml:space="preserve">Merc </v>
          </cell>
          <cell r="F30">
            <v>57</v>
          </cell>
          <cell r="G30" t="str">
            <v>Fighter</v>
          </cell>
          <cell r="H30">
            <v>1</v>
          </cell>
          <cell r="I30" t="str">
            <v>Armor Proficiency (Heavy)</v>
          </cell>
        </row>
        <row r="31">
          <cell r="A31" t="str">
            <v>Armor Focus: Light</v>
          </cell>
          <cell r="C31" t="str">
            <v xml:space="preserve">While in light armor, +1 dodge bonus to AC, +1 to armor check penalty </v>
          </cell>
          <cell r="D31" t="str">
            <v>AEG</v>
          </cell>
          <cell r="E31" t="str">
            <v xml:space="preserve">Merc </v>
          </cell>
          <cell r="F31">
            <v>57</v>
          </cell>
          <cell r="G31" t="str">
            <v>Fighter</v>
          </cell>
          <cell r="H31">
            <v>1</v>
          </cell>
          <cell r="I31" t="str">
            <v>Armor Proficiency (Light)</v>
          </cell>
        </row>
        <row r="32">
          <cell r="A32" t="str">
            <v>Armor Focus: Medium</v>
          </cell>
          <cell r="C32" t="str">
            <v xml:space="preserve">While in medium armor, +1 dodge bonus to AC, +1 to armor check penalty </v>
          </cell>
          <cell r="D32" t="str">
            <v>AEG</v>
          </cell>
          <cell r="E32" t="str">
            <v xml:space="preserve">Merc </v>
          </cell>
          <cell r="F32">
            <v>57</v>
          </cell>
          <cell r="G32" t="str">
            <v>Fighter</v>
          </cell>
          <cell r="H32">
            <v>1</v>
          </cell>
          <cell r="I32" t="str">
            <v>Armor Proficiency (Medium)</v>
          </cell>
        </row>
        <row r="33">
          <cell r="A33" t="str">
            <v>Armor Proficiency (Heavy)</v>
          </cell>
          <cell r="C33" t="str">
            <v>You can now use Heavy armor without a penalty.</v>
          </cell>
          <cell r="D33" t="str">
            <v>WotC</v>
          </cell>
          <cell r="E33" t="str">
            <v xml:space="preserve">PHB </v>
          </cell>
          <cell r="F33">
            <v>80</v>
          </cell>
          <cell r="G33" t="str">
            <v>General</v>
          </cell>
          <cell r="H33">
            <v>2</v>
          </cell>
          <cell r="I33" t="str">
            <v>Armor Proficiency (Light), Armor Proficiency (Medium)</v>
          </cell>
        </row>
        <row r="34">
          <cell r="A34" t="str">
            <v>Armor Proficiency (Light)</v>
          </cell>
          <cell r="C34" t="str">
            <v>You can now use Light armor without a penalty.</v>
          </cell>
          <cell r="D34" t="str">
            <v>WotC</v>
          </cell>
          <cell r="E34" t="str">
            <v xml:space="preserve">PHB </v>
          </cell>
          <cell r="F34">
            <v>80</v>
          </cell>
          <cell r="G34" t="str">
            <v>General</v>
          </cell>
          <cell r="H34">
            <v>0</v>
          </cell>
        </row>
        <row r="35">
          <cell r="A35" t="str">
            <v>Armor Proficiency (Medium)</v>
          </cell>
          <cell r="C35" t="str">
            <v>You can now use Medium armor without a penalty.</v>
          </cell>
          <cell r="D35" t="str">
            <v>WotC</v>
          </cell>
          <cell r="E35" t="str">
            <v xml:space="preserve">PHB </v>
          </cell>
          <cell r="F35">
            <v>80</v>
          </cell>
          <cell r="G35" t="str">
            <v>General</v>
          </cell>
          <cell r="H35">
            <v>1</v>
          </cell>
          <cell r="I35" t="str">
            <v>Armor Proficiency (Light)</v>
          </cell>
        </row>
        <row r="36">
          <cell r="A36" t="str">
            <v>Armor Skin</v>
          </cell>
          <cell r="C36" t="str">
            <v>+2 natural armor, can be stacked; See ref.</v>
          </cell>
          <cell r="D36" t="str">
            <v>WotC</v>
          </cell>
          <cell r="E36" t="str">
            <v xml:space="preserve">ELH </v>
          </cell>
          <cell r="F36">
            <v>50</v>
          </cell>
          <cell r="G36" t="str">
            <v>Epic</v>
          </cell>
          <cell r="H36">
            <v>0</v>
          </cell>
          <cell r="I36" t="str">
            <v>(no requirements)</v>
          </cell>
        </row>
        <row r="37">
          <cell r="A37" t="str">
            <v>Artisan</v>
          </cell>
          <cell r="C37" t="str">
            <v>+2 bonus to 3 craft skills.  Must have ranks in the skills chosen.</v>
          </cell>
          <cell r="D37" t="str">
            <v>Green Ronin</v>
          </cell>
          <cell r="E37" t="str">
            <v xml:space="preserve">HnH </v>
          </cell>
          <cell r="F37">
            <v>14</v>
          </cell>
          <cell r="G37" t="str">
            <v>General</v>
          </cell>
          <cell r="H37">
            <v>0</v>
          </cell>
          <cell r="I37" t="str">
            <v>Craft (any 3 different crafts) 1+ ranks</v>
          </cell>
        </row>
        <row r="38">
          <cell r="A38" t="str">
            <v>Artist</v>
          </cell>
          <cell r="C38" t="str">
            <v>+2 to Perform and one Craft skill which involves art</v>
          </cell>
          <cell r="D38" t="str">
            <v>WotC</v>
          </cell>
          <cell r="E38" t="str">
            <v xml:space="preserve">FRCS </v>
          </cell>
          <cell r="F38">
            <v>33</v>
          </cell>
          <cell r="G38" t="str">
            <v>General</v>
          </cell>
          <cell r="H38">
            <v>0</v>
          </cell>
        </row>
        <row r="39">
          <cell r="A39" t="str">
            <v>Aspect of Command</v>
          </cell>
          <cell r="C39" t="str">
            <v>+2 bonus to your Enchantment DCs &amp; your Leadership score (if any).</v>
          </cell>
          <cell r="D39" t="str">
            <v>Green Ronin</v>
          </cell>
          <cell r="E39" t="str">
            <v xml:space="preserve">HnH </v>
          </cell>
          <cell r="F39">
            <v>14</v>
          </cell>
          <cell r="G39" t="str">
            <v>Bloodgift</v>
          </cell>
          <cell r="H39">
            <v>2</v>
          </cell>
          <cell r="I39" t="str">
            <v>Cha 14+, Drakeblood</v>
          </cell>
        </row>
        <row r="40">
          <cell r="A40" t="str">
            <v>Aspect of Fear</v>
          </cell>
          <cell r="C40" t="e">
            <v>#REF!</v>
          </cell>
          <cell r="D40" t="str">
            <v>Green Ronin</v>
          </cell>
          <cell r="E40" t="str">
            <v xml:space="preserve">HnH </v>
          </cell>
          <cell r="F40">
            <v>14</v>
          </cell>
          <cell r="G40" t="str">
            <v>Bloodgift</v>
          </cell>
          <cell r="H40">
            <v>3</v>
          </cell>
          <cell r="I40" t="str">
            <v>Cha 16+, Drakeblood, Aspect of Command</v>
          </cell>
        </row>
        <row r="41">
          <cell r="A41" t="str">
            <v>Assault Formation</v>
          </cell>
          <cell r="C41" t="str">
            <v>+2 bonus to hit &amp; AC while charging in a wedge.</v>
          </cell>
          <cell r="D41" t="str">
            <v>AEG</v>
          </cell>
          <cell r="E41" t="str">
            <v xml:space="preserve">Merc </v>
          </cell>
          <cell r="F41">
            <v>57</v>
          </cell>
          <cell r="G41" t="str">
            <v>General</v>
          </cell>
          <cell r="H41">
            <v>3</v>
          </cell>
          <cell r="I41" t="str">
            <v>BAB 4+, Power Attack, Improved Bull Rush</v>
          </cell>
        </row>
        <row r="42">
          <cell r="A42" t="str">
            <v>Astonishing Reflexes</v>
          </cell>
          <cell r="C42" t="str">
            <v>+2 bonus to Reflex saves; Stacks with Lightning Reflexes.</v>
          </cell>
          <cell r="D42" t="str">
            <v>AEG</v>
          </cell>
          <cell r="E42" t="str">
            <v xml:space="preserve">Merc </v>
          </cell>
          <cell r="F42">
            <v>58</v>
          </cell>
          <cell r="G42" t="str">
            <v>General</v>
          </cell>
          <cell r="H42">
            <v>1</v>
          </cell>
          <cell r="I42" t="str">
            <v>Lightning Reflexes</v>
          </cell>
        </row>
        <row r="43">
          <cell r="A43" t="str">
            <v>Athleticism</v>
          </cell>
          <cell r="C43" t="str">
            <v>You gain a +2 bonus to Climb and Jump checks</v>
          </cell>
          <cell r="D43" t="str">
            <v>Malhavoc</v>
          </cell>
          <cell r="E43" t="str">
            <v>www.montecook.com</v>
          </cell>
          <cell r="G43" t="str">
            <v>General</v>
          </cell>
          <cell r="H43">
            <v>0</v>
          </cell>
        </row>
        <row r="44">
          <cell r="A44" t="str">
            <v>Attune Gem</v>
          </cell>
          <cell r="C44" t="str">
            <v>Store arcane spells in a gem.</v>
          </cell>
          <cell r="D44" t="str">
            <v>WotC</v>
          </cell>
          <cell r="E44" t="str">
            <v xml:space="preserve">MoF </v>
          </cell>
          <cell r="F44">
            <v>21</v>
          </cell>
          <cell r="G44" t="str">
            <v>Item Creation</v>
          </cell>
          <cell r="H44">
            <v>3</v>
          </cell>
          <cell r="I44" t="str">
            <v>Int 13+, Craft (Gemcutting) 1+ ranks, Arcane Spellcaster Level 3+</v>
          </cell>
        </row>
        <row r="45">
          <cell r="A45" t="str">
            <v>Attunement</v>
          </cell>
          <cell r="C45" t="e">
            <v>#REF!</v>
          </cell>
          <cell r="D45" t="str">
            <v>AEG</v>
          </cell>
          <cell r="E45" t="str">
            <v xml:space="preserve">Merc </v>
          </cell>
          <cell r="F45">
            <v>58</v>
          </cell>
          <cell r="G45" t="str">
            <v>General</v>
          </cell>
          <cell r="H45">
            <v>2</v>
          </cell>
          <cell r="I45" t="str">
            <v>Spellcaster Level 3+, Wis 13+</v>
          </cell>
        </row>
        <row r="46">
          <cell r="A46" t="str">
            <v>Augment Construction</v>
          </cell>
          <cell r="C46" t="str">
            <v>Astral constructs created: +1 HP/die, +1 attack and dmg.</v>
          </cell>
          <cell r="D46" t="str">
            <v>Piazo</v>
          </cell>
          <cell r="E46" t="str">
            <v>Dragon #287</v>
          </cell>
          <cell r="F46">
            <v>54</v>
          </cell>
          <cell r="G46" t="str">
            <v>Psionic</v>
          </cell>
          <cell r="H46">
            <v>1</v>
          </cell>
          <cell r="I46" t="str">
            <v>Spellcaster Level 2+</v>
          </cell>
        </row>
        <row r="47">
          <cell r="A47" t="str">
            <v>Augment Summoning</v>
          </cell>
          <cell r="C47" t="str">
            <v>Creatures summoned: +1 HP/die, +1 attack and dmg.</v>
          </cell>
          <cell r="D47" t="str">
            <v>WotC</v>
          </cell>
          <cell r="E47" t="str">
            <v xml:space="preserve">MoF </v>
          </cell>
          <cell r="F47">
            <v>21</v>
          </cell>
          <cell r="G47" t="str">
            <v>General</v>
          </cell>
          <cell r="H47">
            <v>0</v>
          </cell>
        </row>
        <row r="48">
          <cell r="A48" t="str">
            <v>Augmented Alchemy</v>
          </cell>
          <cell r="C48" t="str">
            <v>Can make stronger Alchemical items; See ref.</v>
          </cell>
          <cell r="D48" t="str">
            <v>WotC</v>
          </cell>
          <cell r="E48" t="str">
            <v xml:space="preserve">ELH </v>
          </cell>
          <cell r="F48">
            <v>50</v>
          </cell>
          <cell r="G48" t="str">
            <v>Epic</v>
          </cell>
          <cell r="H48">
            <v>2</v>
          </cell>
          <cell r="I48" t="str">
            <v>Int 21, 24 Alchemy Ranks</v>
          </cell>
        </row>
        <row r="49">
          <cell r="A49" t="str">
            <v>Automatic Quicken Spell</v>
          </cell>
          <cell r="C49" t="str">
            <v>Quicken 0-3rd, or lowest 3 spell levels</v>
          </cell>
          <cell r="D49" t="str">
            <v>WotC</v>
          </cell>
          <cell r="E49" t="str">
            <v xml:space="preserve">ELH </v>
          </cell>
          <cell r="F49">
            <v>50</v>
          </cell>
          <cell r="G49" t="str">
            <v>Epic</v>
          </cell>
          <cell r="H49">
            <v>3</v>
          </cell>
          <cell r="I49" t="str">
            <v>Quicken Spell, Spellcraft 30 ranks, 9th level spells</v>
          </cell>
        </row>
        <row r="50">
          <cell r="A50" t="str">
            <v>Automatic Silent Spell</v>
          </cell>
          <cell r="C50" t="str">
            <v>Silence 0-3rd, or lowest 3 spell levels</v>
          </cell>
          <cell r="D50" t="str">
            <v>WotC</v>
          </cell>
          <cell r="E50" t="str">
            <v xml:space="preserve">ELH </v>
          </cell>
          <cell r="F50">
            <v>51</v>
          </cell>
          <cell r="G50" t="str">
            <v>Epic</v>
          </cell>
          <cell r="H50">
            <v>3</v>
          </cell>
          <cell r="I50" t="str">
            <v>Silent Spell, Spellcraft 24 ranks, 9th level spells</v>
          </cell>
        </row>
        <row r="51">
          <cell r="A51" t="str">
            <v>Automatic Still Spell</v>
          </cell>
          <cell r="C51" t="str">
            <v>Stilled 0-3rd, or lowest 3 spell levels</v>
          </cell>
          <cell r="D51" t="str">
            <v>WotC</v>
          </cell>
          <cell r="E51" t="str">
            <v xml:space="preserve">ELH </v>
          </cell>
          <cell r="F51">
            <v>51</v>
          </cell>
          <cell r="G51" t="str">
            <v>Epic</v>
          </cell>
          <cell r="H51">
            <v>3</v>
          </cell>
          <cell r="I51" t="str">
            <v>Still Spell, Spellcraft 27 ranks, 9th level spells</v>
          </cell>
        </row>
        <row r="52">
          <cell r="A52" t="str">
            <v>Back Alley Brawler</v>
          </cell>
          <cell r="C52" t="str">
            <v>Enhanced unarmed attacks.</v>
          </cell>
          <cell r="D52" t="str">
            <v>MGP</v>
          </cell>
          <cell r="E52" t="str">
            <v xml:space="preserve">TQR </v>
          </cell>
          <cell r="F52">
            <v>46</v>
          </cell>
          <cell r="G52" t="str">
            <v>Rogue</v>
          </cell>
          <cell r="H52">
            <v>1</v>
          </cell>
          <cell r="I52" t="str">
            <v>BAB 2+</v>
          </cell>
        </row>
        <row r="53">
          <cell r="A53" t="str">
            <v>Back-to-Back</v>
          </cell>
          <cell r="C53" t="str">
            <v>When adjacent to an ally with this feat, you cannot be flanked.</v>
          </cell>
          <cell r="D53" t="str">
            <v>Green Ronin</v>
          </cell>
          <cell r="E53" t="str">
            <v xml:space="preserve">HnH </v>
          </cell>
          <cell r="F53">
            <v>14</v>
          </cell>
          <cell r="G53" t="str">
            <v>General</v>
          </cell>
          <cell r="H53">
            <v>1</v>
          </cell>
          <cell r="I53" t="str">
            <v>BAB 1+</v>
          </cell>
        </row>
        <row r="54">
          <cell r="A54" t="str">
            <v>Bane of Enemies</v>
          </cell>
          <cell r="C54" t="str">
            <v>Any weapon wielded against favored enemy is treated as Bane, does not stack</v>
          </cell>
          <cell r="D54" t="str">
            <v>WotC</v>
          </cell>
          <cell r="E54" t="str">
            <v xml:space="preserve">ELH </v>
          </cell>
          <cell r="F54">
            <v>51</v>
          </cell>
          <cell r="G54" t="str">
            <v>Epic</v>
          </cell>
          <cell r="H54">
            <v>2</v>
          </cell>
          <cell r="I54" t="str">
            <v>Survival 24 ranks, 5 favored enemies</v>
          </cell>
        </row>
        <row r="55">
          <cell r="A55" t="str">
            <v>Battle Cry</v>
          </cell>
          <cell r="C55" t="str">
            <v>-1/day grants allies within 50' +1 bonus to hit &amp; save vs. fear for 1d5 rounds.</v>
          </cell>
          <cell r="D55" t="str">
            <v>AEG</v>
          </cell>
          <cell r="E55" t="str">
            <v xml:space="preserve">Merc </v>
          </cell>
          <cell r="F55">
            <v>58</v>
          </cell>
          <cell r="G55" t="str">
            <v>General</v>
          </cell>
          <cell r="H55">
            <v>2</v>
          </cell>
          <cell r="I55" t="str">
            <v>BAB 4+, Cha 13+</v>
          </cell>
        </row>
        <row r="56">
          <cell r="A56" t="str">
            <v>Beast Companion (W)</v>
          </cell>
          <cell r="C56" t="str">
            <v>As druid animal companion, but applies to Beasts</v>
          </cell>
          <cell r="D56" t="str">
            <v>WotC</v>
          </cell>
          <cell r="E56" t="str">
            <v xml:space="preserve">ELH </v>
          </cell>
          <cell r="F56">
            <v>51</v>
          </cell>
          <cell r="G56" t="str">
            <v>Epic</v>
          </cell>
          <cell r="H56">
            <v>3</v>
          </cell>
          <cell r="I56" t="str">
            <v>Beast Wild Shape, Knowledge (Nature) 24 ranks, Wild Shape 6+/day</v>
          </cell>
        </row>
        <row r="57">
          <cell r="A57" t="str">
            <v>Beast Wild Shape (W)</v>
          </cell>
          <cell r="C57" t="str">
            <v>Can Wild Shape into a Beast, gaining (Ex) abilities</v>
          </cell>
          <cell r="D57" t="str">
            <v>WotC</v>
          </cell>
          <cell r="E57" t="str">
            <v xml:space="preserve">ELH </v>
          </cell>
          <cell r="F57">
            <v>51</v>
          </cell>
          <cell r="G57" t="str">
            <v>Epic</v>
          </cell>
          <cell r="H57">
            <v>2</v>
          </cell>
          <cell r="I57" t="str">
            <v>Knowledge (Nature) 24 ranks, Wild Shape 6+/day</v>
          </cell>
        </row>
        <row r="58">
          <cell r="A58" t="str">
            <v>Blast Infidel</v>
          </cell>
          <cell r="C58" t="str">
            <v>Spell inflicting/channeling negative energy are Maximized.</v>
          </cell>
          <cell r="D58" t="str">
            <v>WotC</v>
          </cell>
          <cell r="E58" t="str">
            <v xml:space="preserve">FRCS </v>
          </cell>
          <cell r="F58">
            <v>48</v>
          </cell>
          <cell r="G58" t="str">
            <v>Special Ability</v>
          </cell>
          <cell r="H58">
            <v>2</v>
          </cell>
          <cell r="I58" t="str">
            <v>Hierophant</v>
          </cell>
        </row>
        <row r="59">
          <cell r="A59" t="str">
            <v>Blind Casting</v>
          </cell>
          <cell r="C59" t="str">
            <v>Reroll miss chance; Melee att: no +2 AC, loss of DEX; half move penalty</v>
          </cell>
          <cell r="D59" t="str">
            <v>AEG</v>
          </cell>
          <cell r="E59" t="str">
            <v xml:space="preserve">Dun </v>
          </cell>
          <cell r="F59">
            <v>81</v>
          </cell>
          <cell r="G59" t="str">
            <v>General</v>
          </cell>
          <cell r="H59">
            <v>0</v>
          </cell>
        </row>
        <row r="60">
          <cell r="A60" t="str">
            <v>Blind Casting</v>
          </cell>
          <cell r="C60" t="str">
            <v>Reroll miss chance for spell from concealment.</v>
          </cell>
          <cell r="D60" t="str">
            <v>AEG</v>
          </cell>
          <cell r="E60" t="str">
            <v xml:space="preserve">Merc </v>
          </cell>
          <cell r="F60">
            <v>58</v>
          </cell>
          <cell r="G60" t="str">
            <v>General</v>
          </cell>
          <cell r="H60">
            <v>1</v>
          </cell>
          <cell r="I60" t="str">
            <v>Blind-Fight</v>
          </cell>
        </row>
        <row r="61">
          <cell r="A61" t="str">
            <v>Blind-Fight</v>
          </cell>
          <cell r="C61" t="str">
            <v>Reroll miss chance; Melee att: no +2 AC, loss of DEX; half move penalty</v>
          </cell>
          <cell r="D61" t="str">
            <v>WotC</v>
          </cell>
          <cell r="E61" t="str">
            <v xml:space="preserve">PHB </v>
          </cell>
          <cell r="F61">
            <v>80</v>
          </cell>
          <cell r="G61" t="str">
            <v>General</v>
          </cell>
          <cell r="H61">
            <v>0</v>
          </cell>
        </row>
        <row r="62">
          <cell r="A62" t="str">
            <v>Blinding Speed</v>
          </cell>
          <cell r="C62" t="str">
            <v>Haste for up to 5 rnds/day, use as free action, can be stacked</v>
          </cell>
          <cell r="D62" t="str">
            <v>WotC</v>
          </cell>
          <cell r="E62" t="str">
            <v xml:space="preserve">ELH </v>
          </cell>
          <cell r="F62">
            <v>51</v>
          </cell>
          <cell r="G62" t="str">
            <v>Epic</v>
          </cell>
          <cell r="H62">
            <v>1</v>
          </cell>
          <cell r="I62" t="str">
            <v>Dex 25+</v>
          </cell>
        </row>
        <row r="63">
          <cell r="A63" t="str">
            <v>Blinding Strike</v>
          </cell>
          <cell r="C63" t="str">
            <v>Blind foe as full attack.</v>
          </cell>
          <cell r="D63" t="str">
            <v>MGP</v>
          </cell>
          <cell r="E63" t="str">
            <v xml:space="preserve">TQR </v>
          </cell>
          <cell r="F63">
            <v>47</v>
          </cell>
          <cell r="G63" t="str">
            <v>Rogue</v>
          </cell>
          <cell r="H63">
            <v>2</v>
          </cell>
          <cell r="I63" t="str">
            <v>Back Alley Brawler, BAB 2+</v>
          </cell>
        </row>
        <row r="64">
          <cell r="A64" t="str">
            <v>Blindsight, 5-foot Radius</v>
          </cell>
          <cell r="C64" t="str">
            <v>Blindsight within 5'</v>
          </cell>
          <cell r="D64" t="str">
            <v>WotC</v>
          </cell>
          <cell r="E64" t="str">
            <v xml:space="preserve">SnF </v>
          </cell>
          <cell r="F64">
            <v>5</v>
          </cell>
          <cell r="G64" t="str">
            <v>General</v>
          </cell>
          <cell r="H64">
            <v>0</v>
          </cell>
        </row>
        <row r="65">
          <cell r="A65" t="str">
            <v>Blood Frenzy</v>
          </cell>
          <cell r="C65" t="str">
            <v>4/day gain +2 natural AC &amp; DR 2/--.</v>
          </cell>
          <cell r="D65" t="str">
            <v>AEG</v>
          </cell>
          <cell r="E65" t="str">
            <v xml:space="preserve">Merc </v>
          </cell>
          <cell r="F65">
            <v>58</v>
          </cell>
          <cell r="G65" t="str">
            <v>General</v>
          </cell>
          <cell r="H65">
            <v>2</v>
          </cell>
          <cell r="I65" t="str">
            <v>BAB 8+, Blood Lust</v>
          </cell>
        </row>
        <row r="66">
          <cell r="A66" t="str">
            <v>Blood Lust</v>
          </cell>
          <cell r="C66" t="str">
            <v>-1/day +2 Str &amp; Con, +1 bonus to Will saves; -1 AC, loose Dex bonus.</v>
          </cell>
          <cell r="D66" t="str">
            <v>AEG</v>
          </cell>
          <cell r="E66" t="str">
            <v xml:space="preserve">Merc </v>
          </cell>
          <cell r="F66">
            <v>58</v>
          </cell>
          <cell r="G66" t="str">
            <v>General</v>
          </cell>
          <cell r="H66">
            <v>3</v>
          </cell>
          <cell r="I66" t="str">
            <v>BAB 4+, Iron Will, Toughness</v>
          </cell>
        </row>
        <row r="67">
          <cell r="A67" t="str">
            <v>Blood of Magic</v>
          </cell>
          <cell r="C67" t="str">
            <v>-2/day can cast spells affected by Metamagic Feats as a standard action.</v>
          </cell>
          <cell r="D67" t="str">
            <v>Green Ronin</v>
          </cell>
          <cell r="E67" t="str">
            <v xml:space="preserve">HnH </v>
          </cell>
          <cell r="F67">
            <v>14</v>
          </cell>
          <cell r="G67" t="str">
            <v>Bloodgift, Metamagic</v>
          </cell>
          <cell r="H67">
            <v>2</v>
          </cell>
          <cell r="I67" t="str">
            <v>Drakeblood, any 2 Metamagic Feats, ability to cast Cha based arcane spells</v>
          </cell>
        </row>
        <row r="68">
          <cell r="A68" t="str">
            <v>Blooded</v>
          </cell>
          <cell r="C68" t="str">
            <v>+2 to Initiative; +2 to Spot checks</v>
          </cell>
          <cell r="D68" t="str">
            <v>WotC</v>
          </cell>
          <cell r="E68" t="str">
            <v xml:space="preserve">FRCS </v>
          </cell>
          <cell r="F68">
            <v>33</v>
          </cell>
          <cell r="G68" t="str">
            <v>General</v>
          </cell>
          <cell r="H68">
            <v>0</v>
          </cell>
        </row>
        <row r="69">
          <cell r="A69" t="str">
            <v>Bloodline of Fire</v>
          </cell>
          <cell r="C69" t="str">
            <v>+4 save vs. Fire effects; +2 DC for any Sorc spells w/ the "Fire" descriptor (1st lvl)</v>
          </cell>
          <cell r="D69" t="str">
            <v>WotC</v>
          </cell>
          <cell r="E69" t="str">
            <v xml:space="preserve">FRCS </v>
          </cell>
          <cell r="F69">
            <v>34</v>
          </cell>
          <cell r="G69" t="str">
            <v>General</v>
          </cell>
          <cell r="H69">
            <v>0</v>
          </cell>
        </row>
        <row r="70">
          <cell r="A70" t="str">
            <v>Boar's Charge</v>
          </cell>
          <cell r="C70" t="str">
            <v>Don't need to move before making an overrun attempt.</v>
          </cell>
          <cell r="D70" t="str">
            <v>Green Ronin</v>
          </cell>
          <cell r="E70" t="str">
            <v xml:space="preserve">HnH </v>
          </cell>
          <cell r="F70">
            <v>15</v>
          </cell>
          <cell r="G70" t="str">
            <v>General</v>
          </cell>
          <cell r="H70">
            <v>1</v>
          </cell>
          <cell r="I70" t="str">
            <v>Str 13+</v>
          </cell>
        </row>
        <row r="71">
          <cell r="A71" t="str">
            <v>Body Fuel</v>
          </cell>
          <cell r="C71" t="str">
            <v>Temporarily "burn" ability points to boost power points.</v>
          </cell>
          <cell r="D71" t="str">
            <v>WotC</v>
          </cell>
          <cell r="E71" t="str">
            <v xml:space="preserve">PsiHB </v>
          </cell>
          <cell r="F71">
            <v>24</v>
          </cell>
          <cell r="G71" t="str">
            <v>Psionic</v>
          </cell>
          <cell r="H71">
            <v>2</v>
          </cell>
          <cell r="I71" t="str">
            <v>Inner Strength, Talented</v>
          </cell>
        </row>
        <row r="72">
          <cell r="A72" t="str">
            <v>Body Tackle</v>
          </cell>
          <cell r="C72" t="str">
            <v>+4 bonus to hit &amp; opposed Str for trip attacks.  Foe cannot trip you back.</v>
          </cell>
          <cell r="D72" t="str">
            <v>AEG</v>
          </cell>
          <cell r="E72" t="str">
            <v xml:space="preserve">Merc </v>
          </cell>
          <cell r="F72">
            <v>59</v>
          </cell>
          <cell r="G72" t="str">
            <v>General</v>
          </cell>
          <cell r="H72">
            <v>2</v>
          </cell>
          <cell r="I72" t="str">
            <v>Dex 13+, Power Attack</v>
          </cell>
        </row>
        <row r="73">
          <cell r="A73" t="str">
            <v>Bonus Domain</v>
          </cell>
          <cell r="C73" t="str">
            <v>Choose one additional Domain to choose spells from; Can be stacked</v>
          </cell>
          <cell r="D73" t="str">
            <v>WotC</v>
          </cell>
          <cell r="E73" t="str">
            <v xml:space="preserve">ELH </v>
          </cell>
          <cell r="F73">
            <v>51</v>
          </cell>
          <cell r="G73" t="str">
            <v>Epic</v>
          </cell>
          <cell r="H73">
            <v>2</v>
          </cell>
          <cell r="I73" t="str">
            <v>Wis 21, 9th level Divine spells</v>
          </cell>
        </row>
        <row r="74">
          <cell r="A74" t="str">
            <v>Bootlicker</v>
          </cell>
          <cell r="C74" t="str">
            <v>+3 to Bluff &amp; Diplomacy while groveling/begging/pleading</v>
          </cell>
          <cell r="D74" t="str">
            <v>AEG</v>
          </cell>
          <cell r="E74" t="str">
            <v xml:space="preserve">Evil </v>
          </cell>
          <cell r="F74">
            <v>58</v>
          </cell>
          <cell r="G74" t="str">
            <v>General</v>
          </cell>
          <cell r="H74">
            <v>0</v>
          </cell>
        </row>
        <row r="75">
          <cell r="A75" t="str">
            <v>Break Charge</v>
          </cell>
          <cell r="C75" t="str">
            <v>+1 bonus to hit &amp; to your AC against chargers.  Can use 1/round.</v>
          </cell>
          <cell r="D75" t="str">
            <v>AEG</v>
          </cell>
          <cell r="E75" t="str">
            <v xml:space="preserve">Merc </v>
          </cell>
          <cell r="F75">
            <v>59</v>
          </cell>
          <cell r="G75" t="str">
            <v>General</v>
          </cell>
          <cell r="H75">
            <v>1</v>
          </cell>
          <cell r="I75" t="str">
            <v>BAB 4+</v>
          </cell>
        </row>
        <row r="76">
          <cell r="A76" t="str">
            <v>Brew Potion</v>
          </cell>
          <cell r="C76" t="str">
            <v>You can brew potions (spells up to 3rd level).</v>
          </cell>
          <cell r="D76" t="str">
            <v>WotC</v>
          </cell>
          <cell r="E76" t="str">
            <v xml:space="preserve">PHB </v>
          </cell>
          <cell r="F76">
            <v>80</v>
          </cell>
          <cell r="G76" t="str">
            <v>Item Creation</v>
          </cell>
          <cell r="H76">
            <v>1</v>
          </cell>
          <cell r="I76" t="str">
            <v>Spellcaster Level 3+</v>
          </cell>
        </row>
        <row r="77">
          <cell r="A77" t="str">
            <v>Bribery</v>
          </cell>
          <cell r="C77" t="str">
            <v>+3 on Diplomacy to get someone to help an illegal activity.</v>
          </cell>
          <cell r="D77" t="str">
            <v>AEG</v>
          </cell>
          <cell r="E77" t="str">
            <v xml:space="preserve">Evil </v>
          </cell>
          <cell r="F77">
            <v>58</v>
          </cell>
          <cell r="G77" t="str">
            <v>General</v>
          </cell>
          <cell r="H77">
            <v>0</v>
          </cell>
        </row>
        <row r="78">
          <cell r="A78" t="str">
            <v>Bullheaded</v>
          </cell>
          <cell r="C78" t="str">
            <v>+1 to Will saves; +2 to Intimidate</v>
          </cell>
          <cell r="D78" t="str">
            <v>WotC</v>
          </cell>
          <cell r="E78" t="str">
            <v xml:space="preserve">FRCS </v>
          </cell>
          <cell r="F78">
            <v>34</v>
          </cell>
          <cell r="G78" t="str">
            <v>General</v>
          </cell>
          <cell r="H78">
            <v>0</v>
          </cell>
        </row>
        <row r="79">
          <cell r="A79" t="str">
            <v>Bulwark of Defense</v>
          </cell>
          <cell r="C79" t="str">
            <v>Defensive Stance bonuses rise to +4 Str, +6 Con, +4 saves, +6 AC</v>
          </cell>
          <cell r="D79" t="str">
            <v>WotC</v>
          </cell>
          <cell r="E79" t="str">
            <v xml:space="preserve">ELH </v>
          </cell>
          <cell r="F79">
            <v>51</v>
          </cell>
          <cell r="G79" t="str">
            <v>Epic</v>
          </cell>
          <cell r="H79">
            <v>2</v>
          </cell>
          <cell r="I79" t="str">
            <v>Con 25, Defensive Stance 3/day</v>
          </cell>
        </row>
        <row r="80">
          <cell r="A80" t="str">
            <v>Casing Sense</v>
          </cell>
          <cell r="C80" t="str">
            <v>Free Action to identify pricey items when entering a room.</v>
          </cell>
          <cell r="D80" t="str">
            <v>FFG</v>
          </cell>
          <cell r="E80" t="str">
            <v xml:space="preserve">TnT </v>
          </cell>
          <cell r="F80">
            <v>34</v>
          </cell>
          <cell r="G80" t="str">
            <v>General</v>
          </cell>
          <cell r="H80">
            <v>0</v>
          </cell>
        </row>
        <row r="81">
          <cell r="A81" t="str">
            <v>Chain Link</v>
          </cell>
          <cell r="C81" t="str">
            <v>upgrade all recognized power chains in primary discipline.</v>
          </cell>
          <cell r="D81" t="str">
            <v>WotC</v>
          </cell>
          <cell r="E81" t="str">
            <v>Mind's Eye</v>
          </cell>
          <cell r="F81">
            <v>36</v>
          </cell>
          <cell r="G81" t="str">
            <v>Psionic</v>
          </cell>
          <cell r="H81">
            <v>1</v>
          </cell>
          <cell r="I81" t="str">
            <v>Spellcaster Level 3+</v>
          </cell>
        </row>
        <row r="82">
          <cell r="A82" t="str">
            <v>Chain Power</v>
          </cell>
          <cell r="C82" t="str">
            <v>Affects target, then arcs to secondary; +6 power points.</v>
          </cell>
          <cell r="D82" t="str">
            <v>Piazo</v>
          </cell>
          <cell r="E82" t="str">
            <v>Dragon #287</v>
          </cell>
          <cell r="F82">
            <v>54</v>
          </cell>
          <cell r="G82" t="str">
            <v>Metapsionic</v>
          </cell>
          <cell r="H82">
            <v>2</v>
          </cell>
          <cell r="I82" t="str">
            <v>Any other metapsionic feat</v>
          </cell>
        </row>
        <row r="83">
          <cell r="A83" t="str">
            <v>Chain Spell</v>
          </cell>
          <cell r="C83" t="str">
            <v>Affects target, then arcs to secondary; +3 spell levels.</v>
          </cell>
          <cell r="D83" t="str">
            <v>WotC</v>
          </cell>
          <cell r="E83" t="str">
            <v xml:space="preserve">TnB </v>
          </cell>
          <cell r="F83">
            <v>39</v>
          </cell>
          <cell r="G83" t="str">
            <v>Metamagic</v>
          </cell>
          <cell r="H83">
            <v>0</v>
          </cell>
        </row>
        <row r="84">
          <cell r="A84" t="str">
            <v>Chaotic Rage</v>
          </cell>
          <cell r="C84" t="str">
            <v>All weapons wielded in rage are treated as Chaotic, does not stack</v>
          </cell>
          <cell r="D84" t="str">
            <v>WotC</v>
          </cell>
          <cell r="E84" t="str">
            <v xml:space="preserve">ELH </v>
          </cell>
          <cell r="F84">
            <v>51</v>
          </cell>
          <cell r="G84" t="str">
            <v>Epic</v>
          </cell>
          <cell r="H84">
            <v>2</v>
          </cell>
          <cell r="I84" t="str">
            <v>Rage 5+/day, Chaotic Alignment</v>
          </cell>
        </row>
        <row r="85">
          <cell r="A85" t="str">
            <v>Chariot Archery</v>
          </cell>
          <cell r="C85" t="str">
            <v>Ranged weapon penalties are halved from a moving chariot.</v>
          </cell>
          <cell r="D85" t="str">
            <v>WotC</v>
          </cell>
          <cell r="E85" t="str">
            <v xml:space="preserve">SnF </v>
          </cell>
          <cell r="F85">
            <v>78</v>
          </cell>
          <cell r="G85" t="str">
            <v>General</v>
          </cell>
          <cell r="H85">
            <v>0</v>
          </cell>
        </row>
        <row r="86">
          <cell r="A86" t="str">
            <v>Chariot Charge</v>
          </cell>
          <cell r="C86" t="str">
            <v>When charging, deal double dmg with melee weapon (triple- lance/Lspear)</v>
          </cell>
          <cell r="D86" t="str">
            <v>WotC</v>
          </cell>
          <cell r="E86" t="str">
            <v xml:space="preserve">SnF </v>
          </cell>
          <cell r="F86">
            <v>79</v>
          </cell>
          <cell r="G86" t="str">
            <v>General</v>
          </cell>
          <cell r="H86">
            <v>0</v>
          </cell>
        </row>
        <row r="87">
          <cell r="A87" t="str">
            <v>Chariot Combat</v>
          </cell>
          <cell r="C87" t="str">
            <v>Use Handle Animal check (if better) for steed's AC.</v>
          </cell>
          <cell r="D87" t="str">
            <v>WotC</v>
          </cell>
          <cell r="E87" t="str">
            <v xml:space="preserve">SnF </v>
          </cell>
          <cell r="F87">
            <v>78</v>
          </cell>
          <cell r="G87" t="str">
            <v>General</v>
          </cell>
          <cell r="H87">
            <v>0</v>
          </cell>
        </row>
        <row r="88">
          <cell r="A88" t="str">
            <v>Chariot Sideswipe</v>
          </cell>
          <cell r="C88" t="str">
            <v>Charge action; hit enemy with weapon &amp; sideswipe, move away again, no AoO</v>
          </cell>
          <cell r="D88" t="str">
            <v>WotC</v>
          </cell>
          <cell r="E88" t="str">
            <v xml:space="preserve">SnF </v>
          </cell>
          <cell r="F88">
            <v>79</v>
          </cell>
          <cell r="G88" t="str">
            <v>General</v>
          </cell>
          <cell r="H88">
            <v>0</v>
          </cell>
        </row>
        <row r="89">
          <cell r="A89" t="str">
            <v>Chariot Trample</v>
          </cell>
          <cell r="C89" t="str">
            <v>Opponent may not choose to avoid you.</v>
          </cell>
          <cell r="D89" t="str">
            <v>WotC</v>
          </cell>
          <cell r="E89" t="str">
            <v xml:space="preserve">SnF </v>
          </cell>
          <cell r="F89">
            <v>78</v>
          </cell>
          <cell r="G89" t="str">
            <v>General</v>
          </cell>
          <cell r="H89">
            <v>0</v>
          </cell>
        </row>
        <row r="90">
          <cell r="A90" t="str">
            <v>Cheat Death</v>
          </cell>
          <cell r="C90" t="str">
            <v>Can restore life to a target creature if it has more than -30 hps.</v>
          </cell>
          <cell r="D90" t="str">
            <v>Green Ronin</v>
          </cell>
          <cell r="E90" t="str">
            <v xml:space="preserve">SCoN </v>
          </cell>
          <cell r="F90">
            <v>16</v>
          </cell>
          <cell r="G90" t="str">
            <v>General</v>
          </cell>
          <cell r="H90">
            <v>2</v>
          </cell>
          <cell r="I90" t="str">
            <v>Divine Spellcaster Level 5+, Heal 6+  ranks, Knowledge (Anatomy) 4+  ranks</v>
          </cell>
        </row>
        <row r="91">
          <cell r="A91" t="str">
            <v>Chill hand</v>
          </cell>
          <cell r="C91" t="e">
            <v>#REF!</v>
          </cell>
          <cell r="D91" t="str">
            <v>Green Ronin</v>
          </cell>
          <cell r="E91" t="str">
            <v xml:space="preserve">SCoN </v>
          </cell>
          <cell r="F91">
            <v>16</v>
          </cell>
          <cell r="G91" t="str">
            <v>General</v>
          </cell>
          <cell r="H91">
            <v>2</v>
          </cell>
          <cell r="I91" t="str">
            <v>BAB 2+, Able to cast blood pact</v>
          </cell>
        </row>
        <row r="92">
          <cell r="A92" t="str">
            <v>Choke Hold</v>
          </cell>
          <cell r="C92" t="str">
            <v>+2 bonus to grapple check, deal 2x dmg of your choice.</v>
          </cell>
          <cell r="D92" t="str">
            <v>AEG</v>
          </cell>
          <cell r="E92" t="str">
            <v xml:space="preserve">Merc </v>
          </cell>
          <cell r="F92">
            <v>59</v>
          </cell>
          <cell r="G92" t="str">
            <v>General</v>
          </cell>
          <cell r="H92">
            <v>0</v>
          </cell>
          <cell r="I92" t="str">
            <v>BAB 4+, Improved Unarmed Strike</v>
          </cell>
        </row>
        <row r="93">
          <cell r="A93" t="str">
            <v>Circle Kick</v>
          </cell>
          <cell r="C93" t="str">
            <v>Full Attack; successful allows a 2nd 'to hit' on a diff. enemy.</v>
          </cell>
          <cell r="D93" t="str">
            <v>WotC</v>
          </cell>
          <cell r="E93" t="str">
            <v xml:space="preserve">SnF </v>
          </cell>
          <cell r="F93">
            <v>5</v>
          </cell>
          <cell r="G93" t="str">
            <v>General</v>
          </cell>
          <cell r="H93">
            <v>0</v>
          </cell>
        </row>
        <row r="94">
          <cell r="A94" t="str">
            <v>Clanheart Magic</v>
          </cell>
          <cell r="C94" t="str">
            <v>Ability to cast Clanheart spells.</v>
          </cell>
          <cell r="D94" t="str">
            <v>Green Ronin</v>
          </cell>
          <cell r="E94" t="str">
            <v xml:space="preserve">HnH </v>
          </cell>
          <cell r="F94">
            <v>15</v>
          </cell>
          <cell r="G94" t="str">
            <v>General</v>
          </cell>
          <cell r="H94">
            <v>2</v>
          </cell>
          <cell r="I94" t="str">
            <v>Dwarf, Spellcaster Level 1+</v>
          </cell>
        </row>
        <row r="95">
          <cell r="A95" t="str">
            <v>Cleave</v>
          </cell>
          <cell r="C95" t="str">
            <v>1/round dropping a creature allows you another melee attack.</v>
          </cell>
          <cell r="D95" t="str">
            <v>WotC</v>
          </cell>
          <cell r="E95" t="str">
            <v xml:space="preserve">PHB </v>
          </cell>
          <cell r="F95">
            <v>80</v>
          </cell>
          <cell r="G95" t="str">
            <v>General</v>
          </cell>
          <cell r="H95">
            <v>1</v>
          </cell>
          <cell r="I95" t="str">
            <v>Power Attack</v>
          </cell>
        </row>
        <row r="96">
          <cell r="A96" t="str">
            <v>Clever Designer</v>
          </cell>
          <cell r="C96" t="str">
            <v>+2 to either Search or Disable DC of crafted traps</v>
          </cell>
          <cell r="D96" t="str">
            <v>MGP</v>
          </cell>
          <cell r="E96" t="str">
            <v xml:space="preserve">TQR </v>
          </cell>
          <cell r="F96">
            <v>48</v>
          </cell>
          <cell r="G96" t="str">
            <v>Rogue</v>
          </cell>
          <cell r="H96">
            <v>3</v>
          </cell>
          <cell r="I96" t="str">
            <v>Rogue, Trapmaster, Dex 15+</v>
          </cell>
        </row>
        <row r="97">
          <cell r="A97" t="str">
            <v>Close-Quarters Fighting</v>
          </cell>
          <cell r="C97" t="str">
            <v>Add dmg inflicted to grapple; grapplers suffer AoO from you.</v>
          </cell>
          <cell r="D97" t="str">
            <v>WotC</v>
          </cell>
          <cell r="E97" t="str">
            <v xml:space="preserve">SnF </v>
          </cell>
          <cell r="F97">
            <v>5</v>
          </cell>
          <cell r="G97" t="str">
            <v>General</v>
          </cell>
          <cell r="H97">
            <v>0</v>
          </cell>
        </row>
        <row r="98">
          <cell r="A98" t="str">
            <v>Colossal Wild Shape (W)</v>
          </cell>
          <cell r="C98" t="str">
            <v>You can Wild Shape into a Colossal creature</v>
          </cell>
          <cell r="D98" t="str">
            <v>WotC</v>
          </cell>
          <cell r="E98" t="str">
            <v xml:space="preserve">ELH </v>
          </cell>
          <cell r="F98">
            <v>52</v>
          </cell>
          <cell r="G98" t="str">
            <v>Epic</v>
          </cell>
          <cell r="H98">
            <v>1</v>
          </cell>
          <cell r="I98" t="str">
            <v>Able to Wild Shape into a Huge creature</v>
          </cell>
        </row>
        <row r="99">
          <cell r="A99" t="str">
            <v>Combat Agility</v>
          </cell>
          <cell r="C99" t="str">
            <v>Foe within 5', +4 competence to Reflex sv/+4 AC bonus vs. ranged touch</v>
          </cell>
          <cell r="D99" t="str">
            <v>Piazo</v>
          </cell>
          <cell r="E99" t="str">
            <v>Dragon #284</v>
          </cell>
          <cell r="F99">
            <v>123</v>
          </cell>
          <cell r="G99" t="str">
            <v>General</v>
          </cell>
          <cell r="H99">
            <v>0</v>
          </cell>
        </row>
        <row r="100">
          <cell r="A100" t="str">
            <v>Combat Archery</v>
          </cell>
          <cell r="C100" t="str">
            <v>No AoO for firing a bow while threatened</v>
          </cell>
          <cell r="D100" t="str">
            <v>WotC</v>
          </cell>
          <cell r="E100" t="str">
            <v xml:space="preserve">ELH </v>
          </cell>
          <cell r="F100">
            <v>52</v>
          </cell>
          <cell r="G100" t="str">
            <v>Epic</v>
          </cell>
          <cell r="H100">
            <v>3</v>
          </cell>
          <cell r="I100" t="str">
            <v>Dodge, Mobility, Point Blank Shot</v>
          </cell>
        </row>
        <row r="101">
          <cell r="A101" t="str">
            <v>Combat Casting</v>
          </cell>
          <cell r="C101" t="str">
            <v>+4 bonus to Concentration checks while casting on the defensive.</v>
          </cell>
          <cell r="D101" t="str">
            <v>WotC</v>
          </cell>
          <cell r="E101" t="str">
            <v xml:space="preserve">PHB </v>
          </cell>
          <cell r="F101">
            <v>80</v>
          </cell>
          <cell r="G101" t="str">
            <v>General</v>
          </cell>
          <cell r="H101">
            <v>0</v>
          </cell>
        </row>
        <row r="102">
          <cell r="A102" t="str">
            <v>Combat Reflexes</v>
          </cell>
          <cell r="C102" t="str">
            <v>You can make additional AoOs equal to your DEX mod; may make AoO while flat-footed.</v>
          </cell>
          <cell r="D102" t="str">
            <v>WotC</v>
          </cell>
          <cell r="E102" t="str">
            <v xml:space="preserve">PHB </v>
          </cell>
          <cell r="F102">
            <v>80</v>
          </cell>
          <cell r="G102" t="str">
            <v>General</v>
          </cell>
          <cell r="H102">
            <v>0</v>
          </cell>
        </row>
        <row r="103">
          <cell r="A103" t="str">
            <v>Comprehend Writing</v>
          </cell>
          <cell r="C103" t="str">
            <v>+4 bonus to understand manuals, additional +1 bonus gained from reading magical books.</v>
          </cell>
          <cell r="D103" t="str">
            <v>BP</v>
          </cell>
          <cell r="E103" t="str">
            <v xml:space="preserve">InQ </v>
          </cell>
          <cell r="F103">
            <v>10</v>
          </cell>
          <cell r="G103" t="str">
            <v>General</v>
          </cell>
          <cell r="H103">
            <v>1</v>
          </cell>
          <cell r="I103" t="str">
            <v>Int 15+</v>
          </cell>
        </row>
        <row r="104">
          <cell r="A104" t="str">
            <v>Conceal Weapon</v>
          </cell>
          <cell r="C104" t="str">
            <v>+2 bonus to Bluff when try convince someone you aren't hiding a weapon.</v>
          </cell>
          <cell r="D104" t="str">
            <v>AEG</v>
          </cell>
          <cell r="E104" t="str">
            <v xml:space="preserve">Dra </v>
          </cell>
          <cell r="F104">
            <v>29</v>
          </cell>
          <cell r="G104" t="str">
            <v>General</v>
          </cell>
          <cell r="H104">
            <v>1</v>
          </cell>
          <cell r="I104" t="str">
            <v>Int 13+</v>
          </cell>
        </row>
        <row r="105">
          <cell r="A105" t="str">
            <v>Conjunctive Mind</v>
          </cell>
          <cell r="C105" t="str">
            <v>Bonus +1 to all saving throws and power resistance checks for Metacreativity, Clairsentience, and Telepathy powers for -2 ability score. -1 manifester level for Psychometabolism, Psychoportation, and Psychokinesis powers</v>
          </cell>
          <cell r="D105" t="str">
            <v>WotC</v>
          </cell>
          <cell r="E105" t="str">
            <v>Mind's Eye</v>
          </cell>
          <cell r="F105">
            <v>50</v>
          </cell>
          <cell r="G105" t="str">
            <v>Psionic</v>
          </cell>
          <cell r="H105">
            <v>2</v>
          </cell>
          <cell r="I105" t="str">
            <v>Primary discipline ability score 15+ (Psychic Warriors, Strength 15+)</v>
          </cell>
        </row>
        <row r="106">
          <cell r="A106" t="str">
            <v>Conjure Mastery</v>
          </cell>
          <cell r="C106" t="str">
            <v>Conjured creatures get +2 Str, +2 Con, +2 Dex.</v>
          </cell>
          <cell r="D106" t="str">
            <v>Mal</v>
          </cell>
          <cell r="E106" t="str">
            <v xml:space="preserve">BoEM </v>
          </cell>
          <cell r="F106">
            <v>3</v>
          </cell>
          <cell r="G106" t="str">
            <v>Eldritch</v>
          </cell>
          <cell r="H106">
            <v>0</v>
          </cell>
        </row>
        <row r="107">
          <cell r="A107" t="str">
            <v>Construct Familiar</v>
          </cell>
          <cell r="C107" t="str">
            <v>Your familiar is a construct rather than a living being</v>
          </cell>
          <cell r="D107" t="str">
            <v>Piazo</v>
          </cell>
          <cell r="E107" t="str">
            <v>Dragon #280</v>
          </cell>
          <cell r="F107">
            <v>62</v>
          </cell>
          <cell r="G107" t="str">
            <v>General</v>
          </cell>
          <cell r="H107">
            <v>0</v>
          </cell>
        </row>
        <row r="108">
          <cell r="A108" t="str">
            <v>Contacts</v>
          </cell>
          <cell r="C108" t="str">
            <v>Know people who will assist in one of Fence, Law Enforcement, Temple, or Wizard issues</v>
          </cell>
          <cell r="D108" t="str">
            <v>MGP</v>
          </cell>
          <cell r="E108" t="str">
            <v xml:space="preserve">TQR </v>
          </cell>
          <cell r="F108">
            <v>48</v>
          </cell>
          <cell r="G108" t="str">
            <v>Rogue</v>
          </cell>
          <cell r="H108">
            <v>1</v>
          </cell>
          <cell r="I108" t="str">
            <v>Rogue</v>
          </cell>
        </row>
        <row r="109">
          <cell r="A109" t="str">
            <v>Contemptible Target</v>
          </cell>
          <cell r="C109" t="str">
            <v>Foes attack you last</v>
          </cell>
          <cell r="D109" t="str">
            <v>MGP</v>
          </cell>
          <cell r="E109" t="str">
            <v xml:space="preserve">TQR </v>
          </cell>
          <cell r="F109">
            <v>49</v>
          </cell>
          <cell r="G109" t="str">
            <v>General</v>
          </cell>
          <cell r="H109">
            <v>2</v>
          </cell>
          <cell r="I109" t="str">
            <v>Low Key, Str 13-</v>
          </cell>
        </row>
        <row r="110">
          <cell r="A110" t="str">
            <v>Continue the Fight</v>
          </cell>
          <cell r="C110" t="str">
            <v>Spend 1hp to gain an additional, separate partial action on your initiative.</v>
          </cell>
          <cell r="D110" t="str">
            <v>AEG</v>
          </cell>
          <cell r="E110" t="str">
            <v xml:space="preserve">Merc </v>
          </cell>
          <cell r="F110">
            <v>59</v>
          </cell>
          <cell r="G110" t="str">
            <v>General</v>
          </cell>
          <cell r="H110">
            <v>1</v>
          </cell>
          <cell r="I110" t="str">
            <v>Iron Will</v>
          </cell>
        </row>
        <row r="111">
          <cell r="A111" t="str">
            <v>Contortionist</v>
          </cell>
          <cell r="C111" t="str">
            <v>+4 bonus to Escape Artist checks to avoid grapples or being swallowed.</v>
          </cell>
          <cell r="D111" t="str">
            <v>AEG</v>
          </cell>
          <cell r="E111" t="str">
            <v xml:space="preserve">Dra </v>
          </cell>
          <cell r="F111">
            <v>29</v>
          </cell>
          <cell r="G111" t="str">
            <v>General</v>
          </cell>
          <cell r="H111">
            <v>1</v>
          </cell>
          <cell r="I111" t="str">
            <v>Dex 13+</v>
          </cell>
        </row>
        <row r="112">
          <cell r="A112" t="str">
            <v>Contortionist</v>
          </cell>
          <cell r="C112" t="str">
            <v>Move normally in spaces built for smaller creatures.</v>
          </cell>
          <cell r="D112" t="str">
            <v>AEG</v>
          </cell>
          <cell r="E112" t="str">
            <v xml:space="preserve">Merc </v>
          </cell>
          <cell r="F112">
            <v>59</v>
          </cell>
          <cell r="G112" t="str">
            <v>General</v>
          </cell>
          <cell r="H112">
            <v>1</v>
          </cell>
          <cell r="I112" t="str">
            <v>Dex 13+</v>
          </cell>
        </row>
        <row r="113">
          <cell r="A113" t="str">
            <v>Controlled Breathing</v>
          </cell>
          <cell r="C113" t="str">
            <v>+4 bonus on Con checks vs. suffocation/drowning.  +2 bonus on Fort saves vs. gas.</v>
          </cell>
          <cell r="D113" t="str">
            <v>AEG</v>
          </cell>
          <cell r="E113" t="str">
            <v xml:space="preserve">Dun </v>
          </cell>
          <cell r="F113">
            <v>81</v>
          </cell>
          <cell r="G113" t="str">
            <v>General</v>
          </cell>
          <cell r="H113">
            <v>0</v>
          </cell>
        </row>
        <row r="114">
          <cell r="A114" t="str">
            <v>Controlled Breathing</v>
          </cell>
          <cell r="C114" t="str">
            <v>+4 bonus on Con checks vs. suffocation/drowning.  +2 bonus on Fort saves vs. gas.</v>
          </cell>
          <cell r="D114" t="str">
            <v>AEG</v>
          </cell>
          <cell r="E114" t="str">
            <v xml:space="preserve">Merc </v>
          </cell>
          <cell r="F114">
            <v>60</v>
          </cell>
          <cell r="G114" t="str">
            <v>General</v>
          </cell>
          <cell r="H114">
            <v>0</v>
          </cell>
        </row>
        <row r="115">
          <cell r="A115" t="str">
            <v>Cooperative Spell</v>
          </cell>
          <cell r="C115" t="str">
            <v>Increase DC / Saves if simultaneously cast.</v>
          </cell>
          <cell r="D115" t="str">
            <v>WotC</v>
          </cell>
          <cell r="E115" t="str">
            <v xml:space="preserve">TnB </v>
          </cell>
          <cell r="F115">
            <v>39</v>
          </cell>
          <cell r="G115" t="str">
            <v>Metamagic</v>
          </cell>
          <cell r="H115">
            <v>0</v>
          </cell>
        </row>
        <row r="116">
          <cell r="A116" t="str">
            <v>Cosmopolitan</v>
          </cell>
          <cell r="C116" t="str">
            <v>+2 to one cross-class skill; that skill is now considered a "class" skill</v>
          </cell>
          <cell r="D116" t="str">
            <v>WotC</v>
          </cell>
          <cell r="E116" t="str">
            <v xml:space="preserve">FRCS </v>
          </cell>
          <cell r="F116">
            <v>34</v>
          </cell>
          <cell r="G116" t="str">
            <v>General</v>
          </cell>
          <cell r="H116">
            <v>0</v>
          </cell>
        </row>
        <row r="117">
          <cell r="A117" t="str">
            <v>Counter Charge</v>
          </cell>
          <cell r="C117" t="str">
            <v>Ready action for 5' step to avoid charge, then attack for 2x damage.</v>
          </cell>
          <cell r="D117" t="str">
            <v>AEG</v>
          </cell>
          <cell r="E117" t="str">
            <v xml:space="preserve">War </v>
          </cell>
          <cell r="F117">
            <v>44</v>
          </cell>
          <cell r="G117" t="str">
            <v>General</v>
          </cell>
          <cell r="H117">
            <v>2</v>
          </cell>
          <cell r="I117" t="str">
            <v>Combat Reflexes, Evasive Fighting</v>
          </cell>
        </row>
        <row r="118">
          <cell r="A118" t="str">
            <v>Coup de Grace (GR)</v>
          </cell>
          <cell r="C118" t="str">
            <v>Free action to coup de grace as many immobile targets as you have attacks.</v>
          </cell>
          <cell r="D118" t="str">
            <v>Green Ronin</v>
          </cell>
          <cell r="E118" t="str">
            <v xml:space="preserve">SCoN </v>
          </cell>
          <cell r="F118">
            <v>16</v>
          </cell>
          <cell r="G118" t="str">
            <v>General</v>
          </cell>
          <cell r="H118">
            <v>3</v>
          </cell>
          <cell r="I118" t="str">
            <v>BAB 3+, Knowledge (Anatomy) 5+  ranks, Combat Reflexes, Power Attack</v>
          </cell>
        </row>
        <row r="119">
          <cell r="A119" t="str">
            <v>Courteous Magocracy</v>
          </cell>
          <cell r="C119" t="str">
            <v>+2 to Diplomacy and Spellcraft skills</v>
          </cell>
          <cell r="D119" t="str">
            <v>WotC</v>
          </cell>
          <cell r="E119" t="str">
            <v xml:space="preserve">FRCS </v>
          </cell>
          <cell r="F119">
            <v>34</v>
          </cell>
          <cell r="G119" t="str">
            <v>General</v>
          </cell>
          <cell r="H119">
            <v>0</v>
          </cell>
        </row>
        <row r="120">
          <cell r="A120" t="str">
            <v>Craft Crystal Capacitor</v>
          </cell>
          <cell r="C120" t="str">
            <v>Create psionic crystal capacitors that store power points.</v>
          </cell>
          <cell r="D120" t="str">
            <v>WotC</v>
          </cell>
          <cell r="E120" t="str">
            <v xml:space="preserve">PsiHB </v>
          </cell>
          <cell r="F120">
            <v>24</v>
          </cell>
          <cell r="G120" t="str">
            <v>Item Creation</v>
          </cell>
          <cell r="H120">
            <v>1</v>
          </cell>
          <cell r="I120" t="str">
            <v>Spellcaster Level 9+</v>
          </cell>
        </row>
        <row r="121">
          <cell r="A121" t="str">
            <v>Craft Dorje</v>
          </cell>
          <cell r="C121" t="str">
            <v>Create crystal wands that use charges to manifest powers.</v>
          </cell>
          <cell r="D121" t="str">
            <v>WotC</v>
          </cell>
          <cell r="E121" t="str">
            <v xml:space="preserve">PsiHB </v>
          </cell>
          <cell r="F121">
            <v>24</v>
          </cell>
          <cell r="G121" t="str">
            <v>Item Creation</v>
          </cell>
          <cell r="H121">
            <v>1</v>
          </cell>
          <cell r="I121" t="str">
            <v>Spellcaster Level 5+</v>
          </cell>
        </row>
        <row r="122">
          <cell r="A122" t="str">
            <v>Craft Drilbu</v>
          </cell>
          <cell r="C122" t="str">
            <v>Create crystal drilbu (staff) that uses charges to manifest powers.</v>
          </cell>
          <cell r="D122" t="str">
            <v>WotC</v>
          </cell>
          <cell r="E122" t="str">
            <v xml:space="preserve">Mind's Eye </v>
          </cell>
          <cell r="F122">
            <v>36</v>
          </cell>
          <cell r="G122" t="str">
            <v>Item Creation</v>
          </cell>
          <cell r="H122">
            <v>1</v>
          </cell>
          <cell r="I122" t="str">
            <v>Spellcaster Level 5+</v>
          </cell>
        </row>
        <row r="123">
          <cell r="A123" t="str">
            <v>Craft Epic Magic Arms and Armor (I)</v>
          </cell>
          <cell r="C123" t="str">
            <v>Can craft Epic Magic Arms &amp; Armor (Chapter 4, ELH)</v>
          </cell>
          <cell r="D123" t="str">
            <v>WotC</v>
          </cell>
          <cell r="E123" t="str">
            <v xml:space="preserve">ELH </v>
          </cell>
          <cell r="F123">
            <v>52</v>
          </cell>
          <cell r="G123" t="str">
            <v>Epic</v>
          </cell>
          <cell r="H123">
            <v>3</v>
          </cell>
          <cell r="I123" t="str">
            <v>Craft Magic Arms &amp; Armor, Knowledge (Arcana) 28 ranks, Spellcraft 28 ranks</v>
          </cell>
        </row>
        <row r="124">
          <cell r="A124" t="str">
            <v>Craft Epic Rod (I)</v>
          </cell>
          <cell r="C124" t="str">
            <v>Can craft Epic Rods (Chapter 4, ELH)</v>
          </cell>
          <cell r="D124" t="str">
            <v>WotC</v>
          </cell>
          <cell r="E124" t="str">
            <v xml:space="preserve">ELH </v>
          </cell>
          <cell r="F124">
            <v>52</v>
          </cell>
          <cell r="G124" t="str">
            <v>Epic</v>
          </cell>
          <cell r="H124">
            <v>3</v>
          </cell>
          <cell r="I124" t="str">
            <v>Craft Rod, Knowledge (Arcana) 32 ranks, Spellcraft 32 ranks</v>
          </cell>
        </row>
        <row r="125">
          <cell r="A125" t="str">
            <v>Craft Epic Staff (I)</v>
          </cell>
          <cell r="C125" t="str">
            <v>Can craft Epic Staves (Chapter 4, ELH)</v>
          </cell>
          <cell r="D125" t="str">
            <v>WotC</v>
          </cell>
          <cell r="E125" t="str">
            <v xml:space="preserve">ELH </v>
          </cell>
          <cell r="F125">
            <v>52</v>
          </cell>
          <cell r="G125" t="str">
            <v>Epic</v>
          </cell>
          <cell r="H125">
            <v>3</v>
          </cell>
          <cell r="I125" t="str">
            <v>Craft Staff, Knowledge (Arcana) 35 ranks, Spellcraft 35 ranks</v>
          </cell>
        </row>
        <row r="126">
          <cell r="A126" t="str">
            <v>Craft Epic Wondrous Item (I)</v>
          </cell>
          <cell r="C126" t="str">
            <v>Can craft Epic Wondrous Items (Chapter 4, ELH)</v>
          </cell>
          <cell r="D126" t="str">
            <v>WotC</v>
          </cell>
          <cell r="E126" t="str">
            <v xml:space="preserve">ELH </v>
          </cell>
          <cell r="F126">
            <v>52</v>
          </cell>
          <cell r="G126" t="str">
            <v>Epic</v>
          </cell>
          <cell r="H126">
            <v>3</v>
          </cell>
          <cell r="I126" t="str">
            <v>Craft Wondrous Item, Knowledge (Arcana) 26 ranks, Spellcraft 26 ranks</v>
          </cell>
        </row>
        <row r="127">
          <cell r="A127" t="str">
            <v>Craft Magic Arms and Armor</v>
          </cell>
          <cell r="C127" t="str">
            <v>You can create any magic weapon, armor, or shield.</v>
          </cell>
          <cell r="D127" t="str">
            <v>WotC</v>
          </cell>
          <cell r="E127" t="str">
            <v xml:space="preserve">PHB </v>
          </cell>
          <cell r="F127">
            <v>81</v>
          </cell>
          <cell r="G127" t="str">
            <v>Item Creation</v>
          </cell>
          <cell r="H127">
            <v>1</v>
          </cell>
          <cell r="I127" t="str">
            <v>Spellcaster Level 5+</v>
          </cell>
        </row>
        <row r="128">
          <cell r="A128" t="str">
            <v>Craft Magic Trap</v>
          </cell>
          <cell r="C128" t="str">
            <v>Create a magical trap with any spell you have access to.</v>
          </cell>
          <cell r="D128" t="str">
            <v>FFG</v>
          </cell>
          <cell r="E128" t="str">
            <v xml:space="preserve">TnT </v>
          </cell>
          <cell r="F128">
            <v>34</v>
          </cell>
          <cell r="G128" t="str">
            <v>Item Creation</v>
          </cell>
          <cell r="H128">
            <v>1</v>
          </cell>
          <cell r="I128" t="str">
            <v>Spellcaster Level 10+, Craft (Trapmaking) 1+ ranks</v>
          </cell>
        </row>
        <row r="129">
          <cell r="A129" t="str">
            <v>Craft Matrix</v>
          </cell>
          <cell r="C129" t="str">
            <v>Incorporate spells into mechanical traps using matricies without Craft Wonderous Item.</v>
          </cell>
          <cell r="D129" t="str">
            <v>MGP</v>
          </cell>
          <cell r="E129" t="str">
            <v xml:space="preserve">TQR </v>
          </cell>
          <cell r="F129">
            <v>49</v>
          </cell>
          <cell r="G129" t="str">
            <v>Rogue</v>
          </cell>
          <cell r="H129">
            <v>2</v>
          </cell>
          <cell r="I129" t="str">
            <v>Rogue, Use Magic Device</v>
          </cell>
        </row>
        <row r="130">
          <cell r="A130" t="str">
            <v>Craft Psionic Arms and Armor</v>
          </cell>
          <cell r="C130" t="str">
            <v>Create psionic arms, armor, and shields.</v>
          </cell>
          <cell r="D130" t="str">
            <v>WotC</v>
          </cell>
          <cell r="E130" t="str">
            <v xml:space="preserve">PsiHB </v>
          </cell>
          <cell r="F130">
            <v>24</v>
          </cell>
          <cell r="G130" t="str">
            <v>Item Creation</v>
          </cell>
          <cell r="H130">
            <v>1</v>
          </cell>
          <cell r="I130" t="str">
            <v>Spellcaster Level 5+</v>
          </cell>
        </row>
        <row r="131">
          <cell r="A131" t="str">
            <v>Craft Rod</v>
          </cell>
          <cell r="C131" t="str">
            <v>You can create rods.</v>
          </cell>
          <cell r="D131" t="str">
            <v>WotC</v>
          </cell>
          <cell r="E131" t="str">
            <v xml:space="preserve">PHB </v>
          </cell>
          <cell r="F131">
            <v>81</v>
          </cell>
          <cell r="G131" t="str">
            <v>Item Creation</v>
          </cell>
          <cell r="H131">
            <v>1</v>
          </cell>
          <cell r="I131" t="str">
            <v>Spellcaster Level 9+</v>
          </cell>
        </row>
        <row r="132">
          <cell r="A132" t="str">
            <v>Craft Staff</v>
          </cell>
          <cell r="C132" t="str">
            <v>You can create staffs.</v>
          </cell>
          <cell r="D132" t="str">
            <v>WotC</v>
          </cell>
          <cell r="E132" t="str">
            <v xml:space="preserve">PHB </v>
          </cell>
          <cell r="F132">
            <v>81</v>
          </cell>
          <cell r="G132" t="str">
            <v>Item Creation</v>
          </cell>
          <cell r="H132">
            <v>1</v>
          </cell>
          <cell r="I132" t="str">
            <v>Spellcaster Level 12+</v>
          </cell>
        </row>
        <row r="133">
          <cell r="A133" t="str">
            <v>Craft Universal Item</v>
          </cell>
          <cell r="C133" t="str">
            <v>Create miscellaneous psionic items, such as Third Eyes.</v>
          </cell>
          <cell r="D133" t="str">
            <v>WotC</v>
          </cell>
          <cell r="E133" t="str">
            <v xml:space="preserve">PsiHB </v>
          </cell>
          <cell r="F133">
            <v>24</v>
          </cell>
          <cell r="G133" t="str">
            <v>Item Creation</v>
          </cell>
          <cell r="H133">
            <v>1</v>
          </cell>
          <cell r="I133" t="str">
            <v>Spellcaster Level 3+</v>
          </cell>
        </row>
        <row r="134">
          <cell r="A134" t="str">
            <v>Craft Wand</v>
          </cell>
          <cell r="C134" t="str">
            <v>You can create wands (spells up to 4th level).</v>
          </cell>
          <cell r="D134" t="str">
            <v>WotC</v>
          </cell>
          <cell r="E134" t="str">
            <v xml:space="preserve">PHB </v>
          </cell>
          <cell r="F134">
            <v>81</v>
          </cell>
          <cell r="G134" t="str">
            <v>Item Creation</v>
          </cell>
          <cell r="H134">
            <v>1</v>
          </cell>
          <cell r="I134" t="str">
            <v>Spellcaster Level 5+</v>
          </cell>
        </row>
        <row r="135">
          <cell r="A135" t="str">
            <v>Craft Wondrous Item</v>
          </cell>
          <cell r="C135" t="str">
            <v>You can create miscellaneous magic items.</v>
          </cell>
          <cell r="D135" t="str">
            <v>WotC</v>
          </cell>
          <cell r="E135" t="str">
            <v xml:space="preserve">PHB </v>
          </cell>
          <cell r="F135">
            <v>81</v>
          </cell>
          <cell r="G135" t="str">
            <v>Item Creation</v>
          </cell>
          <cell r="H135">
            <v>1</v>
          </cell>
          <cell r="I135" t="str">
            <v>Spellcaster Level 3+</v>
          </cell>
        </row>
        <row r="136">
          <cell r="A136" t="str">
            <v>Create Portal</v>
          </cell>
          <cell r="C136" t="str">
            <v>Create a magical portal</v>
          </cell>
          <cell r="D136" t="str">
            <v>WotC</v>
          </cell>
          <cell r="E136" t="str">
            <v xml:space="preserve">FRCS </v>
          </cell>
          <cell r="F136">
            <v>34</v>
          </cell>
          <cell r="G136" t="str">
            <v>Item Creation</v>
          </cell>
          <cell r="H136">
            <v>1</v>
          </cell>
          <cell r="I136" t="str">
            <v>Craft Wondrous Item</v>
          </cell>
        </row>
        <row r="137">
          <cell r="A137" t="str">
            <v>Cripple</v>
          </cell>
          <cell r="C137" t="e">
            <v>#REF!</v>
          </cell>
          <cell r="D137" t="str">
            <v>Green Ronin</v>
          </cell>
          <cell r="E137" t="str">
            <v xml:space="preserve">SCoN </v>
          </cell>
          <cell r="F137">
            <v>16</v>
          </cell>
          <cell r="G137" t="str">
            <v>General</v>
          </cell>
          <cell r="H137">
            <v>3</v>
          </cell>
          <cell r="I137" t="str">
            <v>BAB 6+, Knowledge (Anatomy) 4+  ranks, Chill Hand, Improved Unarmed Strike</v>
          </cell>
        </row>
        <row r="138">
          <cell r="A138" t="str">
            <v>Cultured</v>
          </cell>
          <cell r="C138" t="str">
            <v>+2 bonus to any profession that involves extensive writing, 2x income.</v>
          </cell>
          <cell r="D138" t="str">
            <v>BP</v>
          </cell>
          <cell r="E138" t="str">
            <v xml:space="preserve">InQ </v>
          </cell>
          <cell r="F138">
            <v>10</v>
          </cell>
          <cell r="G138" t="str">
            <v>General</v>
          </cell>
          <cell r="H138">
            <v>1</v>
          </cell>
          <cell r="I138" t="str">
            <v>Cha 15+, Draft any written work</v>
          </cell>
        </row>
        <row r="139">
          <cell r="A139" t="str">
            <v>Damage Reduction</v>
          </cell>
          <cell r="C139" t="str">
            <v>Damage Reduction 3/-, can be stacked;  See ref.</v>
          </cell>
          <cell r="D139" t="str">
            <v>WotC</v>
          </cell>
          <cell r="E139" t="str">
            <v xml:space="preserve">ELH </v>
          </cell>
          <cell r="F139">
            <v>52</v>
          </cell>
          <cell r="G139" t="str">
            <v>Epic</v>
          </cell>
          <cell r="H139">
            <v>1</v>
          </cell>
          <cell r="I139" t="str">
            <v>Con 21+</v>
          </cell>
        </row>
        <row r="140">
          <cell r="A140" t="str">
            <v>Dark Lady's Kiss, The</v>
          </cell>
          <cell r="C140" t="str">
            <v>Energy drain attacks do 1 less damage per 5 char levels.</v>
          </cell>
          <cell r="D140" t="str">
            <v>Green Ronin</v>
          </cell>
          <cell r="E140" t="str">
            <v xml:space="preserve">SCoN </v>
          </cell>
          <cell r="F140">
            <v>16</v>
          </cell>
          <cell r="G140" t="str">
            <v>General</v>
          </cell>
          <cell r="H140">
            <v>3</v>
          </cell>
          <cell r="I140" t="str">
            <v>Necromancer Level 5+, Able to cast blood pact, Worship Goddess of Death, Love, &amp; Magic</v>
          </cell>
        </row>
        <row r="141">
          <cell r="A141" t="str">
            <v>Daylight Adaptation</v>
          </cell>
          <cell r="C141" t="str">
            <v>No longer suffer light penalties in bright-light situations (natural or magical)</v>
          </cell>
          <cell r="D141" t="str">
            <v>WotC</v>
          </cell>
          <cell r="E141" t="str">
            <v xml:space="preserve">FRCS </v>
          </cell>
          <cell r="F141">
            <v>34</v>
          </cell>
          <cell r="G141" t="str">
            <v>General</v>
          </cell>
          <cell r="H141">
            <v>0</v>
          </cell>
        </row>
        <row r="142">
          <cell r="A142" t="str">
            <v>Dead Eye</v>
          </cell>
          <cell r="C142" t="str">
            <v>Full Round Action, 1 attack at highest BAB.  Auto crit if you hit.</v>
          </cell>
          <cell r="D142" t="str">
            <v>AEG</v>
          </cell>
          <cell r="E142" t="str">
            <v xml:space="preserve">Merc </v>
          </cell>
          <cell r="F142">
            <v>60</v>
          </cell>
          <cell r="G142" t="str">
            <v>General</v>
          </cell>
          <cell r="H142">
            <v>2</v>
          </cell>
          <cell r="I142" t="str">
            <v>BAB 6+, Weapon Focus (any ranged weapon)</v>
          </cell>
        </row>
        <row r="143">
          <cell r="A143" t="str">
            <v>Deafening Song</v>
          </cell>
          <cell r="C143" t="str">
            <v>Bardic music deafens anyone within 30', Fort save (DC 10 + 1/2 class level + Cha Mod) negates;  See ref.</v>
          </cell>
          <cell r="D143" t="str">
            <v>WotC</v>
          </cell>
          <cell r="E143" t="str">
            <v xml:space="preserve">ELH </v>
          </cell>
          <cell r="F143">
            <v>52</v>
          </cell>
          <cell r="G143" t="str">
            <v>Epic</v>
          </cell>
          <cell r="H143">
            <v>2</v>
          </cell>
          <cell r="I143" t="str">
            <v>Bardic Music class feature, Perform 24 ranks</v>
          </cell>
        </row>
        <row r="144">
          <cell r="A144" t="str">
            <v>Death Angle</v>
          </cell>
          <cell r="C144" t="str">
            <v>Can inflict critical hits on Undead.</v>
          </cell>
          <cell r="D144" t="str">
            <v>AEG</v>
          </cell>
          <cell r="E144" t="str">
            <v xml:space="preserve">Undead </v>
          </cell>
          <cell r="F144">
            <v>28</v>
          </cell>
          <cell r="G144" t="str">
            <v>General</v>
          </cell>
          <cell r="H144">
            <v>2</v>
          </cell>
          <cell r="I144" t="str">
            <v>Cha 13+, Stout Hearted</v>
          </cell>
        </row>
        <row r="145">
          <cell r="A145" t="str">
            <v>Death Blow</v>
          </cell>
          <cell r="C145" t="str">
            <v>Coup de grace as a standard action (instead of full-round).</v>
          </cell>
          <cell r="D145" t="str">
            <v>WotC</v>
          </cell>
          <cell r="E145" t="str">
            <v xml:space="preserve">SnF </v>
          </cell>
          <cell r="F145">
            <v>6</v>
          </cell>
          <cell r="G145" t="str">
            <v>General</v>
          </cell>
          <cell r="H145">
            <v>0</v>
          </cell>
        </row>
        <row r="146">
          <cell r="A146" t="str">
            <v>Death from Above</v>
          </cell>
          <cell r="C146" t="str">
            <v>Jumping as part of a charge, gets you +2 to attack &amp; damage.</v>
          </cell>
          <cell r="D146" t="str">
            <v>Green Ronin</v>
          </cell>
          <cell r="E146" t="str">
            <v xml:space="preserve">AH </v>
          </cell>
          <cell r="F146">
            <v>18</v>
          </cell>
          <cell r="G146" t="str">
            <v>General</v>
          </cell>
          <cell r="H146">
            <v>2</v>
          </cell>
          <cell r="I146" t="str">
            <v>BAB 4+, Jump 6+  ranks</v>
          </cell>
        </row>
        <row r="147">
          <cell r="A147" t="str">
            <v>Death of Enemies</v>
          </cell>
          <cell r="C147" t="str">
            <v>A favored enemy critically hit must make a Fort save (DC 10 + 1/2 class level + Wisdom Mod) or die instantly;  See ref.</v>
          </cell>
          <cell r="D147" t="str">
            <v>WotC</v>
          </cell>
          <cell r="E147" t="str">
            <v xml:space="preserve">ELH </v>
          </cell>
          <cell r="F147">
            <v>52</v>
          </cell>
          <cell r="G147" t="str">
            <v>Epic</v>
          </cell>
          <cell r="H147">
            <v>3</v>
          </cell>
          <cell r="I147" t="str">
            <v>Bane of Enemies, Survival 30 ranks, 5 favored enemies</v>
          </cell>
        </row>
        <row r="148">
          <cell r="A148" t="str">
            <v>Deep Cover</v>
          </cell>
          <cell r="C148" t="str">
            <v>+10 competence bonus when preparing a disguise for a specific person for 1 day</v>
          </cell>
          <cell r="D148" t="str">
            <v>Green Ronin</v>
          </cell>
          <cell r="E148" t="str">
            <v xml:space="preserve">AH </v>
          </cell>
          <cell r="F148">
            <v>19</v>
          </cell>
          <cell r="G148" t="str">
            <v>General</v>
          </cell>
          <cell r="H148">
            <v>0</v>
          </cell>
          <cell r="I148" t="str">
            <v>Disguise 6+  ranks</v>
          </cell>
        </row>
        <row r="149">
          <cell r="A149" t="str">
            <v>Deep Impact</v>
          </cell>
          <cell r="C149" t="str">
            <v>Deliver touch attacks through melee weapon strikes. 5 power points.</v>
          </cell>
          <cell r="D149" t="str">
            <v>WotC</v>
          </cell>
          <cell r="E149" t="str">
            <v xml:space="preserve">PsiHB </v>
          </cell>
          <cell r="F149">
            <v>25</v>
          </cell>
          <cell r="G149" t="str">
            <v>Psionic</v>
          </cell>
          <cell r="H149">
            <v>4</v>
          </cell>
          <cell r="I149" t="str">
            <v>Str 13+, Power Attack, Psionic Weapon, base attack bonus +3</v>
          </cell>
        </row>
        <row r="150">
          <cell r="A150" t="str">
            <v>Deepblood</v>
          </cell>
          <cell r="C150" t="str">
            <v>+4 bonus to spot while using darkvision.  No bonus in normal light.  (1st level only.)</v>
          </cell>
          <cell r="D150" t="str">
            <v>Green Ronin</v>
          </cell>
          <cell r="E150" t="str">
            <v xml:space="preserve">HnH </v>
          </cell>
          <cell r="F150">
            <v>15</v>
          </cell>
          <cell r="G150" t="str">
            <v>Prime Bloodgift</v>
          </cell>
          <cell r="H150">
            <v>2</v>
          </cell>
          <cell r="I150" t="str">
            <v>Dwarf, Wis 11+</v>
          </cell>
        </row>
        <row r="151">
          <cell r="A151" t="str">
            <v>Deepsight</v>
          </cell>
          <cell r="C151" t="str">
            <v>Darkvision range +10'.</v>
          </cell>
          <cell r="D151" t="str">
            <v>Green Ronin</v>
          </cell>
          <cell r="E151" t="str">
            <v xml:space="preserve">HnH </v>
          </cell>
          <cell r="F151">
            <v>15</v>
          </cell>
          <cell r="G151" t="str">
            <v>Bloodgift</v>
          </cell>
          <cell r="H151">
            <v>1</v>
          </cell>
          <cell r="I151" t="str">
            <v>Deepblood</v>
          </cell>
        </row>
        <row r="152">
          <cell r="A152" t="str">
            <v>Defensive Stance</v>
          </cell>
          <cell r="C152" t="str">
            <v>Cannot move, +2 Str, Con, Dodge AC, Saves.  Lasts 4 rounds.</v>
          </cell>
          <cell r="D152" t="str">
            <v>AEG</v>
          </cell>
          <cell r="E152" t="str">
            <v xml:space="preserve">Merc </v>
          </cell>
          <cell r="F152">
            <v>60</v>
          </cell>
          <cell r="G152" t="str">
            <v>General</v>
          </cell>
          <cell r="H152">
            <v>3</v>
          </cell>
          <cell r="I152" t="str">
            <v>BAB 6+, Endurance, Iron Will</v>
          </cell>
        </row>
        <row r="153">
          <cell r="A153" t="str">
            <v>Deflect Arrows</v>
          </cell>
          <cell r="C153" t="str">
            <v>Reflex save against DC 20 avoids ranged attacks.</v>
          </cell>
          <cell r="D153" t="str">
            <v>WotC</v>
          </cell>
          <cell r="E153" t="str">
            <v xml:space="preserve">PHB </v>
          </cell>
          <cell r="F153">
            <v>81</v>
          </cell>
          <cell r="G153" t="str">
            <v>General</v>
          </cell>
          <cell r="H153">
            <v>0</v>
          </cell>
        </row>
        <row r="154">
          <cell r="A154" t="str">
            <v>Deflect Ranged Attack</v>
          </cell>
          <cell r="C154" t="str">
            <v>Deflect incoming ranged attacks with bow shot; AC 23 (daggers), 25 (arrows), 28 (bolts)</v>
          </cell>
          <cell r="D154" t="str">
            <v>Piazo</v>
          </cell>
          <cell r="E154" t="str">
            <v>Dragon #274</v>
          </cell>
          <cell r="F154">
            <v>60</v>
          </cell>
          <cell r="G154" t="str">
            <v>General</v>
          </cell>
          <cell r="H154">
            <v>0</v>
          </cell>
        </row>
        <row r="155">
          <cell r="A155" t="str">
            <v>Delay Power</v>
          </cell>
          <cell r="C155" t="str">
            <v>Delays a manifested power from 1 to 5 rounds; +6 power points.</v>
          </cell>
          <cell r="D155" t="str">
            <v>WotC</v>
          </cell>
          <cell r="E155" t="str">
            <v xml:space="preserve">PsiHB </v>
          </cell>
          <cell r="F155">
            <v>25</v>
          </cell>
          <cell r="G155" t="str">
            <v>Metapsionic</v>
          </cell>
          <cell r="H155">
            <v>0</v>
          </cell>
        </row>
        <row r="156">
          <cell r="A156" t="str">
            <v>Delay Spell</v>
          </cell>
          <cell r="C156" t="str">
            <v>Delays a spell from 1 to 5 rounds; +3 spell levels.</v>
          </cell>
          <cell r="D156" t="str">
            <v>WotC</v>
          </cell>
          <cell r="E156" t="str">
            <v xml:space="preserve">TnB </v>
          </cell>
          <cell r="F156">
            <v>39</v>
          </cell>
          <cell r="G156" t="str">
            <v>Metamagic</v>
          </cell>
          <cell r="H156">
            <v>1</v>
          </cell>
          <cell r="I156" t="str">
            <v>Any other Metamagic feat</v>
          </cell>
        </row>
        <row r="157">
          <cell r="A157" t="str">
            <v>Denier's Eye</v>
          </cell>
          <cell r="C157" t="str">
            <v>+2 holy bonus vs. glyphs, runes, symbols</v>
          </cell>
          <cell r="D157" t="str">
            <v>WotC</v>
          </cell>
          <cell r="E157" t="str">
            <v xml:space="preserve">MoF </v>
          </cell>
          <cell r="F157">
            <v>30</v>
          </cell>
          <cell r="G157" t="str">
            <v>Harper Priest</v>
          </cell>
          <cell r="H157">
            <v>2</v>
          </cell>
          <cell r="I157" t="str">
            <v>Harper Priest level + Wis Bonus: 3+</v>
          </cell>
        </row>
        <row r="158">
          <cell r="A158" t="str">
            <v>Devastating Critical</v>
          </cell>
          <cell r="C158" t="str">
            <v>A critical hit slays the target unless they pass a Fort save (DC 10 + 1/2 class level + Str Mod);  See ref.</v>
          </cell>
          <cell r="D158" t="str">
            <v>WotC</v>
          </cell>
          <cell r="E158" t="str">
            <v xml:space="preserve">ELH </v>
          </cell>
          <cell r="F158">
            <v>53</v>
          </cell>
          <cell r="G158" t="str">
            <v>Epic</v>
          </cell>
          <cell r="H158">
            <v>7</v>
          </cell>
          <cell r="I158" t="str">
            <v>Str 25, Power Attack, Cleave, Great Cleave, Weapon Focus, Improved Critical, Overwhelming Critical (all three in same weapon)</v>
          </cell>
        </row>
        <row r="159">
          <cell r="A159" t="str">
            <v>Devious Alchemy</v>
          </cell>
          <cell r="C159" t="str">
            <v>Deduct 10% from cost when crafting poison.</v>
          </cell>
          <cell r="D159" t="str">
            <v>MGP</v>
          </cell>
          <cell r="E159" t="str">
            <v xml:space="preserve">TQR </v>
          </cell>
          <cell r="F159">
            <v>49</v>
          </cell>
          <cell r="G159" t="str">
            <v>Rogue</v>
          </cell>
          <cell r="H159">
            <v>3</v>
          </cell>
          <cell r="I159" t="str">
            <v>Rogue, Poison Craftsman, Craft (poisons)</v>
          </cell>
        </row>
        <row r="160">
          <cell r="A160" t="str">
            <v>Devoted Defense</v>
          </cell>
          <cell r="C160" t="str">
            <v>Total defense action gives +8 bonus to AC.</v>
          </cell>
          <cell r="D160" t="str">
            <v>AEG</v>
          </cell>
          <cell r="E160" t="str">
            <v xml:space="preserve">Merc </v>
          </cell>
          <cell r="F160">
            <v>60</v>
          </cell>
          <cell r="G160" t="str">
            <v>General</v>
          </cell>
          <cell r="H160">
            <v>1</v>
          </cell>
          <cell r="I160" t="str">
            <v>Dodge</v>
          </cell>
        </row>
        <row r="161">
          <cell r="A161" t="str">
            <v>Dextrous Fortitude</v>
          </cell>
          <cell r="C161" t="str">
            <v>Can make a Ref save instead of a Fort save, 1/rnd;  No evasion;</v>
          </cell>
          <cell r="D161" t="str">
            <v>WotC</v>
          </cell>
          <cell r="E161" t="str">
            <v xml:space="preserve">ELH </v>
          </cell>
          <cell r="F161">
            <v>53</v>
          </cell>
          <cell r="G161" t="str">
            <v>Epic</v>
          </cell>
          <cell r="H161">
            <v>2</v>
          </cell>
          <cell r="I161" t="str">
            <v>Dex 25, Slippery Mind class feature</v>
          </cell>
        </row>
        <row r="162">
          <cell r="A162" t="str">
            <v>Dextrous Will</v>
          </cell>
          <cell r="C162" t="str">
            <v>Can make a Ref save instead of a Will save, 1/rnd;  No evasion;</v>
          </cell>
          <cell r="D162" t="str">
            <v>WotC</v>
          </cell>
          <cell r="E162" t="str">
            <v xml:space="preserve">ELH </v>
          </cell>
          <cell r="F162">
            <v>53</v>
          </cell>
          <cell r="G162" t="str">
            <v>Epic</v>
          </cell>
          <cell r="H162">
            <v>2</v>
          </cell>
          <cell r="I162" t="str">
            <v>Dex 25, Slippery Mind class feature</v>
          </cell>
        </row>
        <row r="163">
          <cell r="A163" t="str">
            <v>Diminutive Wild Shape (W)</v>
          </cell>
          <cell r="C163" t="str">
            <v>Can Wild Shape into a Diminutive creature</v>
          </cell>
          <cell r="D163" t="str">
            <v>WotC</v>
          </cell>
          <cell r="E163" t="str">
            <v xml:space="preserve">ELH </v>
          </cell>
          <cell r="F163">
            <v>53</v>
          </cell>
          <cell r="G163" t="str">
            <v>Epic</v>
          </cell>
          <cell r="H163">
            <v>1</v>
          </cell>
          <cell r="I163" t="str">
            <v>Able to Wild Shape into a Huge creature</v>
          </cell>
        </row>
        <row r="164">
          <cell r="A164" t="str">
            <v>Dire Charge</v>
          </cell>
          <cell r="C164" t="str">
            <v>During the first combat round (or surprise round), can make a full attack at the end of a charge</v>
          </cell>
          <cell r="D164" t="str">
            <v>WotC</v>
          </cell>
          <cell r="E164" t="str">
            <v xml:space="preserve">ELH </v>
          </cell>
          <cell r="F164">
            <v>53</v>
          </cell>
          <cell r="G164" t="str">
            <v>Epic</v>
          </cell>
          <cell r="H164">
            <v>1</v>
          </cell>
          <cell r="I164" t="str">
            <v>Improved Initiative</v>
          </cell>
        </row>
        <row r="165">
          <cell r="A165" t="str">
            <v>Dirty Fighting</v>
          </cell>
          <cell r="C165" t="str">
            <v>Full Attack; add +1d4 to damage.</v>
          </cell>
          <cell r="D165" t="str">
            <v>WotC</v>
          </cell>
          <cell r="E165" t="str">
            <v xml:space="preserve">SnF </v>
          </cell>
          <cell r="F165">
            <v>6</v>
          </cell>
          <cell r="G165" t="str">
            <v>General</v>
          </cell>
          <cell r="H165">
            <v>0</v>
          </cell>
        </row>
        <row r="166">
          <cell r="A166" t="str">
            <v>Disarm Mind</v>
          </cell>
          <cell r="C166" t="str">
            <v>Deplete foe's power points when you deal ability damage, +3 power points.</v>
          </cell>
          <cell r="D166" t="str">
            <v>WotC</v>
          </cell>
          <cell r="E166" t="str">
            <v xml:space="preserve">PsiHB </v>
          </cell>
          <cell r="F166">
            <v>25</v>
          </cell>
          <cell r="G166" t="str">
            <v>Psionic</v>
          </cell>
          <cell r="H166">
            <v>2</v>
          </cell>
          <cell r="I166" t="str">
            <v>Cha 13+, Mental Adversary</v>
          </cell>
        </row>
        <row r="167">
          <cell r="A167" t="str">
            <v>Disassemble</v>
          </cell>
          <cell r="C167" t="str">
            <v>Remove a limb to let it fight on it's own.  Reattach at will.  Immune to vorpal attacks.</v>
          </cell>
          <cell r="D167" t="str">
            <v>Green Ronin</v>
          </cell>
          <cell r="E167" t="str">
            <v xml:space="preserve">SCoN </v>
          </cell>
          <cell r="F167">
            <v>53</v>
          </cell>
          <cell r="G167" t="str">
            <v>Undead</v>
          </cell>
          <cell r="H167">
            <v>1</v>
          </cell>
          <cell r="I167" t="str">
            <v>Con --</v>
          </cell>
        </row>
        <row r="168">
          <cell r="A168" t="str">
            <v>Discipline</v>
          </cell>
          <cell r="C168" t="str">
            <v>+1 to Will saves; +2 to Concentration</v>
          </cell>
          <cell r="D168" t="str">
            <v>WotC</v>
          </cell>
          <cell r="E168" t="str">
            <v xml:space="preserve">FRCS </v>
          </cell>
          <cell r="F168">
            <v>34</v>
          </cell>
          <cell r="G168" t="str">
            <v>General</v>
          </cell>
          <cell r="H168">
            <v>0</v>
          </cell>
        </row>
        <row r="169">
          <cell r="A169" t="str">
            <v>Discorporate</v>
          </cell>
          <cell r="C169" t="str">
            <v>Become incorporeal 1 round per level or HD each day.</v>
          </cell>
          <cell r="D169" t="str">
            <v>Green Ronin</v>
          </cell>
          <cell r="E169" t="str">
            <v xml:space="preserve">SCoN </v>
          </cell>
          <cell r="F169">
            <v>53</v>
          </cell>
          <cell r="G169" t="str">
            <v>Undead</v>
          </cell>
          <cell r="H169">
            <v>1</v>
          </cell>
          <cell r="I169" t="str">
            <v>Con --</v>
          </cell>
        </row>
        <row r="170">
          <cell r="A170" t="str">
            <v>Dislocation</v>
          </cell>
          <cell r="C170" t="e">
            <v>#REF!</v>
          </cell>
          <cell r="D170" t="str">
            <v>AEG</v>
          </cell>
          <cell r="E170" t="str">
            <v xml:space="preserve">Merc </v>
          </cell>
          <cell r="F170">
            <v>60</v>
          </cell>
          <cell r="G170" t="str">
            <v>General</v>
          </cell>
          <cell r="H170">
            <v>3</v>
          </cell>
          <cell r="I170" t="str">
            <v>Dex 13+, Expertise, Improved Unarmed Strike</v>
          </cell>
        </row>
        <row r="171">
          <cell r="A171" t="str">
            <v>Distant Shot</v>
          </cell>
          <cell r="C171" t="str">
            <v>Ranged attacks are Line of Sight, no distance penalties</v>
          </cell>
          <cell r="D171" t="str">
            <v>WotC</v>
          </cell>
          <cell r="E171" t="str">
            <v xml:space="preserve">ELH </v>
          </cell>
          <cell r="F171">
            <v>53</v>
          </cell>
          <cell r="G171" t="str">
            <v>Epic</v>
          </cell>
          <cell r="H171">
            <v>4</v>
          </cell>
          <cell r="I171" t="str">
            <v>Dex 25, Far Shot, Point Blank Shot, Spot 20 ranks</v>
          </cell>
        </row>
        <row r="172">
          <cell r="A172" t="str">
            <v>Distract</v>
          </cell>
          <cell r="C172" t="str">
            <v>+4 dodge bonus to AC against AoO for non-movement actions.</v>
          </cell>
          <cell r="D172" t="str">
            <v>AEG</v>
          </cell>
          <cell r="E172" t="str">
            <v xml:space="preserve">War </v>
          </cell>
          <cell r="F172">
            <v>44</v>
          </cell>
          <cell r="G172" t="str">
            <v>General</v>
          </cell>
          <cell r="H172">
            <v>1</v>
          </cell>
          <cell r="I172" t="str">
            <v>Dodge</v>
          </cell>
        </row>
        <row r="173">
          <cell r="A173" t="str">
            <v>Diva</v>
          </cell>
          <cell r="C173" t="str">
            <v>Sonic spells +1 dmg per level (+5 max), +2 to DCs.</v>
          </cell>
          <cell r="D173" t="str">
            <v>BP</v>
          </cell>
          <cell r="E173" t="str">
            <v xml:space="preserve">InQ </v>
          </cell>
          <cell r="F173">
            <v>10</v>
          </cell>
          <cell r="G173" t="str">
            <v>Metamagic</v>
          </cell>
          <cell r="H173">
            <v>0</v>
          </cell>
          <cell r="I173" t="str">
            <v>Any Metamagic feat, Perform (any sound oriented) 2+ ranks</v>
          </cell>
        </row>
        <row r="174">
          <cell r="A174" t="str">
            <v>Divine Cleansing</v>
          </cell>
          <cell r="C174" t="str">
            <v>Turn Attempt: +2 sacred to Fort sv, 60' burst, Cha Mod rnds</v>
          </cell>
          <cell r="D174" t="str">
            <v>WotC</v>
          </cell>
          <cell r="E174" t="str">
            <v xml:space="preserve">DotF </v>
          </cell>
          <cell r="F174">
            <v>19</v>
          </cell>
          <cell r="G174" t="str">
            <v>Divine</v>
          </cell>
          <cell r="H174">
            <v>0</v>
          </cell>
        </row>
        <row r="175">
          <cell r="A175" t="str">
            <v>Divine Flame</v>
          </cell>
          <cell r="C175" t="str">
            <v>Expend turning attempt to embue melee weapon with flames - 1d6 dmg for -2 rounds.</v>
          </cell>
          <cell r="D175" t="str">
            <v>Green Ronin</v>
          </cell>
          <cell r="E175" t="str">
            <v xml:space="preserve">HnH </v>
          </cell>
          <cell r="F175">
            <v>15</v>
          </cell>
          <cell r="G175" t="str">
            <v>Bloodgift</v>
          </cell>
          <cell r="H175">
            <v>2</v>
          </cell>
          <cell r="I175" t="str">
            <v>Cha 12+, Forgeblood, ability to turn or rebuke undead</v>
          </cell>
        </row>
        <row r="176">
          <cell r="A176" t="str">
            <v>Divine Might</v>
          </cell>
          <cell r="C176" t="str">
            <v>Turn Attempt: +CHA mod to weapon damage for CHA mod rounds</v>
          </cell>
          <cell r="D176" t="str">
            <v>WotC</v>
          </cell>
          <cell r="E176" t="str">
            <v xml:space="preserve">DotF </v>
          </cell>
          <cell r="F176">
            <v>19</v>
          </cell>
          <cell r="G176" t="str">
            <v>Divine</v>
          </cell>
          <cell r="H176">
            <v>0</v>
          </cell>
        </row>
        <row r="177">
          <cell r="A177" t="str">
            <v>Divine Reach</v>
          </cell>
          <cell r="C177" t="str">
            <v>Touch spells now 30' ranged touch.</v>
          </cell>
          <cell r="D177" t="str">
            <v>WotC</v>
          </cell>
          <cell r="E177" t="str">
            <v xml:space="preserve">FRCS </v>
          </cell>
          <cell r="F177">
            <v>48</v>
          </cell>
          <cell r="G177" t="str">
            <v>Special Ability</v>
          </cell>
          <cell r="H177">
            <v>2</v>
          </cell>
          <cell r="I177" t="str">
            <v>Hierophant</v>
          </cell>
        </row>
        <row r="178">
          <cell r="A178" t="str">
            <v>Divine Resistance</v>
          </cell>
          <cell r="C178" t="str">
            <v>Turn Attempt: Resistance 5: fire, cold, elec, 60' burst</v>
          </cell>
          <cell r="D178" t="str">
            <v>WotC</v>
          </cell>
          <cell r="E178" t="str">
            <v xml:space="preserve">DotF </v>
          </cell>
          <cell r="F178">
            <v>19</v>
          </cell>
          <cell r="G178" t="str">
            <v>Divine</v>
          </cell>
          <cell r="H178">
            <v>0</v>
          </cell>
        </row>
        <row r="179">
          <cell r="A179" t="str">
            <v>Divine Shield</v>
          </cell>
          <cell r="C179" t="str">
            <v>Turn Attempt: +CHA mod enh. bonus to shield for att, def</v>
          </cell>
          <cell r="D179" t="str">
            <v>WotC</v>
          </cell>
          <cell r="E179" t="str">
            <v xml:space="preserve">DotF </v>
          </cell>
          <cell r="F179">
            <v>19</v>
          </cell>
          <cell r="G179" t="str">
            <v>Divine</v>
          </cell>
          <cell r="H179">
            <v>0</v>
          </cell>
        </row>
        <row r="180">
          <cell r="A180" t="str">
            <v>Divine Vengeance</v>
          </cell>
          <cell r="C180" t="str">
            <v>Turn Attempt: +2d6 sacred energy dmg to undead on melee hit</v>
          </cell>
          <cell r="D180" t="str">
            <v>WotC</v>
          </cell>
          <cell r="E180" t="str">
            <v xml:space="preserve">DotF </v>
          </cell>
          <cell r="F180">
            <v>20</v>
          </cell>
          <cell r="G180" t="str">
            <v>Divine</v>
          </cell>
          <cell r="H180">
            <v>0</v>
          </cell>
        </row>
        <row r="181">
          <cell r="A181" t="str">
            <v>Divine Vigor</v>
          </cell>
          <cell r="C181" t="str">
            <v>Turn Attempt: +2 CON, +10' movement for CHA mod minutes</v>
          </cell>
          <cell r="D181" t="str">
            <v>WotC</v>
          </cell>
          <cell r="E181" t="str">
            <v xml:space="preserve">DotF </v>
          </cell>
          <cell r="F181">
            <v>20</v>
          </cell>
          <cell r="G181" t="str">
            <v>Divine</v>
          </cell>
          <cell r="H181">
            <v>0</v>
          </cell>
        </row>
        <row r="182">
          <cell r="A182" t="str">
            <v>Dodge</v>
          </cell>
          <cell r="C182" t="str">
            <v>+1 dodge bonus to named defender.</v>
          </cell>
          <cell r="D182" t="str">
            <v>WotC</v>
          </cell>
          <cell r="E182" t="str">
            <v xml:space="preserve">PHB </v>
          </cell>
          <cell r="F182">
            <v>81</v>
          </cell>
          <cell r="G182" t="str">
            <v>General</v>
          </cell>
          <cell r="H182">
            <v>1</v>
          </cell>
          <cell r="I182" t="str">
            <v>Dex 13+</v>
          </cell>
        </row>
        <row r="183">
          <cell r="A183" t="str">
            <v>Dragon Friend</v>
          </cell>
          <cell r="C183" t="str">
            <v>+2 bonus to Diplomacy checks &amp; frightful presence.  Allied dragon will offer advice.</v>
          </cell>
          <cell r="D183" t="str">
            <v>AEG</v>
          </cell>
          <cell r="E183" t="str">
            <v xml:space="preserve">Dra </v>
          </cell>
          <cell r="F183">
            <v>29</v>
          </cell>
          <cell r="G183" t="str">
            <v>General</v>
          </cell>
          <cell r="H183">
            <v>3</v>
          </cell>
          <cell r="I183" t="str">
            <v>Int 13+, Cha 13+, Can speak Draconic</v>
          </cell>
        </row>
        <row r="184">
          <cell r="A184" t="str">
            <v>Dragon Wild Shape (W)</v>
          </cell>
          <cell r="C184" t="str">
            <v>Can Wild Shape into a chromatic or metallic dragon;  Size limits apply;  Gain all (Ex) and (Su) abilities</v>
          </cell>
          <cell r="D184" t="str">
            <v>WotC</v>
          </cell>
          <cell r="E184" t="str">
            <v xml:space="preserve">ELH </v>
          </cell>
          <cell r="F184">
            <v>53</v>
          </cell>
          <cell r="G184" t="str">
            <v>Epic</v>
          </cell>
          <cell r="H184">
            <v>4</v>
          </cell>
          <cell r="I184" t="str">
            <v>Wis 30, Beast Wild Shape, Knowledge (Nature) 30 ranks, Wild Shape 6+/day</v>
          </cell>
        </row>
        <row r="185">
          <cell r="A185" t="str">
            <v>Dragonsmith</v>
          </cell>
          <cell r="C185" t="str">
            <v>+2 bonus to craft items made from dragons &amp; 25% off the gp cost.</v>
          </cell>
          <cell r="D185" t="str">
            <v>AEG</v>
          </cell>
          <cell r="E185" t="str">
            <v xml:space="preserve">Dra </v>
          </cell>
          <cell r="F185">
            <v>29</v>
          </cell>
          <cell r="G185" t="str">
            <v>Item Creation</v>
          </cell>
          <cell r="H185">
            <v>2</v>
          </cell>
          <cell r="I185" t="str">
            <v>Spellcaster Level 3+, any Item Creation feat</v>
          </cell>
        </row>
        <row r="186">
          <cell r="A186" t="str">
            <v>Drakeblood</v>
          </cell>
          <cell r="C186" t="str">
            <v>+3 bonus to Intimidate checks.  (1st level only.)</v>
          </cell>
          <cell r="D186" t="str">
            <v>Green Ronin</v>
          </cell>
          <cell r="E186" t="str">
            <v xml:space="preserve">HnH </v>
          </cell>
          <cell r="F186">
            <v>15</v>
          </cell>
          <cell r="G186" t="str">
            <v>Prime Bloodgift</v>
          </cell>
          <cell r="H186">
            <v>2</v>
          </cell>
          <cell r="I186" t="str">
            <v>Dwarf, Cha 12+</v>
          </cell>
        </row>
        <row r="187">
          <cell r="A187" t="str">
            <v>Dreamchild</v>
          </cell>
          <cell r="C187" t="str">
            <v>Immune to magical compulsions.</v>
          </cell>
          <cell r="D187" t="str">
            <v>Green Ronin</v>
          </cell>
          <cell r="E187" t="str">
            <v xml:space="preserve">HnH </v>
          </cell>
          <cell r="F187">
            <v>15</v>
          </cell>
          <cell r="G187" t="str">
            <v>Bonding</v>
          </cell>
          <cell r="H187">
            <v>1</v>
          </cell>
          <cell r="I187" t="str">
            <v>Oath of Dreams, Bonding Ritual</v>
          </cell>
        </row>
        <row r="188">
          <cell r="A188" t="str">
            <v>Dreamspeaking</v>
          </cell>
          <cell r="C188" t="str">
            <v>Dream interpretation</v>
          </cell>
          <cell r="D188" t="str">
            <v>Malhavoc</v>
          </cell>
          <cell r="E188" t="str">
            <v>www.montecook.com</v>
          </cell>
          <cell r="G188" t="str">
            <v>General</v>
          </cell>
          <cell r="H188">
            <v>0</v>
          </cell>
        </row>
        <row r="189">
          <cell r="A189" t="str">
            <v>Dual Strike</v>
          </cell>
          <cell r="C189" t="str">
            <v>If you and another w/ this feat flank, you get +4 to hit (instead of +2).</v>
          </cell>
          <cell r="D189" t="str">
            <v>WotC</v>
          </cell>
          <cell r="E189" t="str">
            <v xml:space="preserve">SnF </v>
          </cell>
          <cell r="F189">
            <v>6</v>
          </cell>
          <cell r="G189" t="str">
            <v>General</v>
          </cell>
          <cell r="H189">
            <v>0</v>
          </cell>
        </row>
        <row r="190">
          <cell r="A190" t="str">
            <v>Dying Blow</v>
          </cell>
          <cell r="C190" t="str">
            <v>May make standard attacks or AoO while reduced to 0 hps or below.</v>
          </cell>
          <cell r="D190" t="str">
            <v>Green Ronin</v>
          </cell>
          <cell r="E190" t="str">
            <v xml:space="preserve">SCoN </v>
          </cell>
          <cell r="F190">
            <v>16</v>
          </cell>
          <cell r="G190" t="str">
            <v>General</v>
          </cell>
          <cell r="H190">
            <v>2</v>
          </cell>
          <cell r="I190" t="str">
            <v>Con 12+, Toughness  (Death knights don't need toughness)</v>
          </cell>
        </row>
        <row r="191">
          <cell r="A191" t="str">
            <v>Eagle Claw Attack</v>
          </cell>
          <cell r="C191" t="str">
            <v>Strike weapon/shield with an unarmed strike.</v>
          </cell>
          <cell r="D191" t="str">
            <v>WotC</v>
          </cell>
          <cell r="E191" t="str">
            <v xml:space="preserve">SnF </v>
          </cell>
          <cell r="F191">
            <v>6</v>
          </cell>
          <cell r="G191" t="str">
            <v>General</v>
          </cell>
          <cell r="H191">
            <v>0</v>
          </cell>
        </row>
        <row r="192">
          <cell r="A192" t="str">
            <v>Eagle Claw Strike</v>
          </cell>
          <cell r="C192" t="e">
            <v>#REF!</v>
          </cell>
          <cell r="D192" t="str">
            <v>AEG</v>
          </cell>
          <cell r="E192" t="str">
            <v xml:space="preserve">Merc </v>
          </cell>
          <cell r="F192">
            <v>60</v>
          </cell>
          <cell r="G192" t="str">
            <v>General</v>
          </cell>
          <cell r="H192">
            <v>3</v>
          </cell>
          <cell r="I192" t="str">
            <v>BAB 3+, Dex 13+, Improved Unarmed Strike</v>
          </cell>
        </row>
        <row r="193">
          <cell r="A193" t="str">
            <v>Earth Harmonics</v>
          </cell>
          <cell r="C193" t="str">
            <v>+2 to music's DC, can affect all earth subtype creatures with music.</v>
          </cell>
          <cell r="D193" t="str">
            <v>Green Ronin</v>
          </cell>
          <cell r="E193" t="str">
            <v xml:space="preserve">HnH </v>
          </cell>
          <cell r="F193">
            <v>15</v>
          </cell>
          <cell r="G193" t="str">
            <v>General</v>
          </cell>
          <cell r="H193">
            <v>0</v>
          </cell>
          <cell r="I193" t="str">
            <v>Stonecunning, Bardic (or equivalent) music ability, Perform 5+ ranks</v>
          </cell>
        </row>
        <row r="194">
          <cell r="A194" t="str">
            <v>Earth's Armor</v>
          </cell>
          <cell r="C194" t="str">
            <v>DR 1/+5  (See desc.)</v>
          </cell>
          <cell r="D194" t="str">
            <v>Green Ronin</v>
          </cell>
          <cell r="E194" t="str">
            <v xml:space="preserve">HnH </v>
          </cell>
          <cell r="F194">
            <v>15</v>
          </cell>
          <cell r="G194" t="str">
            <v>Bloodgift</v>
          </cell>
          <cell r="H194">
            <v>2</v>
          </cell>
          <cell r="I194" t="str">
            <v>Stoneblood, Rocklike, Fort save 6+</v>
          </cell>
        </row>
        <row r="195">
          <cell r="A195" t="str">
            <v>Eavesdrop</v>
          </cell>
          <cell r="C195" t="str">
            <v>Can use Wis instead of Cha on Gather Info checks.</v>
          </cell>
          <cell r="D195" t="str">
            <v>Green Ronin</v>
          </cell>
          <cell r="E195" t="str">
            <v xml:space="preserve">AH </v>
          </cell>
          <cell r="F195">
            <v>19</v>
          </cell>
          <cell r="G195" t="str">
            <v>General</v>
          </cell>
          <cell r="H195">
            <v>0</v>
          </cell>
          <cell r="I195" t="str">
            <v>Listen 4+  ranks</v>
          </cell>
        </row>
        <row r="196">
          <cell r="A196" t="str">
            <v>Ecto Manipulation</v>
          </cell>
          <cell r="C196" t="str">
            <v>Astral constructs can trade in two abilities from the same menu for an ability from the next highest menu.</v>
          </cell>
          <cell r="D196" t="str">
            <v>WotC</v>
          </cell>
          <cell r="E196" t="str">
            <v>Mind's Eye</v>
          </cell>
          <cell r="F196">
            <v>37</v>
          </cell>
          <cell r="G196" t="str">
            <v>Psionic</v>
          </cell>
          <cell r="H196">
            <v>2</v>
          </cell>
          <cell r="I196" t="str">
            <v>Spellcaster Level 3+, Augment Construction</v>
          </cell>
        </row>
        <row r="197">
          <cell r="A197" t="str">
            <v>Education</v>
          </cell>
          <cell r="C197" t="str">
            <v>All Knowledge skills are class skills; +1 bonus to two Knowledge skills (1st)</v>
          </cell>
          <cell r="D197" t="str">
            <v>WotC</v>
          </cell>
          <cell r="E197" t="str">
            <v xml:space="preserve">FRCS </v>
          </cell>
          <cell r="F197">
            <v>34</v>
          </cell>
          <cell r="G197" t="str">
            <v>General</v>
          </cell>
          <cell r="H197">
            <v>0</v>
          </cell>
        </row>
        <row r="198">
          <cell r="A198" t="str">
            <v>Efficient Item Creation</v>
          </cell>
          <cell r="C198" t="str">
            <v>Can make selected items 10x faster;  See ref.</v>
          </cell>
          <cell r="D198" t="str">
            <v>WotC</v>
          </cell>
          <cell r="E198" t="str">
            <v xml:space="preserve">ELH </v>
          </cell>
          <cell r="F198">
            <v>53</v>
          </cell>
          <cell r="G198" t="str">
            <v>Epic</v>
          </cell>
          <cell r="H198">
            <v>3</v>
          </cell>
          <cell r="I198" t="str">
            <v>Item Creation feat, Knowledge (Arcana) 24 ranks, Spellcraft 24 ranks</v>
          </cell>
        </row>
        <row r="199">
          <cell r="A199" t="str">
            <v>Eidetic Memory</v>
          </cell>
          <cell r="C199" t="str">
            <v>+2 INT to recall information; cannot be used to prepare spells</v>
          </cell>
          <cell r="D199" t="str">
            <v>AEG</v>
          </cell>
          <cell r="E199" t="str">
            <v xml:space="preserve">Dun </v>
          </cell>
          <cell r="F199">
            <v>81</v>
          </cell>
          <cell r="G199" t="str">
            <v>General</v>
          </cell>
          <cell r="H199">
            <v>0</v>
          </cell>
        </row>
        <row r="200">
          <cell r="A200" t="str">
            <v>Eldath's Pool</v>
          </cell>
          <cell r="C200" t="str">
            <v>Create water 1/day as a cleric</v>
          </cell>
          <cell r="D200" t="str">
            <v>WotC</v>
          </cell>
          <cell r="E200" t="str">
            <v xml:space="preserve">MoF </v>
          </cell>
          <cell r="F200">
            <v>30</v>
          </cell>
          <cell r="G200" t="str">
            <v>Harper Priest</v>
          </cell>
          <cell r="H200">
            <v>2</v>
          </cell>
          <cell r="I200" t="str">
            <v>Harper Priest level + Wis Bonus: 1+</v>
          </cell>
        </row>
        <row r="201">
          <cell r="A201" t="str">
            <v>Emissary</v>
          </cell>
          <cell r="C201" t="str">
            <v>+2 bonus to Diplomacy &amp; Charisma checks with non-humanoids.</v>
          </cell>
          <cell r="D201" t="str">
            <v>AEG</v>
          </cell>
          <cell r="E201" t="str">
            <v xml:space="preserve">Dra </v>
          </cell>
          <cell r="F201">
            <v>29</v>
          </cell>
          <cell r="G201" t="str">
            <v>General</v>
          </cell>
          <cell r="H201">
            <v>1</v>
          </cell>
          <cell r="I201" t="str">
            <v>Cha 13+</v>
          </cell>
        </row>
        <row r="202">
          <cell r="A202" t="str">
            <v>Empathy</v>
          </cell>
          <cell r="C202" t="str">
            <v>+2 to Innuendo &amp; sense Motive checks</v>
          </cell>
          <cell r="D202" t="str">
            <v>FFG</v>
          </cell>
          <cell r="E202" t="str">
            <v xml:space="preserve">TnT </v>
          </cell>
          <cell r="F202">
            <v>35</v>
          </cell>
          <cell r="G202" t="str">
            <v>General</v>
          </cell>
          <cell r="H202">
            <v>0</v>
          </cell>
        </row>
        <row r="203">
          <cell r="A203" t="str">
            <v>Empire Rests on its Edge, The</v>
          </cell>
          <cell r="C203" t="str">
            <v>Choose Int, Wis, or Cha based skill when learned.  Gain 1/4 skill's bonus to hit &amp; skill's bonus 1/2 for 120 minutes.</v>
          </cell>
          <cell r="D203" t="str">
            <v>AEG WotSamurai p. 12</v>
          </cell>
          <cell r="E203" t="str">
            <v xml:space="preserve">WotSamurai </v>
          </cell>
          <cell r="F203">
            <v>12</v>
          </cell>
          <cell r="G203" t="str">
            <v>Kata</v>
          </cell>
          <cell r="H203">
            <v>1</v>
          </cell>
          <cell r="I203" t="str">
            <v>Void Use</v>
          </cell>
        </row>
        <row r="204">
          <cell r="A204" t="str">
            <v>Empower Construction</v>
          </cell>
          <cell r="C204" t="str">
            <v>Astral constructs gain one additional special ability.</v>
          </cell>
          <cell r="D204" t="str">
            <v>WotC</v>
          </cell>
          <cell r="E204" t="str">
            <v>Mind's Eye</v>
          </cell>
          <cell r="F204">
            <v>37</v>
          </cell>
          <cell r="G204" t="str">
            <v>Psionic</v>
          </cell>
          <cell r="H204">
            <v>1</v>
          </cell>
          <cell r="I204" t="str">
            <v>Augment Construction</v>
          </cell>
        </row>
        <row r="205">
          <cell r="A205" t="str">
            <v>Empower Poison</v>
          </cell>
          <cell r="C205" t="str">
            <v>All variable affects of a poison are increased by 50%.</v>
          </cell>
          <cell r="D205" t="str">
            <v>Green Ronin</v>
          </cell>
          <cell r="E205" t="str">
            <v xml:space="preserve">AH </v>
          </cell>
          <cell r="F205">
            <v>19</v>
          </cell>
          <cell r="G205" t="str">
            <v>General</v>
          </cell>
          <cell r="H205">
            <v>1</v>
          </cell>
          <cell r="I205" t="str">
            <v>BAB 4+, Poison Use</v>
          </cell>
        </row>
        <row r="206">
          <cell r="A206" t="str">
            <v>Empower Spell</v>
          </cell>
          <cell r="C206" t="str">
            <v>Increases all variable, numeric spell effects by one-half; +2 spell levels.</v>
          </cell>
          <cell r="D206" t="str">
            <v>WotC</v>
          </cell>
          <cell r="E206" t="str">
            <v xml:space="preserve">PHB </v>
          </cell>
          <cell r="F206">
            <v>82</v>
          </cell>
          <cell r="G206" t="str">
            <v>Metamagic</v>
          </cell>
          <cell r="H206">
            <v>0</v>
          </cell>
        </row>
        <row r="207">
          <cell r="A207" t="str">
            <v>Empower Turning</v>
          </cell>
          <cell r="C207" t="str">
            <v>-2 to Turn attempt, +2d6 Turning Damage</v>
          </cell>
          <cell r="D207" t="str">
            <v>WotC</v>
          </cell>
          <cell r="E207" t="str">
            <v xml:space="preserve">DotF </v>
          </cell>
          <cell r="F207">
            <v>20</v>
          </cell>
          <cell r="G207" t="str">
            <v>Special</v>
          </cell>
          <cell r="H207">
            <v>0</v>
          </cell>
        </row>
        <row r="208">
          <cell r="A208" t="str">
            <v>Empowered Psicrystal</v>
          </cell>
          <cell r="C208" t="str">
            <v>instill three additional abilities in your psicrystal.</v>
          </cell>
          <cell r="D208" t="str">
            <v>WotC</v>
          </cell>
          <cell r="E208" t="str">
            <v>Mind's Eye</v>
          </cell>
          <cell r="F208">
            <v>37</v>
          </cell>
          <cell r="G208" t="str">
            <v>Psionic</v>
          </cell>
          <cell r="H208">
            <v>0</v>
          </cell>
        </row>
        <row r="209">
          <cell r="A209" t="str">
            <v>Encode Stone</v>
          </cell>
          <cell r="C209" t="str">
            <v>Create Power Stones that can manifest powers stored therein.</v>
          </cell>
          <cell r="D209" t="str">
            <v>WotC</v>
          </cell>
          <cell r="E209" t="str">
            <v xml:space="preserve">PsiHB </v>
          </cell>
          <cell r="F209">
            <v>25</v>
          </cell>
          <cell r="G209" t="str">
            <v>Item Creation</v>
          </cell>
          <cell r="H209">
            <v>1</v>
          </cell>
          <cell r="I209" t="str">
            <v>Spellcaster Level 1+</v>
          </cell>
        </row>
        <row r="210">
          <cell r="A210" t="str">
            <v>Endurance</v>
          </cell>
          <cell r="C210" t="str">
            <v>+4 bonus to running, swimming, holding your breath, etc.</v>
          </cell>
          <cell r="D210" t="str">
            <v>WotC</v>
          </cell>
          <cell r="E210" t="str">
            <v xml:space="preserve">PHB </v>
          </cell>
          <cell r="F210">
            <v>82</v>
          </cell>
          <cell r="G210" t="str">
            <v>General</v>
          </cell>
          <cell r="H210">
            <v>0</v>
          </cell>
        </row>
        <row r="211">
          <cell r="A211" t="str">
            <v>Energy Admixture</v>
          </cell>
          <cell r="C211" t="str">
            <v>Add bonus damage in different energy; +4 spell levels.</v>
          </cell>
          <cell r="D211" t="str">
            <v>WotC</v>
          </cell>
          <cell r="E211" t="str">
            <v xml:space="preserve">TnB </v>
          </cell>
          <cell r="F211">
            <v>39</v>
          </cell>
          <cell r="G211" t="str">
            <v>Metamagic</v>
          </cell>
          <cell r="H211">
            <v>0</v>
          </cell>
        </row>
        <row r="212">
          <cell r="A212" t="str">
            <v>Energy Resistance</v>
          </cell>
          <cell r="C212" t="str">
            <v>Resistance 10 vs; chosen energy type; Can be stacked;  See ref.</v>
          </cell>
          <cell r="D212" t="str">
            <v>WotC</v>
          </cell>
          <cell r="E212" t="str">
            <v xml:space="preserve">ELH </v>
          </cell>
          <cell r="F212">
            <v>53</v>
          </cell>
          <cell r="G212" t="str">
            <v>Epic</v>
          </cell>
          <cell r="H212">
            <v>0</v>
          </cell>
          <cell r="I212" t="str">
            <v>(no requirements)</v>
          </cell>
        </row>
        <row r="213">
          <cell r="A213" t="str">
            <v>Energy Substitution</v>
          </cell>
          <cell r="C213" t="str">
            <v>Switch energy type; +0 spell levels.</v>
          </cell>
          <cell r="D213" t="str">
            <v>WotC</v>
          </cell>
          <cell r="E213" t="str">
            <v xml:space="preserve">MoF </v>
          </cell>
          <cell r="F213">
            <v>21</v>
          </cell>
          <cell r="G213" t="str">
            <v>Metamagic</v>
          </cell>
          <cell r="H213">
            <v>0</v>
          </cell>
        </row>
        <row r="214">
          <cell r="A214" t="str">
            <v>Enhance Spell (M)</v>
          </cell>
          <cell r="C214" t="str">
            <v>Increase damage cap on dice/level spells by 10, dice/2 levels by 5; +4 spell levels; Can be stacked</v>
          </cell>
          <cell r="D214" t="str">
            <v>WotC</v>
          </cell>
          <cell r="E214" t="str">
            <v xml:space="preserve">ELH </v>
          </cell>
          <cell r="F214">
            <v>53</v>
          </cell>
          <cell r="G214" t="str">
            <v>Epic</v>
          </cell>
          <cell r="H214">
            <v>1</v>
          </cell>
          <cell r="I214" t="str">
            <v>Maximize Spell</v>
          </cell>
        </row>
        <row r="215">
          <cell r="A215" t="str">
            <v>Enhanced Construction</v>
          </cell>
          <cell r="C215" t="str">
            <v>When you manifest constructs, you create additional constructs.</v>
          </cell>
          <cell r="D215" t="str">
            <v>WotC</v>
          </cell>
          <cell r="E215" t="str">
            <v>Mind's Eye</v>
          </cell>
          <cell r="F215">
            <v>38</v>
          </cell>
          <cell r="G215" t="str">
            <v>Psionic</v>
          </cell>
          <cell r="H215">
            <v>1</v>
          </cell>
          <cell r="I215" t="str">
            <v>Spellcaster Level 6+</v>
          </cell>
        </row>
        <row r="216">
          <cell r="A216" t="str">
            <v>Enlarge Power</v>
          </cell>
          <cell r="C216" t="str">
            <v>Double range of a manifested power.  +2 power points.</v>
          </cell>
          <cell r="D216" t="str">
            <v>WotC</v>
          </cell>
          <cell r="E216" t="str">
            <v xml:space="preserve">PsiHB </v>
          </cell>
          <cell r="F216">
            <v>25</v>
          </cell>
          <cell r="G216" t="str">
            <v>Metapsionic</v>
          </cell>
          <cell r="H216">
            <v>0</v>
          </cell>
        </row>
        <row r="217">
          <cell r="A217" t="str">
            <v>Enlarge Spell</v>
          </cell>
          <cell r="C217" t="str">
            <v>Spell cast at up to double its range; +1 spell levels.</v>
          </cell>
          <cell r="D217" t="str">
            <v>WotC</v>
          </cell>
          <cell r="E217" t="str">
            <v xml:space="preserve">PHB </v>
          </cell>
          <cell r="F217">
            <v>82</v>
          </cell>
          <cell r="G217" t="str">
            <v>Metamagic</v>
          </cell>
          <cell r="H217">
            <v>0</v>
          </cell>
        </row>
        <row r="218">
          <cell r="A218" t="str">
            <v>Enspell Familiar</v>
          </cell>
          <cell r="C218" t="str">
            <v>You can cast spells on your familiar if within a mile</v>
          </cell>
          <cell r="D218" t="str">
            <v>Piazo</v>
          </cell>
          <cell r="E218" t="str">
            <v>Dragon #280</v>
          </cell>
          <cell r="F218">
            <v>62</v>
          </cell>
          <cell r="G218" t="str">
            <v>General</v>
          </cell>
          <cell r="H218">
            <v>0</v>
          </cell>
        </row>
        <row r="219">
          <cell r="A219" t="str">
            <v>Epic Dodge</v>
          </cell>
          <cell r="C219" t="str">
            <v>Take no damage from dodged enemy's attack, 1/rnd</v>
          </cell>
          <cell r="D219" t="str">
            <v>WotC</v>
          </cell>
          <cell r="E219" t="str">
            <v xml:space="preserve">ELH </v>
          </cell>
          <cell r="F219">
            <v>54</v>
          </cell>
          <cell r="G219" t="str">
            <v>Epic</v>
          </cell>
          <cell r="H219">
            <v>5</v>
          </cell>
          <cell r="I219" t="str">
            <v>Dex 25, Dodge, Tumble 30 ranks, Improved Evasion, Defensive Roll class feature</v>
          </cell>
        </row>
        <row r="220">
          <cell r="A220" t="str">
            <v>Epic Endurance</v>
          </cell>
          <cell r="C220" t="str">
            <v>+10 bonus on checks for extended actions (swimming, etc;)</v>
          </cell>
          <cell r="D220" t="str">
            <v>WotC</v>
          </cell>
          <cell r="E220" t="str">
            <v xml:space="preserve">ELH </v>
          </cell>
          <cell r="F220">
            <v>54</v>
          </cell>
          <cell r="G220" t="str">
            <v>Epic</v>
          </cell>
          <cell r="H220">
            <v>2</v>
          </cell>
          <cell r="I220" t="str">
            <v>Con 25, Endurance</v>
          </cell>
        </row>
        <row r="221">
          <cell r="A221" t="str">
            <v>Epic Fortitude</v>
          </cell>
          <cell r="C221" t="str">
            <v>+4 to Fort saves</v>
          </cell>
          <cell r="D221" t="str">
            <v>WotC</v>
          </cell>
          <cell r="E221" t="str">
            <v xml:space="preserve">ELH </v>
          </cell>
          <cell r="F221">
            <v>54</v>
          </cell>
          <cell r="G221" t="str">
            <v>Epic</v>
          </cell>
          <cell r="H221">
            <v>0</v>
          </cell>
          <cell r="I221" t="str">
            <v>(no requirements)</v>
          </cell>
        </row>
        <row r="222">
          <cell r="A222" t="str">
            <v>Epic Inspiration</v>
          </cell>
          <cell r="C222" t="str">
            <v>All bonuses from Bardic music inspiration are doubled;  Can be stacked;  See ref.</v>
          </cell>
          <cell r="D222" t="str">
            <v>WotC</v>
          </cell>
          <cell r="E222" t="str">
            <v xml:space="preserve">ELH </v>
          </cell>
          <cell r="F222">
            <v>54</v>
          </cell>
          <cell r="G222" t="str">
            <v>Epic</v>
          </cell>
          <cell r="H222">
            <v>3</v>
          </cell>
          <cell r="I222" t="str">
            <v>Cha 25, Perform 30 ranks, bardic music class feature</v>
          </cell>
        </row>
        <row r="223">
          <cell r="A223" t="str">
            <v>Epic Leadership</v>
          </cell>
          <cell r="C223" t="str">
            <v>Attract cohorts and followers as per table 1-33, pg; 37, ELH</v>
          </cell>
          <cell r="D223" t="str">
            <v>WotC</v>
          </cell>
          <cell r="E223" t="str">
            <v xml:space="preserve">ELH </v>
          </cell>
          <cell r="F223">
            <v>54</v>
          </cell>
          <cell r="G223" t="str">
            <v>Epic</v>
          </cell>
          <cell r="H223">
            <v>3</v>
          </cell>
          <cell r="I223" t="str">
            <v>Cha 25, Leadership, Leadership score 25+</v>
          </cell>
        </row>
        <row r="224">
          <cell r="A224" t="str">
            <v>Epic Prowess</v>
          </cell>
          <cell r="C224" t="str">
            <v>+1 to all attacks; Can be stacked</v>
          </cell>
          <cell r="D224" t="str">
            <v>WotC</v>
          </cell>
          <cell r="E224" t="str">
            <v xml:space="preserve">ELH </v>
          </cell>
          <cell r="F224">
            <v>54</v>
          </cell>
          <cell r="G224" t="str">
            <v>Epic</v>
          </cell>
          <cell r="H224">
            <v>0</v>
          </cell>
          <cell r="I224" t="str">
            <v>(no requirements)</v>
          </cell>
        </row>
        <row r="225">
          <cell r="A225" t="str">
            <v>Epic Reflexes</v>
          </cell>
          <cell r="C225" t="str">
            <v>+4 to Ref saves</v>
          </cell>
          <cell r="D225" t="str">
            <v>WotC</v>
          </cell>
          <cell r="E225" t="str">
            <v xml:space="preserve">ELH </v>
          </cell>
          <cell r="F225">
            <v>54</v>
          </cell>
          <cell r="G225" t="str">
            <v>Epic</v>
          </cell>
          <cell r="H225">
            <v>0</v>
          </cell>
          <cell r="I225" t="str">
            <v>(no requirements)</v>
          </cell>
        </row>
        <row r="226">
          <cell r="A226" t="str">
            <v>Epic Reputation</v>
          </cell>
          <cell r="C226" t="str">
            <v>+4 to Bluff, Diplomacy, Gather Information, Intimidate, and Perform checks</v>
          </cell>
          <cell r="D226" t="str">
            <v>WotC</v>
          </cell>
          <cell r="E226" t="str">
            <v xml:space="preserve">ELH </v>
          </cell>
          <cell r="F226">
            <v>54</v>
          </cell>
          <cell r="G226" t="str">
            <v>Epic</v>
          </cell>
          <cell r="H226">
            <v>0</v>
          </cell>
          <cell r="I226" t="str">
            <v>(no requirements)</v>
          </cell>
        </row>
        <row r="227">
          <cell r="A227" t="str">
            <v>Epic Skill Focus</v>
          </cell>
          <cell r="C227" t="str">
            <v>+10 to checks with chosen skill;  Does not stack;</v>
          </cell>
          <cell r="D227" t="str">
            <v>WotC</v>
          </cell>
          <cell r="E227" t="str">
            <v xml:space="preserve">ELH </v>
          </cell>
          <cell r="F227">
            <v>54</v>
          </cell>
          <cell r="G227" t="str">
            <v>Epic</v>
          </cell>
          <cell r="H227">
            <v>1</v>
          </cell>
          <cell r="I227" t="str">
            <v>20 ranks in chosen skill</v>
          </cell>
        </row>
        <row r="228">
          <cell r="A228" t="str">
            <v>Epic Speed</v>
          </cell>
          <cell r="C228" t="str">
            <v>When wearing medium armor or lighter, +30' move;  See ref.</v>
          </cell>
          <cell r="D228" t="str">
            <v>WotC</v>
          </cell>
          <cell r="E228" t="str">
            <v xml:space="preserve">ELH </v>
          </cell>
          <cell r="F228">
            <v>54</v>
          </cell>
          <cell r="G228" t="str">
            <v>Epic</v>
          </cell>
          <cell r="H228">
            <v>2</v>
          </cell>
          <cell r="I228" t="str">
            <v>Dex 21, Run</v>
          </cell>
        </row>
        <row r="229">
          <cell r="A229" t="str">
            <v>Epic Spell Focus</v>
          </cell>
          <cell r="C229" t="str">
            <v>+6 to save DC's of your spells of chosen school;  Overlaps lesser Spell Focus feats;</v>
          </cell>
          <cell r="D229" t="str">
            <v>WotC</v>
          </cell>
          <cell r="E229" t="str">
            <v xml:space="preserve">ELH </v>
          </cell>
          <cell r="F229">
            <v>54</v>
          </cell>
          <cell r="G229" t="str">
            <v>Epic</v>
          </cell>
          <cell r="H229">
            <v>3</v>
          </cell>
          <cell r="I229" t="str">
            <v>Spell Focus (chosen school), Greater Spell Focus (chosen school), able to cas a 9th level spell from chosen school</v>
          </cell>
        </row>
        <row r="230">
          <cell r="A230" t="str">
            <v>Epic Spell Penetration</v>
          </cell>
          <cell r="C230" t="str">
            <v>+6 on checks to beat SR;  Overlaps lesser Spell Penetration feats;</v>
          </cell>
          <cell r="D230" t="str">
            <v>WotC</v>
          </cell>
          <cell r="E230" t="str">
            <v xml:space="preserve">ELH </v>
          </cell>
          <cell r="F230">
            <v>54</v>
          </cell>
          <cell r="G230" t="str">
            <v>Epic</v>
          </cell>
          <cell r="H230">
            <v>2</v>
          </cell>
          <cell r="I230" t="str">
            <v>Spell Penetration, Greater Spell Penetration</v>
          </cell>
        </row>
        <row r="231">
          <cell r="A231" t="str">
            <v>Epic Spellcasting</v>
          </cell>
          <cell r="C231" t="str">
            <v>Can develop and cast Epic Spells, see Chapter 2, ELH;</v>
          </cell>
          <cell r="D231" t="str">
            <v>WotC</v>
          </cell>
          <cell r="E231" t="str">
            <v xml:space="preserve">ELH </v>
          </cell>
          <cell r="F231">
            <v>55</v>
          </cell>
          <cell r="G231" t="str">
            <v>Epic</v>
          </cell>
          <cell r="H231">
            <v>3</v>
          </cell>
          <cell r="I231" t="str">
            <v>Spellcraft 24 ranks, Knowledge (Arcana, Religion, or Nature) 24 ranks, able to cast 9th level spells;</v>
          </cell>
        </row>
        <row r="232">
          <cell r="A232" t="str">
            <v>Epic Toughness</v>
          </cell>
          <cell r="C232" t="str">
            <v>+20 hit points;  Can be stacked;</v>
          </cell>
          <cell r="D232" t="str">
            <v>WotC</v>
          </cell>
          <cell r="E232" t="str">
            <v xml:space="preserve">ELH </v>
          </cell>
          <cell r="F232">
            <v>55</v>
          </cell>
          <cell r="G232" t="str">
            <v>Epic</v>
          </cell>
          <cell r="H232">
            <v>0</v>
          </cell>
          <cell r="I232" t="str">
            <v>(no requirements)</v>
          </cell>
        </row>
        <row r="233">
          <cell r="A233" t="str">
            <v>Epic Weapon Focus</v>
          </cell>
          <cell r="C233" t="str">
            <v>+2 to attacks with chosen weapon;  Stacks with Weapon Focus, not with self;</v>
          </cell>
          <cell r="D233" t="str">
            <v>WotC</v>
          </cell>
          <cell r="E233" t="str">
            <v xml:space="preserve">ELH </v>
          </cell>
          <cell r="F233">
            <v>55</v>
          </cell>
          <cell r="G233" t="str">
            <v>Epic</v>
          </cell>
          <cell r="H233">
            <v>1</v>
          </cell>
          <cell r="I233" t="str">
            <v>Weapon Focus (chosen weapon)</v>
          </cell>
        </row>
        <row r="234">
          <cell r="A234" t="str">
            <v>Epic Weapon Specialization</v>
          </cell>
          <cell r="C234" t="str">
            <v>+4 to damage with chosen weapon;  Stacks with Weapon Specialization, not with self;</v>
          </cell>
          <cell r="D234" t="str">
            <v>WotC</v>
          </cell>
          <cell r="E234" t="str">
            <v xml:space="preserve">ELH </v>
          </cell>
          <cell r="F234">
            <v>55</v>
          </cell>
          <cell r="G234" t="str">
            <v>Epic</v>
          </cell>
          <cell r="H234">
            <v>3</v>
          </cell>
          <cell r="I234" t="str">
            <v>Weapon Focus, Epic Weapon Focus, Weapon Specialization (All in chosen weapon)</v>
          </cell>
        </row>
        <row r="235">
          <cell r="A235" t="str">
            <v>Epic Will</v>
          </cell>
          <cell r="C235" t="str">
            <v>+4 to Will saves</v>
          </cell>
          <cell r="D235" t="str">
            <v>WotC</v>
          </cell>
          <cell r="E235" t="str">
            <v xml:space="preserve">ELH </v>
          </cell>
          <cell r="F235">
            <v>55</v>
          </cell>
          <cell r="G235" t="str">
            <v>Epic</v>
          </cell>
          <cell r="H235">
            <v>0</v>
          </cell>
          <cell r="I235" t="str">
            <v>(no requirements)</v>
          </cell>
        </row>
        <row r="236">
          <cell r="A236" t="str">
            <v>Eschew Materials</v>
          </cell>
          <cell r="C236" t="str">
            <v>Common material component of less than 1 GP is waived; +0 spell levels.</v>
          </cell>
          <cell r="D236" t="str">
            <v>WotC</v>
          </cell>
          <cell r="E236" t="str">
            <v xml:space="preserve">MoF </v>
          </cell>
          <cell r="F236">
            <v>22</v>
          </cell>
          <cell r="G236" t="str">
            <v>Metamagic</v>
          </cell>
          <cell r="H236">
            <v>0</v>
          </cell>
        </row>
        <row r="237">
          <cell r="A237" t="str">
            <v>Etch Object Rune</v>
          </cell>
          <cell r="C237" t="str">
            <v>Etch a spell onto alternate materials.  Can be used like a scroll.</v>
          </cell>
          <cell r="D237" t="str">
            <v>Mal</v>
          </cell>
          <cell r="E237" t="str">
            <v xml:space="preserve">BoEM </v>
          </cell>
          <cell r="F237">
            <v>3</v>
          </cell>
          <cell r="G237" t="str">
            <v>Item Creation</v>
          </cell>
          <cell r="H237">
            <v>0</v>
          </cell>
        </row>
        <row r="238">
          <cell r="A238" t="str">
            <v>Ethran</v>
          </cell>
          <cell r="C238" t="str">
            <v>+2 bonus to Animal Empathy and Intuit Direction; +2 CHA skill checks w/ Rashemi</v>
          </cell>
          <cell r="D238" t="str">
            <v>WotC</v>
          </cell>
          <cell r="E238" t="str">
            <v xml:space="preserve">FRCS </v>
          </cell>
          <cell r="F238">
            <v>34</v>
          </cell>
          <cell r="G238" t="str">
            <v>General</v>
          </cell>
          <cell r="H238">
            <v>4</v>
          </cell>
          <cell r="I238" t="str">
            <v>Female, Spellcaster 1+, Char 11+, Society Approval</v>
          </cell>
        </row>
        <row r="239">
          <cell r="A239" t="str">
            <v>Evasive Fighting</v>
          </cell>
          <cell r="C239" t="str">
            <v>Ready action for 5' step to avoid charge, ruins attackers +2 AB for the charge.</v>
          </cell>
          <cell r="D239" t="str">
            <v>AEG</v>
          </cell>
          <cell r="E239" t="str">
            <v xml:space="preserve">War </v>
          </cell>
          <cell r="F239">
            <v>44</v>
          </cell>
          <cell r="G239" t="str">
            <v>General</v>
          </cell>
          <cell r="H239">
            <v>1</v>
          </cell>
          <cell r="I239" t="str">
            <v>Dodge</v>
          </cell>
        </row>
        <row r="240">
          <cell r="A240" t="str">
            <v>Exaggerate Spell</v>
          </cell>
          <cell r="C240" t="str">
            <v>+2 spell levels for +3 dmg, +2 healing, or +3 targets.</v>
          </cell>
          <cell r="D240" t="str">
            <v>AEG</v>
          </cell>
          <cell r="E240" t="str">
            <v xml:space="preserve">Merc </v>
          </cell>
          <cell r="F240">
            <v>61</v>
          </cell>
          <cell r="G240" t="str">
            <v>Metamagic</v>
          </cell>
          <cell r="H240">
            <v>0</v>
          </cell>
        </row>
        <row r="241">
          <cell r="A241" t="str">
            <v>Exceptional Deflection</v>
          </cell>
          <cell r="C241" t="str">
            <v>Can deflect any ranged attack (incl; Ranged touch spells); See ref.</v>
          </cell>
          <cell r="D241" t="str">
            <v>WotC</v>
          </cell>
          <cell r="E241" t="str">
            <v xml:space="preserve">ELH </v>
          </cell>
          <cell r="F241">
            <v>55</v>
          </cell>
          <cell r="G241" t="str">
            <v>Epic</v>
          </cell>
          <cell r="H241">
            <v>4</v>
          </cell>
          <cell r="I241" t="str">
            <v>Dex 21, Wis 19, Deflect Arrows, Improved Unarmed Strike</v>
          </cell>
        </row>
        <row r="242">
          <cell r="A242" t="str">
            <v>Exotic Armor Proficiency</v>
          </cell>
          <cell r="C242" t="str">
            <v>Suffer standard penalties for wearing exotic armor.</v>
          </cell>
          <cell r="D242" t="str">
            <v>Green Ronin</v>
          </cell>
          <cell r="E242" t="str">
            <v xml:space="preserve">HnH </v>
          </cell>
          <cell r="F242">
            <v>16</v>
          </cell>
          <cell r="G242" t="str">
            <v>General</v>
          </cell>
          <cell r="H242">
            <v>1</v>
          </cell>
          <cell r="I242" t="str">
            <v>BAB 1+, Armor Proficiency (proper category)</v>
          </cell>
        </row>
        <row r="243">
          <cell r="A243" t="str">
            <v>Exotic Weapon Proficiency</v>
          </cell>
          <cell r="C243" t="str">
            <v>Weapon proficiency with an exotic weapon.</v>
          </cell>
          <cell r="D243" t="str">
            <v>Piazo</v>
          </cell>
          <cell r="E243" t="str">
            <v>Dragon #274</v>
          </cell>
          <cell r="F243">
            <v>61</v>
          </cell>
          <cell r="G243" t="str">
            <v>General</v>
          </cell>
          <cell r="H243">
            <v>0</v>
          </cell>
        </row>
        <row r="244">
          <cell r="A244" t="str">
            <v>Expert Aim</v>
          </cell>
          <cell r="C244" t="str">
            <v>Single shot with Full Attack within 30' give Dex bonus to damage.</v>
          </cell>
          <cell r="D244" t="str">
            <v>AEG</v>
          </cell>
          <cell r="E244" t="str">
            <v xml:space="preserve">Merc </v>
          </cell>
          <cell r="F244">
            <v>61</v>
          </cell>
          <cell r="G244" t="str">
            <v>Fighter</v>
          </cell>
          <cell r="H244">
            <v>2</v>
          </cell>
          <cell r="I244" t="str">
            <v>BAB 4+, Precise Shot</v>
          </cell>
        </row>
        <row r="245">
          <cell r="A245" t="str">
            <v>Expert Climber</v>
          </cell>
          <cell r="C245" t="str">
            <v>+2 to Balance, Climb, and Rope Use checks.</v>
          </cell>
          <cell r="D245" t="str">
            <v>MGP</v>
          </cell>
          <cell r="E245" t="str">
            <v xml:space="preserve">TQR </v>
          </cell>
          <cell r="F245">
            <v>49</v>
          </cell>
          <cell r="G245" t="str">
            <v>General</v>
          </cell>
          <cell r="H245">
            <v>1</v>
          </cell>
          <cell r="I245" t="str">
            <v>Dex 15+</v>
          </cell>
        </row>
        <row r="246">
          <cell r="A246" t="str">
            <v>Expert Tactician</v>
          </cell>
          <cell r="C246" t="str">
            <v>One extra melee attack when enemy denied Dex bonus.</v>
          </cell>
          <cell r="D246" t="str">
            <v>WotC</v>
          </cell>
          <cell r="E246" t="str">
            <v xml:space="preserve">SnF </v>
          </cell>
          <cell r="F246">
            <v>6</v>
          </cell>
          <cell r="G246" t="str">
            <v>General</v>
          </cell>
          <cell r="H246">
            <v>0</v>
          </cell>
        </row>
        <row r="247">
          <cell r="A247" t="str">
            <v>Expertise</v>
          </cell>
          <cell r="C247" t="str">
            <v>Melee weapon: Up to -5 to hit, same number added to AC</v>
          </cell>
          <cell r="D247" t="str">
            <v>WotC</v>
          </cell>
          <cell r="E247" t="str">
            <v xml:space="preserve">PHB </v>
          </cell>
          <cell r="F247">
            <v>82</v>
          </cell>
          <cell r="G247" t="str">
            <v>General</v>
          </cell>
          <cell r="H247">
            <v>1</v>
          </cell>
          <cell r="I247" t="str">
            <v>Int 13+</v>
          </cell>
        </row>
        <row r="248">
          <cell r="A248" t="str">
            <v>Extend Poison</v>
          </cell>
          <cell r="C248" t="str">
            <v>Can delay initial poison onset for up to 1 hour.</v>
          </cell>
          <cell r="D248" t="str">
            <v>Green Ronin</v>
          </cell>
          <cell r="E248" t="str">
            <v xml:space="preserve">AH </v>
          </cell>
          <cell r="F248">
            <v>19</v>
          </cell>
          <cell r="G248" t="str">
            <v>General</v>
          </cell>
          <cell r="H248">
            <v>2</v>
          </cell>
          <cell r="I248" t="str">
            <v>BAB 2+, Poison Use</v>
          </cell>
        </row>
        <row r="249">
          <cell r="A249" t="str">
            <v>Extend Power</v>
          </cell>
          <cell r="C249" t="str">
            <v>Double duration of a manifested power.  +2 power points.</v>
          </cell>
          <cell r="D249" t="str">
            <v>WotC</v>
          </cell>
          <cell r="E249" t="str">
            <v xml:space="preserve">PsiHB </v>
          </cell>
          <cell r="F249">
            <v>25</v>
          </cell>
          <cell r="G249" t="str">
            <v>Metapsionic</v>
          </cell>
          <cell r="H249">
            <v>0</v>
          </cell>
        </row>
        <row r="250">
          <cell r="A250" t="str">
            <v>Extend Spell</v>
          </cell>
          <cell r="C250" t="str">
            <v>Spell lasts twice as long as normal; +1 spell levels.</v>
          </cell>
          <cell r="D250" t="str">
            <v>WotC</v>
          </cell>
          <cell r="E250" t="str">
            <v xml:space="preserve">PHB </v>
          </cell>
          <cell r="F250">
            <v>82</v>
          </cell>
          <cell r="G250" t="str">
            <v>Metamagic</v>
          </cell>
          <cell r="H250">
            <v>0</v>
          </cell>
        </row>
        <row r="251">
          <cell r="A251" t="str">
            <v>Extended Construction</v>
          </cell>
          <cell r="C251" t="str">
            <v>When you manifest constructs, you create additional constructs.</v>
          </cell>
          <cell r="D251" t="str">
            <v>WotC</v>
          </cell>
          <cell r="E251" t="str">
            <v>Mind's Eye</v>
          </cell>
          <cell r="F251">
            <v>39</v>
          </cell>
          <cell r="G251" t="str">
            <v>Psionic</v>
          </cell>
          <cell r="H251">
            <v>3</v>
          </cell>
          <cell r="I251" t="str">
            <v>Spellcaster Level 3+, Augment Construction, Ecto Manipulation</v>
          </cell>
        </row>
        <row r="252">
          <cell r="A252" t="str">
            <v>Extended Life Span</v>
          </cell>
          <cell r="C252" t="str">
            <v>Add 1/2 max age modifier to each age category;  Can be stacked</v>
          </cell>
          <cell r="D252" t="str">
            <v>WotC</v>
          </cell>
          <cell r="E252" t="str">
            <v xml:space="preserve">ELH </v>
          </cell>
          <cell r="F252">
            <v>56</v>
          </cell>
          <cell r="G252" t="str">
            <v>Epic</v>
          </cell>
          <cell r="H252">
            <v>0</v>
          </cell>
          <cell r="I252" t="str">
            <v>(no requirements)</v>
          </cell>
        </row>
        <row r="253">
          <cell r="A253" t="str">
            <v>Extra Familiar</v>
          </cell>
          <cell r="C253" t="str">
            <v>You have an additional familiar</v>
          </cell>
          <cell r="D253" t="str">
            <v>Piazo</v>
          </cell>
          <cell r="E253" t="str">
            <v>Dragon #280</v>
          </cell>
          <cell r="F253">
            <v>62</v>
          </cell>
          <cell r="G253" t="str">
            <v>General</v>
          </cell>
          <cell r="H253">
            <v>0</v>
          </cell>
        </row>
        <row r="254">
          <cell r="A254" t="str">
            <v>Extra Power</v>
          </cell>
          <cell r="C254" t="str">
            <v>Gain knowledge of one extra power (of level lower than max.)</v>
          </cell>
          <cell r="D254" t="str">
            <v>Piazo</v>
          </cell>
          <cell r="E254" t="str">
            <v>Dragon #287</v>
          </cell>
          <cell r="F254">
            <v>55</v>
          </cell>
          <cell r="G254" t="str">
            <v>Psionic</v>
          </cell>
          <cell r="H254">
            <v>1</v>
          </cell>
          <cell r="I254" t="str">
            <v>Spellcaster Level 3+</v>
          </cell>
        </row>
        <row r="255">
          <cell r="A255" t="str">
            <v>Extra Slot</v>
          </cell>
          <cell r="C255" t="str">
            <v>Gain one extra spell slot (of level lower than maximum).</v>
          </cell>
          <cell r="D255" t="str">
            <v>WotC</v>
          </cell>
          <cell r="E255" t="str">
            <v xml:space="preserve">TnB </v>
          </cell>
          <cell r="F255">
            <v>40</v>
          </cell>
          <cell r="G255" t="str">
            <v>General</v>
          </cell>
          <cell r="H255">
            <v>0</v>
          </cell>
        </row>
        <row r="256">
          <cell r="A256" t="str">
            <v>Extra Smiting</v>
          </cell>
          <cell r="C256" t="str">
            <v>One additional Smite attempt per day</v>
          </cell>
          <cell r="D256" t="str">
            <v>WotC</v>
          </cell>
          <cell r="E256" t="str">
            <v xml:space="preserve">DotF </v>
          </cell>
          <cell r="F256">
            <v>20</v>
          </cell>
          <cell r="G256" t="str">
            <v>Special</v>
          </cell>
          <cell r="H256">
            <v>0</v>
          </cell>
        </row>
        <row r="257">
          <cell r="A257" t="str">
            <v>Extra Spell</v>
          </cell>
          <cell r="C257" t="str">
            <v>Prepare 1 extra spell/day.  Can take more than once, but not for the same spell level.</v>
          </cell>
          <cell r="D257" t="str">
            <v>AEG</v>
          </cell>
          <cell r="E257" t="str">
            <v xml:space="preserve">Merc </v>
          </cell>
          <cell r="F257">
            <v>61</v>
          </cell>
          <cell r="G257" t="str">
            <v>General</v>
          </cell>
          <cell r="H257">
            <v>4</v>
          </cell>
          <cell r="I257" t="str">
            <v>Int 13+, Wis 13+, Wizard lvl 3+</v>
          </cell>
        </row>
        <row r="258">
          <cell r="A258" t="str">
            <v>Extra Spell</v>
          </cell>
          <cell r="C258" t="str">
            <v>Gain knowledge of one extra spell (of level lower than max.)</v>
          </cell>
          <cell r="D258" t="str">
            <v>WotC</v>
          </cell>
          <cell r="E258" t="str">
            <v xml:space="preserve">TnB </v>
          </cell>
          <cell r="F258">
            <v>40</v>
          </cell>
          <cell r="G258" t="str">
            <v>General</v>
          </cell>
          <cell r="H258">
            <v>0</v>
          </cell>
        </row>
        <row r="259">
          <cell r="A259" t="str">
            <v>Extra Stunning Attacks</v>
          </cell>
          <cell r="C259" t="str">
            <v>Three extra stunning attacks per day.</v>
          </cell>
          <cell r="D259" t="str">
            <v>WotC</v>
          </cell>
          <cell r="E259" t="str">
            <v xml:space="preserve">SnF </v>
          </cell>
          <cell r="F259">
            <v>6</v>
          </cell>
          <cell r="G259" t="str">
            <v>General</v>
          </cell>
          <cell r="H259">
            <v>0</v>
          </cell>
        </row>
        <row r="260">
          <cell r="A260" t="str">
            <v>Extra Turning</v>
          </cell>
          <cell r="C260" t="str">
            <v>You can turn an additional four times a day.</v>
          </cell>
          <cell r="D260" t="str">
            <v>WotC</v>
          </cell>
          <cell r="E260" t="str">
            <v xml:space="preserve">PHB </v>
          </cell>
          <cell r="F260" t="str">
            <v>82, 32, 42</v>
          </cell>
          <cell r="G260" t="str">
            <v>Special</v>
          </cell>
          <cell r="H260">
            <v>0</v>
          </cell>
        </row>
        <row r="261">
          <cell r="A261" t="str">
            <v>Eye for Detail</v>
          </cell>
          <cell r="C261" t="str">
            <v>+2 to Appraise &amp; Search checks</v>
          </cell>
          <cell r="D261" t="str">
            <v>FFG</v>
          </cell>
          <cell r="E261" t="str">
            <v xml:space="preserve">TnT </v>
          </cell>
          <cell r="F261">
            <v>35</v>
          </cell>
          <cell r="G261" t="str">
            <v>General</v>
          </cell>
          <cell r="H261">
            <v>0</v>
          </cell>
        </row>
        <row r="262">
          <cell r="A262" t="str">
            <v>Eye for Quality</v>
          </cell>
          <cell r="C262" t="str">
            <v>+2 to Appraise and Forgery checks.</v>
          </cell>
          <cell r="D262" t="str">
            <v>MGP</v>
          </cell>
          <cell r="E262" t="str">
            <v xml:space="preserve">TQR </v>
          </cell>
          <cell r="F262">
            <v>49</v>
          </cell>
          <cell r="G262" t="str">
            <v>General</v>
          </cell>
          <cell r="H262">
            <v>1</v>
          </cell>
          <cell r="I262" t="str">
            <v>Wis 15+</v>
          </cell>
        </row>
        <row r="263">
          <cell r="A263" t="str">
            <v>Eyes in the Back of Your Head</v>
          </cell>
          <cell r="C263" t="str">
            <v>Attackers don't get +2 to hit you when you are flanked.</v>
          </cell>
          <cell r="D263" t="str">
            <v>WotC</v>
          </cell>
          <cell r="E263" t="str">
            <v xml:space="preserve">SnF </v>
          </cell>
          <cell r="F263">
            <v>6</v>
          </cell>
          <cell r="G263" t="str">
            <v>General</v>
          </cell>
          <cell r="H263">
            <v>0</v>
          </cell>
        </row>
        <row r="264">
          <cell r="A264" t="str">
            <v>Faith Healing</v>
          </cell>
          <cell r="C264" t="str">
            <v>Healing spells Maximized on those of same faith.</v>
          </cell>
          <cell r="D264" t="str">
            <v>WotC</v>
          </cell>
          <cell r="E264" t="str">
            <v xml:space="preserve">FRCS </v>
          </cell>
          <cell r="F264">
            <v>48</v>
          </cell>
          <cell r="G264" t="str">
            <v>Special Ability</v>
          </cell>
          <cell r="H264">
            <v>2</v>
          </cell>
          <cell r="I264" t="str">
            <v>Hierophant</v>
          </cell>
        </row>
        <row r="265">
          <cell r="A265" t="str">
            <v>False Demise</v>
          </cell>
          <cell r="C265" t="str">
            <v>As long as you have hps, you can fake death by falling apart, dissolving, etc.</v>
          </cell>
          <cell r="D265" t="str">
            <v>Green Ronin</v>
          </cell>
          <cell r="E265" t="str">
            <v xml:space="preserve">SCoN </v>
          </cell>
          <cell r="F265">
            <v>54</v>
          </cell>
          <cell r="G265" t="str">
            <v>Undead</v>
          </cell>
          <cell r="H265">
            <v>2</v>
          </cell>
          <cell r="I265" t="str">
            <v>Con --, Disassemble</v>
          </cell>
        </row>
        <row r="266">
          <cell r="A266" t="str">
            <v>Familiar Spell</v>
          </cell>
          <cell r="C266" t="str">
            <v>Familiar gains spell like ability (1/day) of a spell you know of 8th level or less;  See ref.</v>
          </cell>
          <cell r="D266" t="str">
            <v>WotC</v>
          </cell>
          <cell r="E266" t="str">
            <v xml:space="preserve">ELH </v>
          </cell>
          <cell r="F266">
            <v>56</v>
          </cell>
          <cell r="G266" t="str">
            <v>Epic</v>
          </cell>
          <cell r="H266">
            <v>1</v>
          </cell>
          <cell r="I266" t="str">
            <v>Int 25 or Cha 25+</v>
          </cell>
        </row>
        <row r="267">
          <cell r="A267" t="str">
            <v>Far Shot</v>
          </cell>
          <cell r="C267" t="str">
            <v>Projectile weapons range increment increase by one and a half.</v>
          </cell>
          <cell r="D267" t="str">
            <v>WotC</v>
          </cell>
          <cell r="E267" t="str">
            <v xml:space="preserve">PHB </v>
          </cell>
          <cell r="F267">
            <v>82</v>
          </cell>
          <cell r="G267" t="str">
            <v>General</v>
          </cell>
          <cell r="H267">
            <v>0</v>
          </cell>
        </row>
        <row r="268">
          <cell r="A268" t="str">
            <v>Fast Armor</v>
          </cell>
          <cell r="C268" t="str">
            <v>Don or remove any armor in 5 rounds; no benefit if assisted.</v>
          </cell>
          <cell r="D268" t="str">
            <v>Piazo</v>
          </cell>
          <cell r="E268" t="str">
            <v>Dragon #284</v>
          </cell>
          <cell r="F268">
            <v>123</v>
          </cell>
          <cell r="G268" t="str">
            <v>General</v>
          </cell>
          <cell r="H268">
            <v>0</v>
          </cell>
        </row>
        <row r="269">
          <cell r="A269" t="str">
            <v>Fast Healing</v>
          </cell>
          <cell r="C269" t="str">
            <v>Fast Healing 3; Can be stacked;  See ref.</v>
          </cell>
          <cell r="D269" t="str">
            <v>WotC</v>
          </cell>
          <cell r="E269" t="str">
            <v xml:space="preserve">ELH </v>
          </cell>
          <cell r="F269">
            <v>56</v>
          </cell>
          <cell r="G269" t="str">
            <v>Epic</v>
          </cell>
          <cell r="H269">
            <v>1</v>
          </cell>
          <cell r="I269" t="str">
            <v>Con 25+</v>
          </cell>
        </row>
        <row r="270">
          <cell r="A270" t="str">
            <v>Fast Talker</v>
          </cell>
          <cell r="C270" t="str">
            <v>+2 to Bluff &amp; Diplomacy checks</v>
          </cell>
          <cell r="D270" t="str">
            <v>FFG</v>
          </cell>
          <cell r="E270" t="str">
            <v xml:space="preserve">TnT </v>
          </cell>
          <cell r="F270">
            <v>35</v>
          </cell>
          <cell r="G270" t="str">
            <v>General</v>
          </cell>
          <cell r="H270">
            <v>1</v>
          </cell>
          <cell r="I270" t="str">
            <v>Cha 15+</v>
          </cell>
        </row>
        <row r="271">
          <cell r="A271" t="str">
            <v>Fearful Gaze</v>
          </cell>
          <cell r="C271" t="str">
            <v>Saves against fear spells you cast get a +3 bonus to their DC.</v>
          </cell>
          <cell r="D271" t="str">
            <v>Green Ronin</v>
          </cell>
          <cell r="E271" t="str">
            <v xml:space="preserve">SCoN </v>
          </cell>
          <cell r="F271">
            <v>17</v>
          </cell>
          <cell r="G271" t="str">
            <v>Metamagic</v>
          </cell>
          <cell r="H271">
            <v>3</v>
          </cell>
          <cell r="I271" t="str">
            <v>Necromancer Level 2+, Cha 14+</v>
          </cell>
        </row>
        <row r="272">
          <cell r="A272" t="str">
            <v>Fearful Moan</v>
          </cell>
          <cell r="C272" t="str">
            <v>Moan causes all living things within 30' to save (Will DC "&amp;10+BonusLevel&amp;") or become panicked for 2d4 rounds.</v>
          </cell>
          <cell r="D272" t="str">
            <v>Green Ronin</v>
          </cell>
          <cell r="E272" t="str">
            <v xml:space="preserve">SCoN </v>
          </cell>
          <cell r="F272">
            <v>54</v>
          </cell>
          <cell r="G272" t="str">
            <v>Undead</v>
          </cell>
          <cell r="H272">
            <v>2</v>
          </cell>
          <cell r="I272" t="str">
            <v>Con --, Spook Animals</v>
          </cell>
        </row>
        <row r="273">
          <cell r="A273" t="str">
            <v>Fearless</v>
          </cell>
          <cell r="C273" t="str">
            <v>+3 bonus to save vs. fear.</v>
          </cell>
          <cell r="D273" t="str">
            <v>AEG</v>
          </cell>
          <cell r="E273" t="str">
            <v xml:space="preserve">Dra </v>
          </cell>
          <cell r="F273">
            <v>29</v>
          </cell>
          <cell r="G273" t="str">
            <v>General</v>
          </cell>
          <cell r="H273">
            <v>1</v>
          </cell>
          <cell r="I273" t="str">
            <v>Iron Will</v>
          </cell>
        </row>
        <row r="274">
          <cell r="A274" t="str">
            <v>Feign Weakness</v>
          </cell>
          <cell r="C274" t="str">
            <v>Bluff that you are unarmed; enemy flatfooted for your AoO.</v>
          </cell>
          <cell r="D274" t="str">
            <v>WotC</v>
          </cell>
          <cell r="E274" t="str">
            <v xml:space="preserve">SnF </v>
          </cell>
          <cell r="F274">
            <v>6</v>
          </cell>
          <cell r="G274" t="str">
            <v>General</v>
          </cell>
          <cell r="H274">
            <v>0</v>
          </cell>
        </row>
        <row r="275">
          <cell r="A275" t="str">
            <v>Fell Shot</v>
          </cell>
          <cell r="C275" t="str">
            <v>Deliver touch attacks through ranged weapon strikes.  5 power points.</v>
          </cell>
          <cell r="D275" t="str">
            <v>WotC</v>
          </cell>
          <cell r="E275" t="str">
            <v xml:space="preserve">PsiHB </v>
          </cell>
          <cell r="F275">
            <v>25</v>
          </cell>
          <cell r="G275" t="str">
            <v>Psionic</v>
          </cell>
          <cell r="H275">
            <v>4</v>
          </cell>
          <cell r="I275" t="str">
            <v xml:space="preserve">Dex 13+, Point Blank Shot, Psionic Shot, base attack bonus +3 </v>
          </cell>
        </row>
        <row r="276">
          <cell r="A276" t="str">
            <v>Fervent</v>
          </cell>
          <cell r="C276" t="e">
            <v>#REF!</v>
          </cell>
          <cell r="D276" t="str">
            <v>AEG</v>
          </cell>
          <cell r="E276" t="str">
            <v xml:space="preserve">Merc </v>
          </cell>
          <cell r="F276">
            <v>61</v>
          </cell>
          <cell r="G276" t="str">
            <v>General</v>
          </cell>
          <cell r="H276">
            <v>2</v>
          </cell>
          <cell r="I276" t="str">
            <v>Con 13+, Toughness</v>
          </cell>
        </row>
        <row r="277">
          <cell r="A277" t="str">
            <v>Field Medic</v>
          </cell>
          <cell r="C277" t="str">
            <v>Heal check brings patient to 0hps for round equal to your heal skill.</v>
          </cell>
          <cell r="D277" t="str">
            <v>AEG</v>
          </cell>
          <cell r="E277" t="str">
            <v xml:space="preserve">Merc </v>
          </cell>
          <cell r="F277">
            <v>61</v>
          </cell>
          <cell r="G277" t="str">
            <v>General</v>
          </cell>
          <cell r="H277">
            <v>1</v>
          </cell>
          <cell r="I277" t="str">
            <v>Wis 13+ Heal 5+ ranks</v>
          </cell>
        </row>
        <row r="278">
          <cell r="A278" t="str">
            <v>Fiendish Designer</v>
          </cell>
          <cell r="C278" t="str">
            <v>Traps get +2 damage per die.</v>
          </cell>
          <cell r="D278" t="str">
            <v>MGP</v>
          </cell>
          <cell r="E278" t="str">
            <v xml:space="preserve">TQR </v>
          </cell>
          <cell r="F278">
            <v>50</v>
          </cell>
          <cell r="G278" t="str">
            <v>Rogue</v>
          </cell>
          <cell r="H278">
            <v>4</v>
          </cell>
          <cell r="I278" t="str">
            <v>Rogue, Clever Designer, Trapmaster, Dex 15+</v>
          </cell>
        </row>
        <row r="279">
          <cell r="A279" t="str">
            <v>Fierce</v>
          </cell>
          <cell r="C279" t="str">
            <v>When you would normally be slain, a Fort save (DC 10+spell lvl or hps lost) stabilizes you at -9hps.</v>
          </cell>
          <cell r="D279" t="str">
            <v>AEG</v>
          </cell>
          <cell r="E279" t="str">
            <v xml:space="preserve">Merc </v>
          </cell>
          <cell r="F279">
            <v>61</v>
          </cell>
          <cell r="G279" t="str">
            <v>General</v>
          </cell>
          <cell r="H279">
            <v>2</v>
          </cell>
          <cell r="I279" t="str">
            <v>Con 15+, Fervent</v>
          </cell>
        </row>
        <row r="280">
          <cell r="A280" t="str">
            <v>Fine Wild Shape (W)</v>
          </cell>
          <cell r="C280" t="str">
            <v>Can Wild Shape into a Fine creature</v>
          </cell>
          <cell r="D280" t="str">
            <v>WotC</v>
          </cell>
          <cell r="E280" t="str">
            <v xml:space="preserve">ELH </v>
          </cell>
          <cell r="F280">
            <v>56</v>
          </cell>
          <cell r="G280" t="str">
            <v>Epic</v>
          </cell>
          <cell r="H280">
            <v>1</v>
          </cell>
          <cell r="I280" t="str">
            <v>Able to Wild Shape into a Diminutive creature</v>
          </cell>
        </row>
        <row r="281">
          <cell r="A281" t="str">
            <v>Fires Within</v>
          </cell>
          <cell r="C281" t="str">
            <v>Fire Resistance 5</v>
          </cell>
          <cell r="D281" t="str">
            <v>Green Ronin</v>
          </cell>
          <cell r="E281" t="str">
            <v xml:space="preserve">HnH </v>
          </cell>
          <cell r="F281">
            <v>16</v>
          </cell>
          <cell r="G281" t="str">
            <v>Bloodgift</v>
          </cell>
          <cell r="H281">
            <v>1</v>
          </cell>
          <cell r="I281" t="str">
            <v>Forgeblood</v>
          </cell>
        </row>
        <row r="282">
          <cell r="A282" t="str">
            <v>Fists of Fury</v>
          </cell>
          <cell r="C282" t="str">
            <v>1/round dropping a creature allows you another unarmed melee attack.</v>
          </cell>
          <cell r="D282" t="str">
            <v>AEG</v>
          </cell>
          <cell r="E282" t="str">
            <v xml:space="preserve">Merc </v>
          </cell>
          <cell r="F282">
            <v>61</v>
          </cell>
          <cell r="G282" t="str">
            <v>General</v>
          </cell>
          <cell r="H282">
            <v>3</v>
          </cell>
          <cell r="I282" t="str">
            <v>Dex 13+, Improved Unarmed Strike, Weapon Finesse (Unarmed Strike)</v>
          </cell>
        </row>
        <row r="283">
          <cell r="A283" t="str">
            <v>Fists of Iron</v>
          </cell>
          <cell r="C283" t="str">
            <v>Declare; +1d4 dmg to unarmed strike; Wis Mod +3 attempts/day.</v>
          </cell>
          <cell r="D283" t="str">
            <v>WotC</v>
          </cell>
          <cell r="E283" t="str">
            <v xml:space="preserve">SnF </v>
          </cell>
          <cell r="F283">
            <v>6</v>
          </cell>
          <cell r="G283" t="str">
            <v>General</v>
          </cell>
          <cell r="H283">
            <v>0</v>
          </cell>
        </row>
        <row r="284">
          <cell r="A284" t="str">
            <v>Fists of Thunder</v>
          </cell>
          <cell r="C284" t="str">
            <v>No limit to the number of Fists of Fury attempts.</v>
          </cell>
          <cell r="D284" t="str">
            <v>AEG</v>
          </cell>
          <cell r="E284" t="str">
            <v xml:space="preserve">Merc </v>
          </cell>
          <cell r="F284">
            <v>61</v>
          </cell>
          <cell r="G284" t="str">
            <v>General</v>
          </cell>
          <cell r="H284">
            <v>2</v>
          </cell>
          <cell r="I284" t="str">
            <v>Dex 13+, Fists of Fury</v>
          </cell>
        </row>
        <row r="285">
          <cell r="A285" t="str">
            <v>Flameborn Sorcery</v>
          </cell>
          <cell r="C285" t="str">
            <v>Use Dex instead of Cha for spell casting.  (1st level only.)</v>
          </cell>
          <cell r="D285" t="str">
            <v>Green Ronin</v>
          </cell>
          <cell r="E285" t="str">
            <v xml:space="preserve">HnH </v>
          </cell>
          <cell r="F285">
            <v>16</v>
          </cell>
          <cell r="G285" t="str">
            <v>General</v>
          </cell>
          <cell r="H285">
            <v>2</v>
          </cell>
          <cell r="I285" t="str">
            <v>Dwarf, Dex 13+</v>
          </cell>
        </row>
        <row r="286">
          <cell r="A286" t="str">
            <v>Flyby Attack *</v>
          </cell>
          <cell r="C286" t="str">
            <v>Creature may use a partial action during their move.</v>
          </cell>
          <cell r="D286" t="str">
            <v>WotC</v>
          </cell>
          <cell r="E286" t="str">
            <v>MM p</v>
          </cell>
          <cell r="F286" t="str">
            <v>11, 62</v>
          </cell>
          <cell r="G286" t="str">
            <v>General</v>
          </cell>
          <cell r="H286">
            <v>0</v>
          </cell>
        </row>
        <row r="287">
          <cell r="A287" t="str">
            <v>Foe Hunter</v>
          </cell>
          <cell r="C287" t="str">
            <v>+1 to dmg and Improved Critical feat vs. specific monster race (within 30')</v>
          </cell>
          <cell r="D287" t="str">
            <v>WotC</v>
          </cell>
          <cell r="E287" t="str">
            <v xml:space="preserve">FRCS </v>
          </cell>
          <cell r="F287">
            <v>34</v>
          </cell>
          <cell r="G287" t="str">
            <v>Fighter</v>
          </cell>
          <cell r="H287">
            <v>0</v>
          </cell>
        </row>
        <row r="288">
          <cell r="A288" t="str">
            <v>Follow Through</v>
          </cell>
          <cell r="C288" t="str">
            <v>Free 5' step after 0ing a target.</v>
          </cell>
          <cell r="D288" t="str">
            <v>AEG</v>
          </cell>
          <cell r="E288" t="str">
            <v xml:space="preserve">War </v>
          </cell>
          <cell r="F288">
            <v>45</v>
          </cell>
          <cell r="G288" t="str">
            <v>General</v>
          </cell>
          <cell r="H288">
            <v>2</v>
          </cell>
          <cell r="I288" t="str">
            <v>Str 13+, Power Attack</v>
          </cell>
        </row>
        <row r="289">
          <cell r="A289" t="str">
            <v>Forced Swiftness</v>
          </cell>
          <cell r="C289" t="str">
            <v>Run (x4) regardless of armor or weight</v>
          </cell>
          <cell r="D289" t="str">
            <v>Malhavoc</v>
          </cell>
          <cell r="E289" t="str">
            <v>www.montecook.com</v>
          </cell>
          <cell r="G289" t="str">
            <v>General</v>
          </cell>
          <cell r="H289">
            <v>0</v>
          </cell>
        </row>
        <row r="290">
          <cell r="A290" t="str">
            <v>Forester</v>
          </cell>
          <cell r="C290" t="str">
            <v>+2 to Heal and Wilderness Lore.</v>
          </cell>
          <cell r="D290" t="str">
            <v>WotC</v>
          </cell>
          <cell r="E290" t="str">
            <v xml:space="preserve">FRCS </v>
          </cell>
          <cell r="F290">
            <v>35</v>
          </cell>
          <cell r="G290" t="str">
            <v>General</v>
          </cell>
          <cell r="H290">
            <v>0</v>
          </cell>
        </row>
        <row r="291">
          <cell r="A291" t="str">
            <v>Forge Epic Ring (I)</v>
          </cell>
          <cell r="C291" t="str">
            <v>Can forge Epic Rings (Chapter 4, ELH)</v>
          </cell>
          <cell r="D291" t="str">
            <v>WotC</v>
          </cell>
          <cell r="E291" t="str">
            <v xml:space="preserve">ELH </v>
          </cell>
          <cell r="F291">
            <v>56</v>
          </cell>
          <cell r="G291" t="str">
            <v>Epic</v>
          </cell>
          <cell r="H291">
            <v>3</v>
          </cell>
          <cell r="I291" t="str">
            <v>Forge Ring, Knowledge (Arcana) 35 ranks, Spellcraft 35 ranks</v>
          </cell>
        </row>
        <row r="292">
          <cell r="A292" t="str">
            <v>Forge Ring</v>
          </cell>
          <cell r="C292" t="str">
            <v>You can create rings.</v>
          </cell>
          <cell r="D292" t="str">
            <v>WotC</v>
          </cell>
          <cell r="E292" t="str">
            <v xml:space="preserve">PHB </v>
          </cell>
          <cell r="F292">
            <v>82</v>
          </cell>
          <cell r="G292" t="str">
            <v>Item Creation</v>
          </cell>
          <cell r="H292">
            <v>0</v>
          </cell>
          <cell r="I292" t="str">
            <v>Spellcaster Level 12+</v>
          </cell>
        </row>
        <row r="293">
          <cell r="A293" t="str">
            <v>Forgeblood</v>
          </cell>
          <cell r="C293" t="str">
            <v>1st 5 cold damage is subdual, +5 bonus to save vs. subdual from cold/exposure.  (1st level only.)</v>
          </cell>
          <cell r="D293" t="str">
            <v>Green Ronin</v>
          </cell>
          <cell r="E293" t="str">
            <v xml:space="preserve">HnH </v>
          </cell>
          <cell r="F293">
            <v>16</v>
          </cell>
          <cell r="G293" t="str">
            <v>Prime Bloodgift</v>
          </cell>
          <cell r="H293">
            <v>2</v>
          </cell>
          <cell r="I293" t="str">
            <v>Dwarf, Dex 11+</v>
          </cell>
        </row>
        <row r="294">
          <cell r="A294" t="str">
            <v>Fortify Power</v>
          </cell>
          <cell r="C294" t="str">
            <v>Variable numeric effects are increased 25%; +2 power points.</v>
          </cell>
          <cell r="D294" t="str">
            <v>Piazo</v>
          </cell>
          <cell r="E294" t="str">
            <v>Dragon #287</v>
          </cell>
          <cell r="F294">
            <v>55</v>
          </cell>
          <cell r="G294" t="str">
            <v>Metapsionic</v>
          </cell>
          <cell r="H294">
            <v>0</v>
          </cell>
        </row>
        <row r="295">
          <cell r="A295" t="str">
            <v>Frenzied Attack</v>
          </cell>
          <cell r="C295" t="str">
            <v>Make an extra attack at highest BAB.  All attacks suffer -4 AB.</v>
          </cell>
          <cell r="D295" t="str">
            <v>AEG</v>
          </cell>
          <cell r="E295" t="str">
            <v xml:space="preserve">War </v>
          </cell>
          <cell r="F295">
            <v>45</v>
          </cell>
          <cell r="G295" t="str">
            <v>General</v>
          </cell>
          <cell r="H295">
            <v>2</v>
          </cell>
          <cell r="I295" t="str">
            <v>BAB 4+, Power Attack</v>
          </cell>
        </row>
        <row r="296">
          <cell r="A296" t="str">
            <v>Gargantuan Wild Shape (W)</v>
          </cell>
          <cell r="C296" t="str">
            <v>Can Wild Shape into a Gargantuan creature</v>
          </cell>
          <cell r="D296" t="str">
            <v>WotC</v>
          </cell>
          <cell r="E296" t="str">
            <v xml:space="preserve">ELH </v>
          </cell>
          <cell r="F296">
            <v>56</v>
          </cell>
          <cell r="G296" t="str">
            <v>Epic</v>
          </cell>
          <cell r="H296">
            <v>1</v>
          </cell>
          <cell r="I296" t="str">
            <v>Able to Wild Shape into a Huge creature</v>
          </cell>
        </row>
        <row r="297">
          <cell r="A297" t="str">
            <v>Ghost Light</v>
          </cell>
          <cell r="C297" t="str">
            <v>You can create a ball of light that others are compelled to follow (Fort DC "&amp;10+BonusLevel&amp;").</v>
          </cell>
          <cell r="D297" t="str">
            <v>Green Ronin</v>
          </cell>
          <cell r="E297" t="str">
            <v xml:space="preserve">SCoN </v>
          </cell>
          <cell r="F297">
            <v>54</v>
          </cell>
          <cell r="G297" t="str">
            <v>Undead</v>
          </cell>
          <cell r="H297">
            <v>1</v>
          </cell>
          <cell r="I297" t="str">
            <v>Con --, Discorporate</v>
          </cell>
        </row>
        <row r="298">
          <cell r="A298" t="str">
            <v>Giantfoe</v>
          </cell>
          <cell r="C298" t="str">
            <v>Dodge bonus vs. giants increases to +8.</v>
          </cell>
          <cell r="D298" t="str">
            <v>Green Ronin</v>
          </cell>
          <cell r="E298" t="str">
            <v xml:space="preserve">HnH </v>
          </cell>
          <cell r="F298">
            <v>16</v>
          </cell>
          <cell r="G298" t="str">
            <v>General</v>
          </cell>
          <cell r="H298">
            <v>3</v>
          </cell>
          <cell r="I298" t="str">
            <v>Dwarf, Dex 15+, Dodge</v>
          </cell>
        </row>
        <row r="299">
          <cell r="A299" t="str">
            <v>Gift of the Divine</v>
          </cell>
          <cell r="C299" t="str">
            <v>Give turn/rebuke attempt to willing creature; loses attempt for duration.</v>
          </cell>
          <cell r="D299" t="str">
            <v>WotC</v>
          </cell>
          <cell r="E299" t="str">
            <v xml:space="preserve">FRCS </v>
          </cell>
          <cell r="F299">
            <v>48</v>
          </cell>
          <cell r="G299" t="str">
            <v>Special Ability</v>
          </cell>
          <cell r="H299">
            <v>2</v>
          </cell>
          <cell r="I299" t="str">
            <v>Hierophant</v>
          </cell>
        </row>
        <row r="300">
          <cell r="A300" t="str">
            <v>Glib Tongue</v>
          </cell>
          <cell r="C300" t="str">
            <v>+6 insight bonus 1st time you bluff an individual, -6 thereafter</v>
          </cell>
          <cell r="D300" t="str">
            <v>Green Ronin</v>
          </cell>
          <cell r="E300" t="str">
            <v xml:space="preserve">AH </v>
          </cell>
          <cell r="F300">
            <v>19</v>
          </cell>
          <cell r="G300" t="str">
            <v>General</v>
          </cell>
          <cell r="H300">
            <v>0</v>
          </cell>
          <cell r="I300" t="str">
            <v>Bluff 6+  ranks</v>
          </cell>
        </row>
        <row r="301">
          <cell r="A301" t="str">
            <v>Golden Tongue</v>
          </cell>
          <cell r="C301" t="str">
            <v>+2 to Bluff (except feinting and diversion to hide) and Diplomacy</v>
          </cell>
          <cell r="D301" t="str">
            <v>AEG</v>
          </cell>
          <cell r="E301" t="str">
            <v xml:space="preserve">Dun </v>
          </cell>
          <cell r="F301">
            <v>81</v>
          </cell>
          <cell r="G301" t="str">
            <v>General</v>
          </cell>
          <cell r="H301">
            <v>0</v>
          </cell>
        </row>
        <row r="302">
          <cell r="A302" t="str">
            <v>Grace Under Pressure</v>
          </cell>
          <cell r="C302" t="str">
            <v>+2 versus Fear and Confusion</v>
          </cell>
          <cell r="D302" t="str">
            <v>AEG</v>
          </cell>
          <cell r="E302" t="str">
            <v xml:space="preserve">Dun </v>
          </cell>
          <cell r="F302">
            <v>81</v>
          </cell>
          <cell r="G302" t="str">
            <v>General</v>
          </cell>
          <cell r="H302">
            <v>0</v>
          </cell>
        </row>
        <row r="303">
          <cell r="A303" t="str">
            <v>Grace Under Pressure</v>
          </cell>
          <cell r="C303" t="str">
            <v>+2 bonus vs. magical fear, magical confusion, &amp; intimidation.</v>
          </cell>
          <cell r="D303" t="str">
            <v>AEG</v>
          </cell>
          <cell r="E303" t="str">
            <v xml:space="preserve">Merc </v>
          </cell>
          <cell r="F303">
            <v>61</v>
          </cell>
          <cell r="G303" t="str">
            <v>General</v>
          </cell>
          <cell r="H303">
            <v>0</v>
          </cell>
        </row>
        <row r="304">
          <cell r="A304" t="str">
            <v>Grasshopper Strike</v>
          </cell>
          <cell r="C304" t="str">
            <v>Take 10 on Jump and Tumble checks; can use during combat</v>
          </cell>
          <cell r="D304" t="str">
            <v>Piazo</v>
          </cell>
          <cell r="E304" t="str">
            <v>Dragon #279</v>
          </cell>
          <cell r="F304">
            <v>63</v>
          </cell>
          <cell r="G304" t="str">
            <v>General</v>
          </cell>
          <cell r="H304">
            <v>0</v>
          </cell>
        </row>
        <row r="305">
          <cell r="A305" t="str">
            <v>Great Charisma</v>
          </cell>
          <cell r="C305" t="str">
            <v>+1 Charisma</v>
          </cell>
          <cell r="D305" t="str">
            <v>WotC</v>
          </cell>
          <cell r="E305" t="str">
            <v xml:space="preserve">ELH </v>
          </cell>
          <cell r="F305">
            <v>56</v>
          </cell>
          <cell r="G305" t="str">
            <v>Epic</v>
          </cell>
          <cell r="H305">
            <v>0</v>
          </cell>
          <cell r="I305" t="str">
            <v>(no requirements)</v>
          </cell>
        </row>
        <row r="306">
          <cell r="A306" t="str">
            <v>Great Cleave</v>
          </cell>
          <cell r="C306" t="str">
            <v>No limit to the number of Cleave attempts.</v>
          </cell>
          <cell r="D306" t="str">
            <v>WotC</v>
          </cell>
          <cell r="E306" t="str">
            <v xml:space="preserve">PHB </v>
          </cell>
          <cell r="F306">
            <v>82</v>
          </cell>
          <cell r="G306" t="str">
            <v>General</v>
          </cell>
          <cell r="H306">
            <v>1</v>
          </cell>
          <cell r="I306" t="str">
            <v>Cleave</v>
          </cell>
        </row>
        <row r="307">
          <cell r="A307" t="str">
            <v>Great Constitution</v>
          </cell>
          <cell r="C307" t="str">
            <v>+1 Constitution</v>
          </cell>
          <cell r="D307" t="str">
            <v>WotC</v>
          </cell>
          <cell r="E307" t="str">
            <v xml:space="preserve">ELH </v>
          </cell>
          <cell r="F307">
            <v>56</v>
          </cell>
          <cell r="G307" t="str">
            <v>Epic</v>
          </cell>
          <cell r="H307">
            <v>0</v>
          </cell>
          <cell r="I307" t="str">
            <v>(no requirements)</v>
          </cell>
        </row>
        <row r="308">
          <cell r="A308" t="str">
            <v>Great Dexterity</v>
          </cell>
          <cell r="C308" t="str">
            <v>+1 Dexterity</v>
          </cell>
          <cell r="D308" t="str">
            <v>WotC</v>
          </cell>
          <cell r="E308" t="str">
            <v xml:space="preserve">ELH </v>
          </cell>
          <cell r="F308">
            <v>56</v>
          </cell>
          <cell r="G308" t="str">
            <v>Epic</v>
          </cell>
          <cell r="H308">
            <v>0</v>
          </cell>
          <cell r="I308" t="str">
            <v>(no requirements)</v>
          </cell>
        </row>
        <row r="309">
          <cell r="A309" t="str">
            <v>Great Fortitude</v>
          </cell>
          <cell r="C309" t="str">
            <v>+2 bonus to all Fortitude savings throws.</v>
          </cell>
          <cell r="D309" t="str">
            <v>WotC</v>
          </cell>
          <cell r="E309" t="str">
            <v xml:space="preserve">PHB </v>
          </cell>
          <cell r="F309">
            <v>82</v>
          </cell>
          <cell r="G309" t="str">
            <v>General</v>
          </cell>
          <cell r="H309">
            <v>0</v>
          </cell>
        </row>
        <row r="310">
          <cell r="A310" t="str">
            <v>Great Intelligence</v>
          </cell>
          <cell r="C310" t="str">
            <v>+1 Intelligence</v>
          </cell>
          <cell r="D310" t="str">
            <v>WotC</v>
          </cell>
          <cell r="E310" t="str">
            <v xml:space="preserve">ELH </v>
          </cell>
          <cell r="F310">
            <v>56</v>
          </cell>
          <cell r="G310" t="str">
            <v>Epic</v>
          </cell>
          <cell r="H310">
            <v>0</v>
          </cell>
          <cell r="I310" t="str">
            <v>(no requirements)</v>
          </cell>
        </row>
        <row r="311">
          <cell r="A311" t="str">
            <v>Great Smiting</v>
          </cell>
          <cell r="C311" t="str">
            <v>Add 2x level to smite attacks;  Can be stacked;</v>
          </cell>
          <cell r="D311" t="str">
            <v>WotC</v>
          </cell>
          <cell r="E311" t="str">
            <v xml:space="preserve">ELH </v>
          </cell>
          <cell r="F311">
            <v>56</v>
          </cell>
          <cell r="G311" t="str">
            <v>Epic</v>
          </cell>
          <cell r="H311">
            <v>2</v>
          </cell>
          <cell r="I311" t="str">
            <v>Cha 25, Smite ability</v>
          </cell>
        </row>
        <row r="312">
          <cell r="A312" t="str">
            <v>Great Strength</v>
          </cell>
          <cell r="C312" t="str">
            <v>+1 Strength</v>
          </cell>
          <cell r="D312" t="str">
            <v>WotC</v>
          </cell>
          <cell r="E312" t="str">
            <v xml:space="preserve">ELH </v>
          </cell>
          <cell r="F312">
            <v>57</v>
          </cell>
          <cell r="G312" t="str">
            <v>Epic</v>
          </cell>
          <cell r="H312">
            <v>0</v>
          </cell>
          <cell r="I312" t="str">
            <v>(no requirements)</v>
          </cell>
        </row>
        <row r="313">
          <cell r="A313" t="str">
            <v>Great Sunder</v>
          </cell>
          <cell r="C313" t="str">
            <v>Half the weapon's total hardness when attempting a Sunder attack.</v>
          </cell>
          <cell r="D313" t="str">
            <v>WotC</v>
          </cell>
          <cell r="E313" t="str">
            <v xml:space="preserve">PsiHB </v>
          </cell>
          <cell r="F313">
            <v>26</v>
          </cell>
          <cell r="G313" t="str">
            <v>Psionic</v>
          </cell>
          <cell r="H313">
            <v>3</v>
          </cell>
          <cell r="I313" t="str">
            <v>Str 13+, Power Attack, Sunder, reserve power points 5+</v>
          </cell>
        </row>
        <row r="314">
          <cell r="A314" t="str">
            <v>Great Wisdom</v>
          </cell>
          <cell r="C314" t="str">
            <v>+1 Wisdom</v>
          </cell>
          <cell r="D314" t="str">
            <v>WotC</v>
          </cell>
          <cell r="E314" t="str">
            <v xml:space="preserve">ELH </v>
          </cell>
          <cell r="F314">
            <v>57</v>
          </cell>
          <cell r="G314" t="str">
            <v>Epic</v>
          </cell>
          <cell r="H314">
            <v>0</v>
          </cell>
          <cell r="I314" t="str">
            <v>(no requirements)</v>
          </cell>
        </row>
        <row r="315">
          <cell r="A315" t="str">
            <v>Greater Multiweapon Fighting</v>
          </cell>
          <cell r="C315" t="str">
            <v>Can take a third attack with each extra weapon, at -10 penalty</v>
          </cell>
          <cell r="D315" t="str">
            <v>WotC</v>
          </cell>
          <cell r="E315" t="str">
            <v xml:space="preserve">ELH </v>
          </cell>
          <cell r="F315">
            <v>69</v>
          </cell>
          <cell r="G315" t="str">
            <v>General</v>
          </cell>
          <cell r="H315">
            <v>6</v>
          </cell>
          <cell r="I315" t="str">
            <v>Dex 19, three or more hands, Improved Multiweapon Fighting, Multiweapon Fighting, Multidexterity, BAB +15</v>
          </cell>
        </row>
        <row r="316">
          <cell r="A316" t="str">
            <v>Greater Pledge of Flame</v>
          </cell>
          <cell r="C316" t="str">
            <v>1/day 1d6 dmg fireshield &amp; touch attacks for 1 rounds.</v>
          </cell>
          <cell r="D316" t="str">
            <v>Green Ronin</v>
          </cell>
          <cell r="E316" t="str">
            <v xml:space="preserve">HnH </v>
          </cell>
          <cell r="F316">
            <v>16</v>
          </cell>
          <cell r="G316" t="str">
            <v>Bonding</v>
          </cell>
          <cell r="H316">
            <v>1</v>
          </cell>
          <cell r="I316" t="str">
            <v>Pledge of Flame, Bonding Ritual</v>
          </cell>
        </row>
        <row r="317">
          <cell r="A317" t="str">
            <v>Greater Pledge of Frost</v>
          </cell>
          <cell r="C317" t="str">
            <v>1/day 1d6 dmg icehield &amp; touch attacks for 1 rounds.</v>
          </cell>
          <cell r="D317" t="str">
            <v>Green Ronin</v>
          </cell>
          <cell r="E317" t="str">
            <v xml:space="preserve">HnH </v>
          </cell>
          <cell r="F317">
            <v>16</v>
          </cell>
          <cell r="G317" t="str">
            <v>Bonding</v>
          </cell>
          <cell r="H317">
            <v>1</v>
          </cell>
          <cell r="I317" t="str">
            <v>Pledge of Frost, Bonding Ritual</v>
          </cell>
        </row>
        <row r="318">
          <cell r="A318" t="str">
            <v>Greater Power Penetration</v>
          </cell>
          <cell r="C318" t="str">
            <v>+4 bonus on manifester level to beat a creature's power resistance.</v>
          </cell>
          <cell r="D318" t="str">
            <v>WotC</v>
          </cell>
          <cell r="E318" t="str">
            <v xml:space="preserve">PsiHB </v>
          </cell>
          <cell r="F318">
            <v>26</v>
          </cell>
          <cell r="G318" t="str">
            <v>Psionic</v>
          </cell>
          <cell r="H318">
            <v>1</v>
          </cell>
          <cell r="I318" t="str">
            <v>Power Penetration</v>
          </cell>
        </row>
        <row r="319">
          <cell r="A319" t="str">
            <v>Greater Psionic Combat Buffer</v>
          </cell>
          <cell r="C319" t="str">
            <v>You become more efficient at psionic combat.</v>
          </cell>
          <cell r="D319" t="str">
            <v>WotC</v>
          </cell>
          <cell r="E319" t="str">
            <v>Mind's Eye</v>
          </cell>
          <cell r="F319">
            <v>39</v>
          </cell>
          <cell r="G319" t="str">
            <v>Psionic</v>
          </cell>
          <cell r="H319">
            <v>1</v>
          </cell>
          <cell r="I319" t="str">
            <v>Psionic Combat Buffer</v>
          </cell>
        </row>
        <row r="320">
          <cell r="A320" t="str">
            <v>Greater Psionic Focus</v>
          </cell>
          <cell r="C320" t="str">
            <v>+4 to the DC for saves against powers of the selected discipline.</v>
          </cell>
          <cell r="D320" t="str">
            <v>WotC</v>
          </cell>
          <cell r="E320" t="str">
            <v xml:space="preserve">PsiHB </v>
          </cell>
          <cell r="F320">
            <v>26</v>
          </cell>
          <cell r="G320" t="str">
            <v>Psionic</v>
          </cell>
          <cell r="H320">
            <v>1</v>
          </cell>
          <cell r="I320" t="str">
            <v>Psionic Focus</v>
          </cell>
        </row>
        <row r="321">
          <cell r="A321" t="str">
            <v>Greater Spell Focus</v>
          </cell>
          <cell r="C321" t="str">
            <v>+4 to DC for all saving throws from one school of magic you focus on.</v>
          </cell>
          <cell r="D321" t="str">
            <v>WotC</v>
          </cell>
          <cell r="E321" t="str">
            <v xml:space="preserve">TnB </v>
          </cell>
          <cell r="F321">
            <v>40</v>
          </cell>
          <cell r="G321" t="str">
            <v>General</v>
          </cell>
          <cell r="H321">
            <v>1</v>
          </cell>
          <cell r="I321" t="str">
            <v>Spell Focus</v>
          </cell>
        </row>
        <row r="322">
          <cell r="A322" t="str">
            <v>Greater Spell Penetration</v>
          </cell>
          <cell r="C322" t="str">
            <v>+4 bonus on caster level to beat a creature's SR.</v>
          </cell>
          <cell r="D322" t="str">
            <v>WotC</v>
          </cell>
          <cell r="E322" t="str">
            <v xml:space="preserve">TnB </v>
          </cell>
          <cell r="F322">
            <v>40</v>
          </cell>
          <cell r="G322" t="str">
            <v>General</v>
          </cell>
          <cell r="H322">
            <v>1</v>
          </cell>
          <cell r="I322" t="str">
            <v>Spell Penetration</v>
          </cell>
        </row>
        <row r="323">
          <cell r="A323" t="str">
            <v>Greedy Eyes</v>
          </cell>
          <cell r="C323" t="str">
            <v>Can take 1 round to Appraise something, -2 bonus</v>
          </cell>
          <cell r="D323" t="str">
            <v>AEG</v>
          </cell>
          <cell r="E323" t="str">
            <v xml:space="preserve">Dra </v>
          </cell>
          <cell r="F323">
            <v>29</v>
          </cell>
          <cell r="G323" t="str">
            <v>General</v>
          </cell>
          <cell r="H323">
            <v>0</v>
          </cell>
        </row>
        <row r="324">
          <cell r="A324" t="str">
            <v>Grim Determiniation</v>
          </cell>
          <cell r="C324" t="str">
            <v>After successful save vs. fear, +2 bonus to hit the source.</v>
          </cell>
          <cell r="D324" t="str">
            <v>AEG</v>
          </cell>
          <cell r="E324" t="str">
            <v xml:space="preserve">Dra </v>
          </cell>
          <cell r="F324">
            <v>30</v>
          </cell>
          <cell r="G324" t="str">
            <v>General</v>
          </cell>
          <cell r="H324">
            <v>1</v>
          </cell>
          <cell r="I324" t="str">
            <v>Fearless, Iron Will</v>
          </cell>
        </row>
        <row r="325">
          <cell r="A325" t="str">
            <v>Group Inspiration</v>
          </cell>
          <cell r="C325" t="str">
            <v>Bardic inspiration abilities affect double the targets;  Can be stacked;  See ref.</v>
          </cell>
          <cell r="D325" t="str">
            <v>WotC</v>
          </cell>
          <cell r="E325" t="str">
            <v xml:space="preserve">ELH </v>
          </cell>
          <cell r="F325">
            <v>57</v>
          </cell>
          <cell r="G325" t="str">
            <v>Epic</v>
          </cell>
          <cell r="H325">
            <v>2</v>
          </cell>
          <cell r="I325" t="str">
            <v>Perform 30 ranks, Bardic music class feature</v>
          </cell>
        </row>
        <row r="326">
          <cell r="A326" t="str">
            <v>Guildmaster</v>
          </cell>
          <cell r="C326" t="str">
            <v>Twice number of followers.</v>
          </cell>
          <cell r="D326" t="str">
            <v>MGP</v>
          </cell>
          <cell r="E326" t="str">
            <v xml:space="preserve">TQR </v>
          </cell>
          <cell r="F326">
            <v>50</v>
          </cell>
          <cell r="G326" t="str">
            <v>Rogue</v>
          </cell>
          <cell r="H326">
            <v>3</v>
          </cell>
          <cell r="I326" t="str">
            <v>Rogue, Leadership, Level 10+</v>
          </cell>
        </row>
        <row r="327">
          <cell r="A327" t="str">
            <v>Hack</v>
          </cell>
          <cell r="C327" t="str">
            <v>-10 to profession checks, 5x income.</v>
          </cell>
          <cell r="D327" t="str">
            <v>BP</v>
          </cell>
          <cell r="E327" t="str">
            <v xml:space="preserve">InQ </v>
          </cell>
          <cell r="F327">
            <v>10</v>
          </cell>
          <cell r="G327" t="str">
            <v>General</v>
          </cell>
          <cell r="H327">
            <v>0</v>
          </cell>
          <cell r="I327" t="str">
            <v>Draft any written work</v>
          </cell>
        </row>
        <row r="328">
          <cell r="A328" t="str">
            <v>Hair Trigger Reflexes</v>
          </cell>
          <cell r="C328" t="str">
            <v>Go first in round once per day.</v>
          </cell>
          <cell r="D328" t="str">
            <v>MGP</v>
          </cell>
          <cell r="E328" t="str">
            <v xml:space="preserve">TQR </v>
          </cell>
          <cell r="F328">
            <v>50</v>
          </cell>
          <cell r="G328" t="str">
            <v>General</v>
          </cell>
          <cell r="H328">
            <v>2</v>
          </cell>
          <cell r="I328" t="str">
            <v>Improved Initiative, Dex 15+</v>
          </cell>
        </row>
        <row r="329">
          <cell r="A329" t="str">
            <v>Hammer Fist</v>
          </cell>
          <cell r="C329" t="str">
            <v>Unarmed attack, add 1½ STR bonus (use both hands; non-flurry)</v>
          </cell>
          <cell r="D329" t="str">
            <v>Piazo</v>
          </cell>
          <cell r="E329" t="str">
            <v>Dragon #279</v>
          </cell>
          <cell r="F329">
            <v>63</v>
          </cell>
          <cell r="G329" t="str">
            <v>General</v>
          </cell>
          <cell r="H329">
            <v>0</v>
          </cell>
        </row>
        <row r="330">
          <cell r="A330" t="str">
            <v>Hamstring</v>
          </cell>
          <cell r="C330" t="str">
            <v>When scoring a crit against a larger creature, you can cut it's move by 1/2 instead of doing extra damage.</v>
          </cell>
          <cell r="D330" t="str">
            <v>AEG</v>
          </cell>
          <cell r="E330" t="str">
            <v xml:space="preserve">Dra </v>
          </cell>
          <cell r="F330">
            <v>30</v>
          </cell>
          <cell r="G330" t="str">
            <v>General</v>
          </cell>
          <cell r="H330">
            <v>2</v>
          </cell>
          <cell r="I330" t="str">
            <v>Str 13+ Power Attack</v>
          </cell>
        </row>
        <row r="331">
          <cell r="A331" t="str">
            <v>Hardy</v>
          </cell>
          <cell r="C331" t="str">
            <v>+4 bonus to resist subdual damage from hot &amp; cold environments.</v>
          </cell>
          <cell r="D331" t="str">
            <v>AEG</v>
          </cell>
          <cell r="E331" t="str">
            <v xml:space="preserve">Merc </v>
          </cell>
          <cell r="F331">
            <v>62</v>
          </cell>
          <cell r="G331" t="str">
            <v>General</v>
          </cell>
          <cell r="H331">
            <v>0</v>
          </cell>
        </row>
        <row r="332">
          <cell r="A332" t="str">
            <v>Harmony</v>
          </cell>
          <cell r="C332" t="e">
            <v>#REF!</v>
          </cell>
          <cell r="D332" t="str">
            <v>AEG</v>
          </cell>
          <cell r="E332" t="str">
            <v xml:space="preserve">Merc </v>
          </cell>
          <cell r="F332">
            <v>62</v>
          </cell>
          <cell r="G332" t="str">
            <v>General</v>
          </cell>
          <cell r="H332">
            <v>3</v>
          </cell>
          <cell r="I332" t="str">
            <v>Wis 15+, Cha 13+, Iron Will</v>
          </cell>
        </row>
        <row r="333">
          <cell r="A333" t="str">
            <v>Heavy Infantry Training</v>
          </cell>
          <cell r="C333" t="str">
            <v>Don/remove armor in 1/2 the standard time.</v>
          </cell>
          <cell r="D333" t="str">
            <v>AEG</v>
          </cell>
          <cell r="E333" t="str">
            <v xml:space="preserve">Merc </v>
          </cell>
          <cell r="F333">
            <v>62</v>
          </cell>
          <cell r="G333" t="str">
            <v>Fighter</v>
          </cell>
          <cell r="H333">
            <v>1</v>
          </cell>
          <cell r="I333" t="str">
            <v>Armor Proficiency</v>
          </cell>
        </row>
        <row r="334">
          <cell r="A334" t="str">
            <v>Heighten Power</v>
          </cell>
          <cell r="C334" t="str">
            <v>Manifest a power as if it were of a higher level than it actually is.</v>
          </cell>
          <cell r="D334" t="str">
            <v>WotC</v>
          </cell>
          <cell r="E334" t="str">
            <v xml:space="preserve">PsiHB </v>
          </cell>
          <cell r="F334">
            <v>26</v>
          </cell>
          <cell r="G334" t="str">
            <v>Metapsionic</v>
          </cell>
          <cell r="H334">
            <v>0</v>
          </cell>
        </row>
        <row r="335">
          <cell r="A335" t="str">
            <v>Heighten Spell</v>
          </cell>
          <cell r="C335" t="str">
            <v>Cast a spell as if it were a higher level than it actually is; +1 spell levels/per.</v>
          </cell>
          <cell r="D335" t="str">
            <v>WotC</v>
          </cell>
          <cell r="E335" t="str">
            <v xml:space="preserve">PHB </v>
          </cell>
          <cell r="F335">
            <v>82</v>
          </cell>
          <cell r="G335" t="str">
            <v>Metamagic</v>
          </cell>
          <cell r="H335">
            <v>0</v>
          </cell>
        </row>
        <row r="336">
          <cell r="A336" t="str">
            <v>Heighten Turning</v>
          </cell>
          <cell r="C336" t="str">
            <v>Subtract (x) from turn attempt, add to turning damage</v>
          </cell>
          <cell r="D336" t="str">
            <v>WotC</v>
          </cell>
          <cell r="E336" t="str">
            <v xml:space="preserve">DotF </v>
          </cell>
          <cell r="F336">
            <v>20</v>
          </cell>
          <cell r="G336" t="str">
            <v>Special</v>
          </cell>
          <cell r="H336">
            <v>0</v>
          </cell>
        </row>
        <row r="337">
          <cell r="A337" t="str">
            <v>Heroic Charge</v>
          </cell>
          <cell r="C337" t="str">
            <v>You &amp; your allies receive a +-2 to damage when you leade a charge.</v>
          </cell>
          <cell r="D337" t="str">
            <v>BP</v>
          </cell>
          <cell r="E337" t="str">
            <v xml:space="preserve">InQ </v>
          </cell>
          <cell r="F337">
            <v>10</v>
          </cell>
          <cell r="G337" t="str">
            <v>General</v>
          </cell>
          <cell r="H337">
            <v>3</v>
          </cell>
          <cell r="I337" t="str">
            <v>BAB 4+, Cha 15+, Improved Initiative</v>
          </cell>
        </row>
        <row r="338">
          <cell r="A338" t="str">
            <v>Hide Power</v>
          </cell>
          <cell r="C338" t="str">
            <v>Manifest a power without a telltale display.  +2 power points.</v>
          </cell>
          <cell r="D338" t="str">
            <v>WotC</v>
          </cell>
          <cell r="E338" t="str">
            <v xml:space="preserve">PsiHB </v>
          </cell>
          <cell r="F338">
            <v>26</v>
          </cell>
          <cell r="G338" t="str">
            <v>Metapsionic</v>
          </cell>
          <cell r="H338">
            <v>0</v>
          </cell>
        </row>
        <row r="339">
          <cell r="A339" t="str">
            <v>Hindering Song</v>
          </cell>
          <cell r="C339" t="str">
            <v>Concentration check for spellcasters to cast spells;  10 rounds max;</v>
          </cell>
          <cell r="D339" t="str">
            <v>WotC</v>
          </cell>
          <cell r="E339" t="str">
            <v xml:space="preserve">ELH </v>
          </cell>
          <cell r="F339">
            <v>57</v>
          </cell>
          <cell r="G339" t="str">
            <v>Epic</v>
          </cell>
          <cell r="H339">
            <v>3</v>
          </cell>
          <cell r="I339" t="str">
            <v>Deafening Song, Perform 27 ranks, Bardic music class feature</v>
          </cell>
        </row>
        <row r="340">
          <cell r="A340" t="str">
            <v>Hold the Line</v>
          </cell>
          <cell r="C340" t="str">
            <v>You get AoO on charging opponent before charge is resolved.</v>
          </cell>
          <cell r="D340" t="str">
            <v>WotC</v>
          </cell>
          <cell r="E340" t="str">
            <v xml:space="preserve">SnF </v>
          </cell>
          <cell r="F340">
            <v>7</v>
          </cell>
          <cell r="G340" t="str">
            <v>General</v>
          </cell>
          <cell r="H340">
            <v>0</v>
          </cell>
        </row>
        <row r="341">
          <cell r="A341" t="str">
            <v>Holistic Medicine</v>
          </cell>
          <cell r="C341" t="str">
            <v>Full round exam gives +10 bonus to heal check.  2x healing rate for bed rest.</v>
          </cell>
          <cell r="D341" t="str">
            <v>AEG</v>
          </cell>
          <cell r="E341" t="str">
            <v xml:space="preserve">Merc </v>
          </cell>
          <cell r="F341">
            <v>62</v>
          </cell>
          <cell r="G341" t="str">
            <v>General</v>
          </cell>
          <cell r="H341">
            <v>1</v>
          </cell>
          <cell r="I341" t="str">
            <v>Field Medic</v>
          </cell>
        </row>
        <row r="342">
          <cell r="A342" t="str">
            <v>Holy Strike</v>
          </cell>
          <cell r="C342" t="str">
            <v>Weapons you use are considered Holy, blessed weapons;  Does not stack;</v>
          </cell>
          <cell r="D342" t="str">
            <v>WotC</v>
          </cell>
          <cell r="E342" t="str">
            <v xml:space="preserve">ELH </v>
          </cell>
          <cell r="F342">
            <v>57</v>
          </cell>
          <cell r="G342" t="str">
            <v>Epic</v>
          </cell>
          <cell r="H342">
            <v>2</v>
          </cell>
          <cell r="I342" t="str">
            <v>Smite Evil class feature, Good Alignment</v>
          </cell>
        </row>
        <row r="343">
          <cell r="A343" t="str">
            <v>Horse Nomad</v>
          </cell>
          <cell r="C343" t="str">
            <v>Martial Weapon Proficiency (Composite Shortbow), +2 to all Ride checks.</v>
          </cell>
          <cell r="D343" t="str">
            <v>WotC</v>
          </cell>
          <cell r="E343" t="str">
            <v xml:space="preserve">FRCS </v>
          </cell>
          <cell r="F343">
            <v>35</v>
          </cell>
          <cell r="G343" t="str">
            <v>Fighter</v>
          </cell>
          <cell r="H343">
            <v>0</v>
          </cell>
        </row>
        <row r="344">
          <cell r="A344" t="str">
            <v>Hover *</v>
          </cell>
          <cell r="C344" t="str">
            <v>Flying creatures may change direction or hover in place, at will.</v>
          </cell>
          <cell r="D344" t="str">
            <v>WotC</v>
          </cell>
          <cell r="E344" t="str">
            <v xml:space="preserve">MM </v>
          </cell>
          <cell r="F344">
            <v>62</v>
          </cell>
          <cell r="G344" t="str">
            <v>Dragon</v>
          </cell>
          <cell r="H344">
            <v>0</v>
          </cell>
        </row>
        <row r="345">
          <cell r="A345" t="str">
            <v>Icy Wind</v>
          </cell>
          <cell r="C345" t="str">
            <v>When moving, can create a gust of wind spell that does 1d3 cold dmg.</v>
          </cell>
          <cell r="D345" t="str">
            <v>Green Ronin</v>
          </cell>
          <cell r="E345" t="str">
            <v xml:space="preserve">SCoN </v>
          </cell>
          <cell r="F345">
            <v>54</v>
          </cell>
          <cell r="G345" t="str">
            <v>Undead</v>
          </cell>
          <cell r="H345">
            <v>2</v>
          </cell>
          <cell r="I345" t="str">
            <v>Con --, Chill Hand</v>
          </cell>
        </row>
        <row r="346">
          <cell r="A346" t="str">
            <v>Ignore Material Components</v>
          </cell>
          <cell r="C346" t="str">
            <v>No material components needed to cast spells</v>
          </cell>
          <cell r="D346" t="str">
            <v>WotC</v>
          </cell>
          <cell r="E346" t="str">
            <v xml:space="preserve">ELH </v>
          </cell>
          <cell r="F346">
            <v>57</v>
          </cell>
          <cell r="G346" t="str">
            <v>Epic</v>
          </cell>
          <cell r="H346">
            <v>3</v>
          </cell>
          <cell r="I346" t="str">
            <v>Eschew Materials, Spellcraft 25 ranks, 9th level spells</v>
          </cell>
        </row>
        <row r="347">
          <cell r="A347" t="str">
            <v>Improptu Bow</v>
          </cell>
          <cell r="C347" t="str">
            <v>Can fire without penalty, reduced range &amp; damage.</v>
          </cell>
          <cell r="D347" t="str">
            <v>BP</v>
          </cell>
          <cell r="E347" t="str">
            <v xml:space="preserve">InQ </v>
          </cell>
          <cell r="F347">
            <v>11</v>
          </cell>
          <cell r="G347" t="str">
            <v>General</v>
          </cell>
          <cell r="H347">
            <v>2</v>
          </cell>
          <cell r="I347" t="str">
            <v>BAB 3+, Point Blank Shot, Perform (any string instrument) 5+ ranks</v>
          </cell>
        </row>
        <row r="348">
          <cell r="A348" t="str">
            <v>Improved Alertness</v>
          </cell>
          <cell r="C348" t="str">
            <v>not flat-footed vs. detected enemies and those in line of sight at initiative roll</v>
          </cell>
          <cell r="D348" t="str">
            <v>AEG</v>
          </cell>
          <cell r="E348" t="str">
            <v xml:space="preserve">Dun </v>
          </cell>
          <cell r="F348">
            <v>82</v>
          </cell>
          <cell r="G348" t="str">
            <v>General</v>
          </cell>
          <cell r="H348">
            <v>0</v>
          </cell>
        </row>
        <row r="349">
          <cell r="A349" t="str">
            <v>Improved Alertness</v>
          </cell>
          <cell r="C349" t="str">
            <v>Retain Dex bonus even while flat footed.</v>
          </cell>
          <cell r="D349" t="str">
            <v>AEG</v>
          </cell>
          <cell r="E349" t="str">
            <v xml:space="preserve">Merc </v>
          </cell>
          <cell r="F349">
            <v>62</v>
          </cell>
          <cell r="G349" t="str">
            <v>General</v>
          </cell>
          <cell r="H349">
            <v>1</v>
          </cell>
          <cell r="I349" t="str">
            <v>Alertness</v>
          </cell>
        </row>
        <row r="350">
          <cell r="A350" t="str">
            <v>Improved Alignment-Based Casting</v>
          </cell>
          <cell r="C350" t="str">
            <v>Spells of chosen alignment domain are cast at +3 levels</v>
          </cell>
          <cell r="D350" t="str">
            <v>WotC</v>
          </cell>
          <cell r="E350" t="str">
            <v xml:space="preserve">ELH </v>
          </cell>
          <cell r="F350">
            <v>57</v>
          </cell>
          <cell r="G350" t="str">
            <v>Epic</v>
          </cell>
          <cell r="H350">
            <v>3</v>
          </cell>
          <cell r="I350" t="str">
            <v>Chaos, Evil, Good, or Law domain, matching alignment, 9th level Divine spells</v>
          </cell>
        </row>
        <row r="351">
          <cell r="A351" t="str">
            <v>Improved Arrow of Death</v>
          </cell>
          <cell r="C351" t="str">
            <v>+2 DC to Arrows of Death;  Can be stacked</v>
          </cell>
          <cell r="D351" t="str">
            <v>WotC</v>
          </cell>
          <cell r="E351" t="str">
            <v xml:space="preserve">ELH </v>
          </cell>
          <cell r="F351">
            <v>57</v>
          </cell>
          <cell r="G351" t="str">
            <v>Epic</v>
          </cell>
          <cell r="H351">
            <v>5</v>
          </cell>
          <cell r="I351" t="str">
            <v>Dex 19, Wis 19, Point Blank Shot, Precise Shot, Arrow of Death class feature</v>
          </cell>
        </row>
        <row r="352">
          <cell r="A352" t="str">
            <v>Improved Aura of Courage</v>
          </cell>
          <cell r="C352" t="str">
            <v>Aura grants +8 morale bonus to saves vs; fear</v>
          </cell>
          <cell r="D352" t="str">
            <v>WotC</v>
          </cell>
          <cell r="E352" t="str">
            <v xml:space="preserve">ELH </v>
          </cell>
          <cell r="F352">
            <v>57</v>
          </cell>
          <cell r="G352" t="str">
            <v>Epic</v>
          </cell>
          <cell r="H352">
            <v>2</v>
          </cell>
          <cell r="I352" t="str">
            <v>Cha 25, Aura of Courage class ability</v>
          </cell>
        </row>
        <row r="353">
          <cell r="A353" t="str">
            <v>Improved Aura of Despair</v>
          </cell>
          <cell r="C353" t="str">
            <v>Aura imposes -4 penalty to saves</v>
          </cell>
          <cell r="D353" t="str">
            <v>WotC</v>
          </cell>
          <cell r="E353" t="str">
            <v xml:space="preserve">ELH </v>
          </cell>
          <cell r="F353">
            <v>57</v>
          </cell>
          <cell r="G353" t="str">
            <v>Epic</v>
          </cell>
          <cell r="H353">
            <v>2</v>
          </cell>
          <cell r="I353" t="str">
            <v>Cha 25, Aura of Despair class ability</v>
          </cell>
        </row>
        <row r="354">
          <cell r="A354" t="str">
            <v>Improved Balance</v>
          </cell>
          <cell r="C354" t="str">
            <v>+4 bonus to avoid grapples, bull rushes, overruns, &amp; trips.</v>
          </cell>
          <cell r="D354" t="str">
            <v>AEG</v>
          </cell>
          <cell r="E354" t="str">
            <v xml:space="preserve">War </v>
          </cell>
          <cell r="F354">
            <v>45</v>
          </cell>
          <cell r="G354" t="str">
            <v>General</v>
          </cell>
          <cell r="H354">
            <v>1</v>
          </cell>
          <cell r="I354" t="str">
            <v>Str 13+</v>
          </cell>
        </row>
        <row r="355">
          <cell r="A355" t="str">
            <v>Improved Bull Rush</v>
          </cell>
          <cell r="C355" t="str">
            <v>Bull rush does not provoke Attacks of Opportunity.</v>
          </cell>
          <cell r="D355" t="str">
            <v>WotC</v>
          </cell>
          <cell r="E355" t="str">
            <v xml:space="preserve">PHB </v>
          </cell>
          <cell r="F355">
            <v>82</v>
          </cell>
          <cell r="G355" t="str">
            <v>General</v>
          </cell>
          <cell r="H355">
            <v>0</v>
          </cell>
        </row>
        <row r="356">
          <cell r="A356" t="str">
            <v>Improved Combat Casting</v>
          </cell>
          <cell r="C356" t="str">
            <v>Provoke no AoO for casting while threatened</v>
          </cell>
          <cell r="D356" t="str">
            <v>WotC</v>
          </cell>
          <cell r="E356" t="str">
            <v xml:space="preserve">ELH </v>
          </cell>
          <cell r="F356">
            <v>57</v>
          </cell>
          <cell r="G356" t="str">
            <v>Epic</v>
          </cell>
          <cell r="H356">
            <v>2</v>
          </cell>
          <cell r="I356" t="str">
            <v>Combat Casting, Concentration 25 ranks</v>
          </cell>
        </row>
        <row r="357">
          <cell r="A357" t="str">
            <v>Improved Combat Reflexes</v>
          </cell>
          <cell r="C357" t="str">
            <v>Can make unlimited AoO, one per target</v>
          </cell>
          <cell r="D357" t="str">
            <v>WotC</v>
          </cell>
          <cell r="E357" t="str">
            <v xml:space="preserve">ELH </v>
          </cell>
          <cell r="F357">
            <v>57</v>
          </cell>
          <cell r="G357" t="str">
            <v>Epic</v>
          </cell>
          <cell r="H357">
            <v>2</v>
          </cell>
          <cell r="I357" t="str">
            <v>Dex 21, Combat Reflexes</v>
          </cell>
        </row>
        <row r="358">
          <cell r="A358" t="str">
            <v>Improved Control Shape *</v>
          </cell>
          <cell r="C358" t="str">
            <v>?</v>
          </cell>
          <cell r="D358" t="str">
            <v>WotC</v>
          </cell>
          <cell r="E358" t="str">
            <v xml:space="preserve">MM </v>
          </cell>
          <cell r="F358">
            <v>218</v>
          </cell>
          <cell r="G358" t="str">
            <v>Lycanthrope</v>
          </cell>
          <cell r="H358">
            <v>0</v>
          </cell>
          <cell r="I358" t="str">
            <v>Must be a Lycanthrope</v>
          </cell>
        </row>
        <row r="359">
          <cell r="A359" t="str">
            <v>Improved Counterspell</v>
          </cell>
          <cell r="C359" t="str">
            <v>Use spell of same school, same level or higher.</v>
          </cell>
          <cell r="D359" t="str">
            <v>WotC</v>
          </cell>
          <cell r="E359" t="str">
            <v xml:space="preserve">FRCS </v>
          </cell>
          <cell r="F359">
            <v>35</v>
          </cell>
          <cell r="G359" t="str">
            <v>General</v>
          </cell>
          <cell r="H359">
            <v>0</v>
          </cell>
        </row>
        <row r="360">
          <cell r="A360" t="str">
            <v>Improved Critical</v>
          </cell>
          <cell r="C360" t="str">
            <v>Specific weapon's threat range is doubled.</v>
          </cell>
          <cell r="D360" t="str">
            <v>WotC</v>
          </cell>
          <cell r="E360" t="str">
            <v xml:space="preserve">PHB </v>
          </cell>
          <cell r="F360">
            <v>82</v>
          </cell>
          <cell r="G360" t="str">
            <v>General</v>
          </cell>
          <cell r="H360">
            <v>0</v>
          </cell>
        </row>
        <row r="361">
          <cell r="A361" t="str">
            <v>Improved Darkvision</v>
          </cell>
          <cell r="C361" t="str">
            <v>Darkvision range doubles;  Can be stacked;  See ref.</v>
          </cell>
          <cell r="D361" t="str">
            <v>WotC</v>
          </cell>
          <cell r="E361" t="str">
            <v xml:space="preserve">ELH </v>
          </cell>
          <cell r="F361">
            <v>58</v>
          </cell>
          <cell r="G361" t="str">
            <v>Epic</v>
          </cell>
          <cell r="H361">
            <v>1</v>
          </cell>
          <cell r="I361" t="str">
            <v>Darkvision</v>
          </cell>
        </row>
        <row r="362">
          <cell r="A362" t="str">
            <v>Improved Death Attack</v>
          </cell>
          <cell r="C362" t="str">
            <v>+2 to DC of your Death Attack;  Can be stacked;  See ref.</v>
          </cell>
          <cell r="D362" t="str">
            <v>WotC</v>
          </cell>
          <cell r="E362" t="str">
            <v xml:space="preserve">ELH </v>
          </cell>
          <cell r="F362">
            <v>58</v>
          </cell>
          <cell r="G362" t="str">
            <v>Epic</v>
          </cell>
          <cell r="H362">
            <v>2</v>
          </cell>
          <cell r="I362" t="str">
            <v>Death Attack class feature, Sneak attack +5d6</v>
          </cell>
        </row>
        <row r="363">
          <cell r="A363" t="str">
            <v>Improved Disarm</v>
          </cell>
          <cell r="C363" t="str">
            <v>Disarming does not provoke an AoO, nor allow a disarm.</v>
          </cell>
          <cell r="D363" t="str">
            <v>WotC</v>
          </cell>
          <cell r="E363" t="str">
            <v xml:space="preserve">PHB </v>
          </cell>
          <cell r="F363">
            <v>83</v>
          </cell>
          <cell r="G363" t="str">
            <v>General</v>
          </cell>
          <cell r="H363">
            <v>2</v>
          </cell>
          <cell r="I363" t="str">
            <v>Int 13+, Expertise</v>
          </cell>
        </row>
        <row r="364">
          <cell r="A364" t="str">
            <v>Improved Dispelling</v>
          </cell>
          <cell r="C364" t="str">
            <v>+4 bonus to dispell checks.</v>
          </cell>
          <cell r="D364" t="str">
            <v>Green Ronin</v>
          </cell>
          <cell r="E364" t="str">
            <v xml:space="preserve">HnH </v>
          </cell>
          <cell r="F364">
            <v>16</v>
          </cell>
          <cell r="G364" t="str">
            <v>General</v>
          </cell>
          <cell r="H364">
            <v>2</v>
          </cell>
          <cell r="I364" t="str">
            <v>Con 13+, Spellcaster Level 5+</v>
          </cell>
        </row>
        <row r="365">
          <cell r="A365" t="str">
            <v>Improved Dodge</v>
          </cell>
          <cell r="C365" t="str">
            <v>+3 AC bonus to specified target.  Can change target on any action.</v>
          </cell>
          <cell r="D365" t="str">
            <v>Green Ronin</v>
          </cell>
          <cell r="E365" t="str">
            <v xml:space="preserve">AH </v>
          </cell>
          <cell r="F365">
            <v>19</v>
          </cell>
          <cell r="G365" t="str">
            <v>General</v>
          </cell>
          <cell r="H365">
            <v>3</v>
          </cell>
          <cell r="I365" t="str">
            <v>Dodge, Lightning Reflexes, Dex 15+</v>
          </cell>
        </row>
        <row r="366">
          <cell r="A366" t="str">
            <v>Improved Elemental Wild Shape (W)</v>
          </cell>
          <cell r="C366" t="str">
            <v>Can Wild Shape into elemental creatures;  See ref.</v>
          </cell>
          <cell r="D366" t="str">
            <v>WotC</v>
          </cell>
          <cell r="E366" t="str">
            <v xml:space="preserve">ELH </v>
          </cell>
          <cell r="F366">
            <v>58</v>
          </cell>
          <cell r="G366" t="str">
            <v>Epic</v>
          </cell>
          <cell r="H366">
            <v>2</v>
          </cell>
          <cell r="I366" t="str">
            <v>Wis 25, able to Wild Shape into an elemental</v>
          </cell>
        </row>
        <row r="367">
          <cell r="A367" t="str">
            <v>Improved Endurance</v>
          </cell>
          <cell r="C367" t="str">
            <v>+4 CON check versus dmg from lack of food &amp; water; fatigued after 2 failures</v>
          </cell>
          <cell r="D367" t="str">
            <v>AEG</v>
          </cell>
          <cell r="E367" t="str">
            <v xml:space="preserve">Dun </v>
          </cell>
          <cell r="F367">
            <v>82</v>
          </cell>
          <cell r="G367" t="str">
            <v>General</v>
          </cell>
          <cell r="H367">
            <v>0</v>
          </cell>
        </row>
        <row r="368">
          <cell r="A368" t="str">
            <v>Improved Endurance</v>
          </cell>
          <cell r="C368" t="str">
            <v>You require 1/2 the normal daily food &amp; water for your race.</v>
          </cell>
          <cell r="D368" t="str">
            <v>AEG</v>
          </cell>
          <cell r="E368" t="str">
            <v xml:space="preserve">Merc </v>
          </cell>
          <cell r="F368">
            <v>63</v>
          </cell>
          <cell r="G368" t="str">
            <v>General</v>
          </cell>
          <cell r="H368">
            <v>0</v>
          </cell>
        </row>
        <row r="369">
          <cell r="A369" t="str">
            <v>Improved Familiar</v>
          </cell>
          <cell r="C369" t="str">
            <v>Acquire a more powerful familiar.</v>
          </cell>
          <cell r="D369" t="str">
            <v>WotC</v>
          </cell>
          <cell r="E369" t="str">
            <v xml:space="preserve">TnB </v>
          </cell>
          <cell r="F369">
            <v>40</v>
          </cell>
          <cell r="G369" t="str">
            <v>General</v>
          </cell>
          <cell r="H369">
            <v>2</v>
          </cell>
          <cell r="I369" t="str">
            <v>Familiar, Compatible Alignment</v>
          </cell>
        </row>
        <row r="370">
          <cell r="A370" t="str">
            <v>Improved Favored Enemy</v>
          </cell>
          <cell r="C370" t="str">
            <v>+1 to favored enemy skill checks;  Can be stacked;  See ref.</v>
          </cell>
          <cell r="D370" t="str">
            <v>WotC</v>
          </cell>
          <cell r="E370" t="str">
            <v xml:space="preserve">ELH </v>
          </cell>
          <cell r="F370">
            <v>58</v>
          </cell>
          <cell r="G370" t="str">
            <v>Epic</v>
          </cell>
          <cell r="H370">
            <v>1</v>
          </cell>
          <cell r="I370" t="str">
            <v>5+ favored enemies</v>
          </cell>
        </row>
        <row r="371">
          <cell r="A371" t="str">
            <v>Improved Feint</v>
          </cell>
          <cell r="C371" t="str">
            <v>+3 to feint using Bluff in combat.</v>
          </cell>
          <cell r="D371" t="str">
            <v>AEG</v>
          </cell>
          <cell r="E371" t="str">
            <v xml:space="preserve">Evil </v>
          </cell>
          <cell r="F371">
            <v>59</v>
          </cell>
          <cell r="G371" t="str">
            <v>General</v>
          </cell>
          <cell r="H371">
            <v>1</v>
          </cell>
          <cell r="I371" t="str">
            <v>BAB 3+, Bluff 4+ ranks</v>
          </cell>
        </row>
        <row r="372">
          <cell r="A372" t="str">
            <v>Improved Flyby Attack</v>
          </cell>
          <cell r="C372" t="str">
            <v>Creature can take a move action and another partial action during flight.  See ref.</v>
          </cell>
          <cell r="D372" t="str">
            <v>WotC</v>
          </cell>
          <cell r="E372" t="str">
            <v xml:space="preserve">ELH </v>
          </cell>
          <cell r="F372">
            <v>70</v>
          </cell>
          <cell r="G372" t="str">
            <v>General</v>
          </cell>
          <cell r="H372">
            <v>4</v>
          </cell>
          <cell r="I372" t="str">
            <v>Fly Speed, Flyby Attack, Dodge, Mobility</v>
          </cell>
        </row>
        <row r="373">
          <cell r="A373" t="str">
            <v>Improved Heighten Spell (M)</v>
          </cell>
          <cell r="C373" t="str">
            <v>Can Heighten spells to any level;</v>
          </cell>
          <cell r="D373" t="str">
            <v>WotC</v>
          </cell>
          <cell r="E373" t="str">
            <v xml:space="preserve">ELH </v>
          </cell>
          <cell r="F373">
            <v>58</v>
          </cell>
          <cell r="G373" t="str">
            <v>Epic</v>
          </cell>
          <cell r="H373">
            <v>2</v>
          </cell>
          <cell r="I373" t="str">
            <v>Heighten Spell, Spellcraft 20 ranks</v>
          </cell>
        </row>
        <row r="374">
          <cell r="A374" t="str">
            <v>Improved Inertial Armor</v>
          </cell>
          <cell r="C374" t="str">
            <v xml:space="preserve">Create a field of force: +2 to AC which stacks with Inertial Armor.  </v>
          </cell>
          <cell r="D374" t="str">
            <v>WotC</v>
          </cell>
          <cell r="E374" t="str">
            <v xml:space="preserve">Mind's Eye </v>
          </cell>
          <cell r="F374">
            <v>39</v>
          </cell>
          <cell r="G374" t="str">
            <v>Psionic</v>
          </cell>
          <cell r="H374">
            <v>1</v>
          </cell>
          <cell r="I374" t="str">
            <v>Inertial Armor, reserve power points</v>
          </cell>
        </row>
        <row r="375">
          <cell r="A375" t="str">
            <v>Improved Initiative</v>
          </cell>
          <cell r="C375" t="str">
            <v>+4 bonus to Initiative.</v>
          </cell>
          <cell r="D375" t="str">
            <v>WotC</v>
          </cell>
          <cell r="E375" t="str">
            <v xml:space="preserve">PHB </v>
          </cell>
          <cell r="F375">
            <v>83</v>
          </cell>
          <cell r="G375" t="str">
            <v>General</v>
          </cell>
          <cell r="H375">
            <v>0</v>
          </cell>
        </row>
        <row r="376">
          <cell r="A376" t="str">
            <v>Improved Ki Strike</v>
          </cell>
          <cell r="C376" t="str">
            <v>+1 to Ki strike enhancement;  Can be stacked;</v>
          </cell>
          <cell r="D376" t="str">
            <v>WotC</v>
          </cell>
          <cell r="E376" t="str">
            <v xml:space="preserve">ELH </v>
          </cell>
          <cell r="F376">
            <v>58</v>
          </cell>
          <cell r="G376" t="str">
            <v>Epic</v>
          </cell>
          <cell r="H376">
            <v>2</v>
          </cell>
          <cell r="I376" t="str">
            <v>Wis 21, Ki Strike +3</v>
          </cell>
        </row>
        <row r="377">
          <cell r="A377" t="str">
            <v>Improved Knockout Attack</v>
          </cell>
          <cell r="C377" t="str">
            <v>No -4 penalty to hit doing subdual damage during a Sneak Attack.</v>
          </cell>
          <cell r="D377" t="str">
            <v>FFG</v>
          </cell>
          <cell r="E377" t="str">
            <v xml:space="preserve">TnT </v>
          </cell>
          <cell r="F377">
            <v>35</v>
          </cell>
          <cell r="G377" t="str">
            <v>General</v>
          </cell>
          <cell r="H377">
            <v>1</v>
          </cell>
          <cell r="I377" t="str">
            <v>Knockout Attack, Ability to Sneak Attack</v>
          </cell>
        </row>
        <row r="378">
          <cell r="A378" t="str">
            <v>Improved Low-Light Vision</v>
          </cell>
          <cell r="C378" t="str">
            <v>Low-Light vision range doubles;  Can be stacked</v>
          </cell>
          <cell r="D378" t="str">
            <v>WotC</v>
          </cell>
          <cell r="E378" t="str">
            <v xml:space="preserve">ELH </v>
          </cell>
          <cell r="F378">
            <v>58</v>
          </cell>
          <cell r="G378" t="str">
            <v>Epic</v>
          </cell>
          <cell r="H378">
            <v>1</v>
          </cell>
          <cell r="I378" t="str">
            <v>Low-Light vision</v>
          </cell>
        </row>
        <row r="379">
          <cell r="A379" t="str">
            <v>Improved Manifestation</v>
          </cell>
          <cell r="C379" t="str">
            <v>+2 to Metapsionic pp cost limit; Can be stacked</v>
          </cell>
          <cell r="D379" t="str">
            <v>WotC</v>
          </cell>
          <cell r="E379" t="str">
            <v xml:space="preserve">ELH </v>
          </cell>
          <cell r="F379">
            <v>58</v>
          </cell>
          <cell r="G379" t="str">
            <v>Epic</v>
          </cell>
          <cell r="H379">
            <v>1</v>
          </cell>
          <cell r="I379" t="str">
            <v>Able to manifest powers of normal max level in one class</v>
          </cell>
        </row>
        <row r="380">
          <cell r="A380" t="str">
            <v>Improved Manyshot</v>
          </cell>
          <cell r="C380" t="str">
            <v>Manyshot not limited to 4 arrows; See ref.</v>
          </cell>
          <cell r="D380" t="str">
            <v>WotC</v>
          </cell>
          <cell r="E380" t="str">
            <v xml:space="preserve">ELH </v>
          </cell>
          <cell r="F380">
            <v>58</v>
          </cell>
          <cell r="G380" t="str">
            <v>Epic</v>
          </cell>
          <cell r="H380">
            <v>5</v>
          </cell>
          <cell r="I380" t="str">
            <v>Dex 19, BAB +21, Manyshot, Point Blank Shot, Rapid Shot</v>
          </cell>
        </row>
        <row r="381">
          <cell r="A381" t="str">
            <v>Improved Metamagic</v>
          </cell>
          <cell r="C381" t="str">
            <v>-1 level increase from metamagic feats, +1 level minimum;  Can be stacked; See ref</v>
          </cell>
          <cell r="D381" t="str">
            <v>WotC</v>
          </cell>
          <cell r="E381" t="str">
            <v xml:space="preserve">ELH </v>
          </cell>
          <cell r="F381">
            <v>59</v>
          </cell>
          <cell r="G381" t="str">
            <v>Epic</v>
          </cell>
          <cell r="H381">
            <v>5</v>
          </cell>
          <cell r="I381" t="str">
            <v>4 Metamagic feats, Spellcraft 30 ranks</v>
          </cell>
        </row>
        <row r="382">
          <cell r="A382" t="str">
            <v>Improved Mortal Curse</v>
          </cell>
          <cell r="C382" t="str">
            <v>Can cast mortal curses when below 20% max hps.  See p 18.</v>
          </cell>
          <cell r="D382" t="str">
            <v>Green Ronin</v>
          </cell>
          <cell r="E382" t="str">
            <v xml:space="preserve">SCoN </v>
          </cell>
          <cell r="F382">
            <v>17</v>
          </cell>
          <cell r="G382" t="str">
            <v>Metamagic</v>
          </cell>
          <cell r="H382">
            <v>2</v>
          </cell>
          <cell r="I382" t="str">
            <v>Necromancer Level 5+, Spellcraft 2+  ranks</v>
          </cell>
        </row>
        <row r="383">
          <cell r="A383" t="str">
            <v>Improved Multiattack</v>
          </cell>
          <cell r="C383" t="str">
            <v>Secondary attacks with Natural Weapons have no attack penalty.  Still only 1/2 Str.</v>
          </cell>
          <cell r="D383" t="str">
            <v>WotC</v>
          </cell>
          <cell r="E383" t="str">
            <v xml:space="preserve">ELH </v>
          </cell>
          <cell r="F383">
            <v>70</v>
          </cell>
          <cell r="G383" t="str">
            <v>General</v>
          </cell>
          <cell r="H383">
            <v>2</v>
          </cell>
          <cell r="I383" t="str">
            <v>Three or more natural weapons, Multiattack</v>
          </cell>
        </row>
        <row r="384">
          <cell r="A384" t="str">
            <v>Improved Multiweapon Fighting</v>
          </cell>
          <cell r="C384" t="str">
            <v>Can take a second attack with each extra weapon, at -5 penalty</v>
          </cell>
          <cell r="D384" t="str">
            <v>WotC</v>
          </cell>
          <cell r="E384" t="str">
            <v xml:space="preserve">ELH </v>
          </cell>
          <cell r="F384">
            <v>70</v>
          </cell>
          <cell r="G384" t="str">
            <v>General</v>
          </cell>
          <cell r="H384">
            <v>5</v>
          </cell>
          <cell r="I384" t="str">
            <v>Dex 15, three or more hands, Multiweapon Fighting, Multidexterity, BAB +9</v>
          </cell>
        </row>
        <row r="385">
          <cell r="A385" t="str">
            <v>Improved Overrun</v>
          </cell>
          <cell r="C385" t="str">
            <v>Smaller targets cannot avoid you when you overrun.</v>
          </cell>
          <cell r="D385" t="str">
            <v>WotC</v>
          </cell>
          <cell r="E385" t="str">
            <v xml:space="preserve">SnF </v>
          </cell>
          <cell r="F385">
            <v>7</v>
          </cell>
          <cell r="G385" t="str">
            <v>General</v>
          </cell>
          <cell r="H385">
            <v>0</v>
          </cell>
        </row>
        <row r="386">
          <cell r="A386" t="str">
            <v>Improved Psicrystal</v>
          </cell>
          <cell r="C386" t="str">
            <v>Implant an additional personality into your psicrystal.</v>
          </cell>
          <cell r="D386" t="str">
            <v>WotC</v>
          </cell>
          <cell r="E386" t="str">
            <v xml:space="preserve">PsiHB </v>
          </cell>
          <cell r="F386">
            <v>26</v>
          </cell>
          <cell r="G386" t="str">
            <v>Psionic</v>
          </cell>
          <cell r="H386">
            <v>0</v>
          </cell>
        </row>
        <row r="387">
          <cell r="A387" t="str">
            <v>Improved Ranged Sneak Attack (AEG)</v>
          </cell>
          <cell r="C387" t="str">
            <v>Max ranged sneak attack range increased to 60'.</v>
          </cell>
          <cell r="D387" t="str">
            <v>AEG</v>
          </cell>
          <cell r="E387" t="str">
            <v xml:space="preserve">Merc </v>
          </cell>
          <cell r="F387">
            <v>63</v>
          </cell>
          <cell r="G387" t="str">
            <v>General</v>
          </cell>
          <cell r="H387">
            <v>1</v>
          </cell>
          <cell r="I387" t="str">
            <v>Far Shot, Ability to Sneak Attack</v>
          </cell>
        </row>
        <row r="388">
          <cell r="A388" t="str">
            <v>Improved Ranged Sneak Attack (FFG)</v>
          </cell>
          <cell r="C388" t="str">
            <v>Sneak attack projectile range to 45', thrown range to 60'.</v>
          </cell>
          <cell r="D388" t="str">
            <v>FFG</v>
          </cell>
          <cell r="E388" t="str">
            <v xml:space="preserve">TnT </v>
          </cell>
          <cell r="F388">
            <v>36</v>
          </cell>
          <cell r="G388" t="str">
            <v>General</v>
          </cell>
          <cell r="H388">
            <v>3</v>
          </cell>
          <cell r="I388" t="str">
            <v>Point Blank Shot, Far Shot, Ability to Snack Attack</v>
          </cell>
        </row>
        <row r="389">
          <cell r="A389" t="str">
            <v>Improved Rapid Shot</v>
          </cell>
          <cell r="C389" t="str">
            <v>When using Rapid Shot, ignore the -2 attack penalty on all attacks</v>
          </cell>
          <cell r="D389" t="str">
            <v>Piazo</v>
          </cell>
          <cell r="E389" t="str">
            <v>Dragon #275</v>
          </cell>
          <cell r="F389">
            <v>41</v>
          </cell>
          <cell r="G389" t="str">
            <v>General</v>
          </cell>
          <cell r="H389">
            <v>0</v>
          </cell>
        </row>
        <row r="390">
          <cell r="A390" t="str">
            <v>Improved Shield Bash</v>
          </cell>
          <cell r="C390" t="str">
            <v>Shield Bash also acts as a Bull Rush</v>
          </cell>
          <cell r="D390" t="str">
            <v>WotC</v>
          </cell>
          <cell r="E390" t="str">
            <v xml:space="preserve">DotF </v>
          </cell>
          <cell r="F390">
            <v>20</v>
          </cell>
          <cell r="G390" t="str">
            <v>General</v>
          </cell>
          <cell r="H390">
            <v>0</v>
          </cell>
        </row>
        <row r="391">
          <cell r="A391" t="str">
            <v>Improved Sneak Attack</v>
          </cell>
          <cell r="C391" t="str">
            <v>+1d6 sneak attack;  Can be stacked</v>
          </cell>
          <cell r="D391" t="str">
            <v>WotC</v>
          </cell>
          <cell r="E391" t="str">
            <v xml:space="preserve">ELH </v>
          </cell>
          <cell r="F391">
            <v>59</v>
          </cell>
          <cell r="G391" t="str">
            <v>Epic</v>
          </cell>
          <cell r="H391">
            <v>1</v>
          </cell>
          <cell r="I391" t="str">
            <v>Sneak Attack +8d6</v>
          </cell>
        </row>
        <row r="392">
          <cell r="A392" t="str">
            <v>Improved Sneak Attack (AEG)</v>
          </cell>
          <cell r="C392" t="str">
            <v>Sneak attack damage die increases one step.  (d6 to d8, etc.)</v>
          </cell>
          <cell r="D392" t="str">
            <v>AEG</v>
          </cell>
          <cell r="E392" t="str">
            <v xml:space="preserve">Merc </v>
          </cell>
          <cell r="F392">
            <v>63</v>
          </cell>
          <cell r="G392" t="str">
            <v>General</v>
          </cell>
          <cell r="H392">
            <v>1</v>
          </cell>
          <cell r="I392" t="str">
            <v>BAB 2+, Ability to Sneak Attack</v>
          </cell>
        </row>
        <row r="393">
          <cell r="A393" t="str">
            <v>Improved Sneak Attack (FFG)</v>
          </cell>
          <cell r="C393" t="str">
            <v>Sneak attack damage die increases one step.  (d6 to d8, etc.)</v>
          </cell>
          <cell r="D393" t="str">
            <v>FFG</v>
          </cell>
          <cell r="E393" t="str">
            <v xml:space="preserve">TnT </v>
          </cell>
          <cell r="F393">
            <v>36</v>
          </cell>
          <cell r="G393" t="str">
            <v>General</v>
          </cell>
          <cell r="H393">
            <v>0</v>
          </cell>
          <cell r="I393" t="str">
            <v>BAB 2+, Ability to Snack Attack</v>
          </cell>
        </row>
        <row r="394">
          <cell r="A394" t="str">
            <v>Improved Spell Capacity</v>
          </cell>
          <cell r="C394" t="str">
            <v>Gain one spell/day of any level up to your max. +1</v>
          </cell>
          <cell r="D394" t="str">
            <v>WotC</v>
          </cell>
          <cell r="E394" t="str">
            <v xml:space="preserve">ELH </v>
          </cell>
          <cell r="F394">
            <v>59</v>
          </cell>
          <cell r="G394" t="str">
            <v>Epic</v>
          </cell>
          <cell r="H394">
            <v>1</v>
          </cell>
          <cell r="I394" t="str">
            <v>Able to cast spells of normal max level in class</v>
          </cell>
        </row>
        <row r="395">
          <cell r="A395" t="str">
            <v>Improved Spell Resistance</v>
          </cell>
          <cell r="C395" t="str">
            <v>+2 SR; Can be stacked</v>
          </cell>
          <cell r="D395" t="str">
            <v>WotC</v>
          </cell>
          <cell r="E395" t="str">
            <v xml:space="preserve">ELH </v>
          </cell>
          <cell r="F395">
            <v>60</v>
          </cell>
          <cell r="G395" t="str">
            <v>Epic</v>
          </cell>
          <cell r="H395">
            <v>1</v>
          </cell>
          <cell r="I395" t="str">
            <v>Must have permanent SR</v>
          </cell>
        </row>
        <row r="396">
          <cell r="A396" t="str">
            <v>Improved Stunning Fist</v>
          </cell>
          <cell r="C396" t="str">
            <v>+2 to DC of stunning attacks; Can be stacked</v>
          </cell>
          <cell r="D396" t="str">
            <v>WotC</v>
          </cell>
          <cell r="E396" t="str">
            <v xml:space="preserve">ELH </v>
          </cell>
          <cell r="F396">
            <v>60</v>
          </cell>
          <cell r="G396" t="str">
            <v>Epic</v>
          </cell>
          <cell r="H396">
            <v>4</v>
          </cell>
          <cell r="I396" t="str">
            <v>Dex 19, Wis 19, Improved Unarmed Strike, Stunning Fist</v>
          </cell>
        </row>
        <row r="397">
          <cell r="A397" t="str">
            <v>Improved Sunder</v>
          </cell>
          <cell r="C397" t="str">
            <v>When you strike an opponent's weapon, you deal double dmg.</v>
          </cell>
          <cell r="D397" t="str">
            <v>WotC</v>
          </cell>
          <cell r="E397" t="str">
            <v xml:space="preserve">SnF </v>
          </cell>
          <cell r="F397">
            <v>7</v>
          </cell>
          <cell r="G397" t="str">
            <v>General</v>
          </cell>
          <cell r="H397">
            <v>1</v>
          </cell>
          <cell r="I397" t="str">
            <v>Sunder</v>
          </cell>
        </row>
        <row r="398">
          <cell r="A398" t="str">
            <v>Improved Trip</v>
          </cell>
          <cell r="C398" t="str">
            <v>Free AoO if you trip opponent.</v>
          </cell>
          <cell r="D398" t="str">
            <v>WotC</v>
          </cell>
          <cell r="E398" t="str">
            <v xml:space="preserve">PHB </v>
          </cell>
          <cell r="F398">
            <v>83</v>
          </cell>
          <cell r="G398" t="str">
            <v>General</v>
          </cell>
          <cell r="H398">
            <v>2</v>
          </cell>
          <cell r="I398" t="str">
            <v>Int 13+, Expertise</v>
          </cell>
        </row>
        <row r="399">
          <cell r="A399" t="str">
            <v>Improved Two-Weapon Fighting</v>
          </cell>
          <cell r="C399" t="str">
            <v>2nd attack with off-hand at -5 penalty.</v>
          </cell>
          <cell r="D399" t="str">
            <v>WotC</v>
          </cell>
          <cell r="E399" t="str">
            <v xml:space="preserve">PHB </v>
          </cell>
          <cell r="F399">
            <v>83</v>
          </cell>
          <cell r="G399" t="str">
            <v>General</v>
          </cell>
          <cell r="H399">
            <v>0</v>
          </cell>
        </row>
        <row r="400">
          <cell r="A400" t="str">
            <v>Improved Unarmed Strike</v>
          </cell>
          <cell r="C400" t="str">
            <v>Opponent does not get AoO when you strike unarmed.</v>
          </cell>
          <cell r="D400" t="str">
            <v>WotC</v>
          </cell>
          <cell r="E400" t="str">
            <v xml:space="preserve">PHB </v>
          </cell>
          <cell r="F400">
            <v>83</v>
          </cell>
          <cell r="G400" t="str">
            <v>General</v>
          </cell>
          <cell r="H400">
            <v>0</v>
          </cell>
        </row>
        <row r="401">
          <cell r="A401" t="str">
            <v>Improved Whirlwind Attack</v>
          </cell>
          <cell r="C401" t="str">
            <v>Can Whirlwind anyone threatened</v>
          </cell>
          <cell r="D401" t="str">
            <v>WotC</v>
          </cell>
          <cell r="E401" t="str">
            <v xml:space="preserve">ELH </v>
          </cell>
          <cell r="F401">
            <v>60</v>
          </cell>
          <cell r="G401" t="str">
            <v>Epic</v>
          </cell>
          <cell r="H401">
            <v>7</v>
          </cell>
          <cell r="I401" t="str">
            <v>Int 13, Dex 23, Dodge, Expertise, Mobility, Spring Attack, Whirlwind Attack</v>
          </cell>
        </row>
        <row r="402">
          <cell r="A402" t="str">
            <v>Improvise Thieves' Tools</v>
          </cell>
          <cell r="C402" t="str">
            <v>No -2 penalty to open locks or disable device w/o thieves' tools.</v>
          </cell>
          <cell r="D402" t="str">
            <v>FFG</v>
          </cell>
          <cell r="E402" t="str">
            <v xml:space="preserve">TnT </v>
          </cell>
          <cell r="F402">
            <v>37</v>
          </cell>
          <cell r="G402" t="str">
            <v>General</v>
          </cell>
          <cell r="H402">
            <v>0</v>
          </cell>
        </row>
        <row r="403">
          <cell r="A403" t="str">
            <v>Improvised Weapon</v>
          </cell>
          <cell r="C403" t="str">
            <v>Turn nearly anything into a weapon.  Dmg based on size.</v>
          </cell>
          <cell r="D403" t="str">
            <v>AEG</v>
          </cell>
          <cell r="E403" t="str">
            <v xml:space="preserve">Merc </v>
          </cell>
          <cell r="F403">
            <v>63</v>
          </cell>
          <cell r="G403" t="str">
            <v>Fighter</v>
          </cell>
          <cell r="H403">
            <v>2</v>
          </cell>
          <cell r="I403" t="str">
            <v>BAB 1+, Int 13+</v>
          </cell>
        </row>
        <row r="404">
          <cell r="A404" t="str">
            <v>Incite Rage</v>
          </cell>
          <cell r="C404" t="str">
            <v>When raging, can cause allies to go into lesser rage; See ref.</v>
          </cell>
          <cell r="D404" t="str">
            <v>WotC</v>
          </cell>
          <cell r="E404" t="str">
            <v xml:space="preserve">ELH </v>
          </cell>
          <cell r="F404">
            <v>60</v>
          </cell>
          <cell r="G404" t="str">
            <v>Epic</v>
          </cell>
          <cell r="H404">
            <v>2</v>
          </cell>
          <cell r="I404" t="str">
            <v>Cha 25, Greater Rage class feature</v>
          </cell>
        </row>
        <row r="405">
          <cell r="A405" t="str">
            <v>Increased Carrying Capacity</v>
          </cell>
          <cell r="C405" t="str">
            <v>+2 STR to max carry capacity only, not max lift</v>
          </cell>
          <cell r="D405" t="str">
            <v>AEG</v>
          </cell>
          <cell r="E405" t="str">
            <v xml:space="preserve">Dun </v>
          </cell>
          <cell r="F405">
            <v>82</v>
          </cell>
          <cell r="G405" t="str">
            <v>General</v>
          </cell>
          <cell r="H405">
            <v>0</v>
          </cell>
        </row>
        <row r="406">
          <cell r="A406" t="str">
            <v>Incredible Fortitude</v>
          </cell>
          <cell r="C406" t="str">
            <v>+3 bonus to all Fort saves, stacks with Great Fortitude.</v>
          </cell>
          <cell r="D406" t="str">
            <v>AEG</v>
          </cell>
          <cell r="E406" t="str">
            <v xml:space="preserve">Merc </v>
          </cell>
          <cell r="F406">
            <v>63</v>
          </cell>
          <cell r="G406" t="str">
            <v>General</v>
          </cell>
          <cell r="H406">
            <v>1</v>
          </cell>
          <cell r="I406" t="str">
            <v>Great Fortitude</v>
          </cell>
        </row>
        <row r="407">
          <cell r="A407" t="str">
            <v>Inertial Armor</v>
          </cell>
          <cell r="C407" t="str">
            <v xml:space="preserve">Create a field of force: +4 to AC.  </v>
          </cell>
          <cell r="D407" t="str">
            <v>WotC</v>
          </cell>
          <cell r="E407" t="str">
            <v xml:space="preserve">PsiHB </v>
          </cell>
          <cell r="F407">
            <v>26</v>
          </cell>
          <cell r="G407" t="str">
            <v>Psionic</v>
          </cell>
          <cell r="H407">
            <v>0</v>
          </cell>
          <cell r="I407" t="str">
            <v>Reserve power points 1+</v>
          </cell>
        </row>
        <row r="408">
          <cell r="A408" t="str">
            <v>Infinite Deflection</v>
          </cell>
          <cell r="C408" t="str">
            <v>Can make unlimited deflections; See ref.</v>
          </cell>
          <cell r="D408" t="str">
            <v>WotC</v>
          </cell>
          <cell r="E408" t="str">
            <v xml:space="preserve">ELH </v>
          </cell>
          <cell r="F408">
            <v>61</v>
          </cell>
          <cell r="G408" t="str">
            <v>Epic</v>
          </cell>
          <cell r="H408">
            <v>4</v>
          </cell>
          <cell r="I408" t="str">
            <v>Dex 25, Combat Reflexes, Deflect Arrows, Improved Unarmed Strike</v>
          </cell>
        </row>
        <row r="409">
          <cell r="A409" t="str">
            <v>Influence Chaos Warp</v>
          </cell>
          <cell r="C409" t="str">
            <v>Can change corruption roll to option above or below what you rolled.</v>
          </cell>
          <cell r="D409" t="str">
            <v>Green Ronin</v>
          </cell>
          <cell r="E409" t="str">
            <v xml:space="preserve">AotA </v>
          </cell>
          <cell r="F409">
            <v>12</v>
          </cell>
          <cell r="G409" t="str">
            <v>Special</v>
          </cell>
          <cell r="H409">
            <v>0</v>
          </cell>
        </row>
        <row r="410">
          <cell r="A410" t="str">
            <v>Infuse Casting</v>
          </cell>
          <cell r="C410" t="str">
            <v>Expend turning attempt to grant adjacent ally's spell a +2 bonus to DC or Penetration.</v>
          </cell>
          <cell r="D410" t="str">
            <v>Green Ronin</v>
          </cell>
          <cell r="E410" t="str">
            <v xml:space="preserve">HnH </v>
          </cell>
          <cell r="F410">
            <v>17</v>
          </cell>
          <cell r="G410" t="str">
            <v>General</v>
          </cell>
          <cell r="H410">
            <v>1</v>
          </cell>
          <cell r="I410" t="str">
            <v>Spellcaster Level 7+, ability to turn or rebuke undead</v>
          </cell>
        </row>
        <row r="411">
          <cell r="A411" t="str">
            <v>Infused Construction</v>
          </cell>
          <cell r="C411" t="str">
            <v>Increase metapsionic cap for manifesting astral constructs</v>
          </cell>
          <cell r="D411" t="str">
            <v>WotC</v>
          </cell>
          <cell r="E411" t="str">
            <v>Mind's Eye</v>
          </cell>
          <cell r="F411">
            <v>40</v>
          </cell>
          <cell r="G411" t="str">
            <v>Psionic</v>
          </cell>
          <cell r="H411">
            <v>1</v>
          </cell>
          <cell r="I411" t="str">
            <v>Spellcaster Level 6+</v>
          </cell>
        </row>
        <row r="412">
          <cell r="A412" t="str">
            <v>Innate Spell</v>
          </cell>
          <cell r="C412" t="str">
            <v>Make a spell a spell-like ability; +8 spell levels.</v>
          </cell>
          <cell r="D412" t="str">
            <v>WotC</v>
          </cell>
          <cell r="E412" t="str">
            <v xml:space="preserve">TnB </v>
          </cell>
          <cell r="F412">
            <v>41</v>
          </cell>
          <cell r="G412" t="str">
            <v>General</v>
          </cell>
          <cell r="H412">
            <v>3</v>
          </cell>
          <cell r="I412" t="str">
            <v>Quicken Spell, Silent Spell, Still Spell</v>
          </cell>
        </row>
        <row r="413">
          <cell r="A413" t="str">
            <v>Inner Fortitude</v>
          </cell>
          <cell r="C413" t="str">
            <v>You can trade the ability to manifest a power for increased power points.</v>
          </cell>
          <cell r="D413" t="str">
            <v>WotC</v>
          </cell>
          <cell r="E413" t="str">
            <v xml:space="preserve">Mind's Eye </v>
          </cell>
          <cell r="F413">
            <v>40</v>
          </cell>
          <cell r="G413" t="str">
            <v>Psionic</v>
          </cell>
          <cell r="H413">
            <v>1</v>
          </cell>
          <cell r="I413" t="str">
            <v>Inner Strength</v>
          </cell>
        </row>
        <row r="414">
          <cell r="A414" t="str">
            <v>Inner Strength</v>
          </cell>
          <cell r="C414" t="str">
            <v>Increase your power points each time you take this feat.</v>
          </cell>
          <cell r="D414" t="str">
            <v>WotC</v>
          </cell>
          <cell r="E414" t="str">
            <v xml:space="preserve">PsiHB </v>
          </cell>
          <cell r="F414">
            <v>26</v>
          </cell>
          <cell r="G414" t="str">
            <v>Psionic</v>
          </cell>
          <cell r="H414">
            <v>0</v>
          </cell>
        </row>
        <row r="415">
          <cell r="A415" t="str">
            <v>Inscribe Rune</v>
          </cell>
          <cell r="C415" t="str">
            <v>Create magic runes that hold spells until triggered.</v>
          </cell>
          <cell r="D415" t="str">
            <v>WotC</v>
          </cell>
          <cell r="E415" t="str">
            <v xml:space="preserve">FRCS </v>
          </cell>
          <cell r="F415">
            <v>36</v>
          </cell>
          <cell r="G415" t="str">
            <v>Item Creation</v>
          </cell>
          <cell r="H415">
            <v>3</v>
          </cell>
          <cell r="I415" t="str">
            <v>Int 13+, Craft skill, Divine Spellcaster Level 3+</v>
          </cell>
        </row>
        <row r="416">
          <cell r="A416" t="str">
            <v>Insidious Magic</v>
          </cell>
          <cell r="C416" t="str">
            <v>Use Shadow magic to make spells harder for Weave users to detect.</v>
          </cell>
          <cell r="D416" t="str">
            <v>WotC</v>
          </cell>
          <cell r="E416" t="str">
            <v xml:space="preserve">FRCS </v>
          </cell>
          <cell r="F416">
            <v>36</v>
          </cell>
          <cell r="G416" t="str">
            <v>Metamagic</v>
          </cell>
          <cell r="H416">
            <v>1</v>
          </cell>
          <cell r="I416" t="str">
            <v>Shadow Weave Magic</v>
          </cell>
        </row>
        <row r="417">
          <cell r="A417" t="str">
            <v>Insidious Mind</v>
          </cell>
          <cell r="C417" t="str">
            <v>Detect the psionic aura of one of your powers, the person must make a level check (DC 11 + your manifester level) to successful detect your Metacreativity, Clairsentience, and Telepathy powers.</v>
          </cell>
          <cell r="D417" t="str">
            <v>WotC</v>
          </cell>
          <cell r="E417" t="str">
            <v>Mind's Eye</v>
          </cell>
          <cell r="F417">
            <v>50</v>
          </cell>
          <cell r="G417" t="str">
            <v>Metapsionic</v>
          </cell>
          <cell r="H417">
            <v>1</v>
          </cell>
          <cell r="I417" t="str">
            <v>Conjunctive Mind</v>
          </cell>
        </row>
        <row r="418">
          <cell r="A418" t="str">
            <v>Inspiration</v>
          </cell>
          <cell r="C418" t="str">
            <v>Time to complete a written work is 1/2 normal.</v>
          </cell>
          <cell r="D418" t="str">
            <v>BP</v>
          </cell>
          <cell r="E418" t="str">
            <v xml:space="preserve">InQ </v>
          </cell>
          <cell r="F418">
            <v>11</v>
          </cell>
          <cell r="G418" t="str">
            <v>General</v>
          </cell>
          <cell r="H418">
            <v>2</v>
          </cell>
          <cell r="I418" t="str">
            <v>Int 15+, Endurance, Draft any written work</v>
          </cell>
        </row>
        <row r="419">
          <cell r="A419" t="str">
            <v>Inspire Excellence</v>
          </cell>
          <cell r="C419" t="str">
            <v>Can use bardic music to grant +4 competence to one stat in all allies</v>
          </cell>
          <cell r="D419" t="str">
            <v>WotC</v>
          </cell>
          <cell r="E419" t="str">
            <v xml:space="preserve">ELH </v>
          </cell>
          <cell r="F419">
            <v>61</v>
          </cell>
          <cell r="G419" t="str">
            <v>Epic</v>
          </cell>
          <cell r="H419">
            <v>2</v>
          </cell>
          <cell r="I419" t="str">
            <v>Perform 30 ranks, Bardic music class feature</v>
          </cell>
        </row>
        <row r="420">
          <cell r="A420" t="str">
            <v>Inspire Loyalty</v>
          </cell>
          <cell r="C420" t="str">
            <v>Followers gain +4 bonus to not betray you &amp; on Diplomacy checks regarding your cause.</v>
          </cell>
          <cell r="D420" t="str">
            <v>AEG</v>
          </cell>
          <cell r="E420" t="str">
            <v xml:space="preserve">Merc </v>
          </cell>
          <cell r="F420">
            <v>63</v>
          </cell>
          <cell r="G420" t="str">
            <v>General</v>
          </cell>
          <cell r="H420">
            <v>1</v>
          </cell>
          <cell r="I420" t="str">
            <v>Leadership</v>
          </cell>
        </row>
        <row r="421">
          <cell r="A421" t="str">
            <v>Instant Reload</v>
          </cell>
          <cell r="C421" t="str">
            <v>Can fire a crossbow as fast as a bow</v>
          </cell>
          <cell r="D421" t="str">
            <v>WotC</v>
          </cell>
          <cell r="E421" t="str">
            <v xml:space="preserve">ELH </v>
          </cell>
          <cell r="F421">
            <v>61</v>
          </cell>
          <cell r="G421" t="str">
            <v>Epic</v>
          </cell>
          <cell r="H421">
            <v>3</v>
          </cell>
          <cell r="I421" t="str">
            <v>Quick Draw, Rapid Reload, Weapon Focus (Crossbow type selected)</v>
          </cell>
        </row>
        <row r="422">
          <cell r="A422" t="str">
            <v>Instincive Siege Engine Use</v>
          </cell>
          <cell r="C422" t="str">
            <v>Wis Bonus instead of Profession (Siege Engineer) to make attacks.</v>
          </cell>
          <cell r="D422" t="str">
            <v>Green Ronin</v>
          </cell>
          <cell r="E422" t="str">
            <v xml:space="preserve">HnH </v>
          </cell>
          <cell r="F422">
            <v>17</v>
          </cell>
          <cell r="G422" t="str">
            <v>General</v>
          </cell>
          <cell r="H422">
            <v>1</v>
          </cell>
          <cell r="I422" t="str">
            <v>Wis 13+, Profession (Siege Engineer) 7+ ranks</v>
          </cell>
        </row>
        <row r="423">
          <cell r="A423" t="str">
            <v>Instructor</v>
          </cell>
          <cell r="C423" t="str">
            <v>2/day Full Round to instruct &amp; give someone a +1 insight bonus on a skill check.</v>
          </cell>
          <cell r="D423" t="str">
            <v>AEG</v>
          </cell>
          <cell r="E423" t="str">
            <v xml:space="preserve">Merc </v>
          </cell>
          <cell r="F423">
            <v>63</v>
          </cell>
          <cell r="G423" t="str">
            <v>General</v>
          </cell>
          <cell r="H423">
            <v>1</v>
          </cell>
          <cell r="I423" t="str">
            <v>Wis 13+</v>
          </cell>
        </row>
        <row r="424">
          <cell r="A424" t="str">
            <v>Intense Psychic Meditation</v>
          </cell>
          <cell r="C424" t="str">
            <v>grants additional psychic energy centers effects. Must meditate for 20 minutes for 2 hour psychic energy effect.</v>
          </cell>
          <cell r="D424" t="str">
            <v>WotC</v>
          </cell>
          <cell r="E424" t="str">
            <v xml:space="preserve">Mind's Eye </v>
          </cell>
          <cell r="F424">
            <v>48</v>
          </cell>
          <cell r="G424" t="str">
            <v>Psionic</v>
          </cell>
          <cell r="H424">
            <v>7</v>
          </cell>
          <cell r="I424" t="str">
            <v>Psychic Meditation (seven times)</v>
          </cell>
        </row>
        <row r="425">
          <cell r="A425" t="str">
            <v>Intensify Spell (M)</v>
          </cell>
          <cell r="C425" t="str">
            <v>Spell is maximized, then doubled</v>
          </cell>
          <cell r="D425" t="str">
            <v>WotC</v>
          </cell>
          <cell r="E425" t="str">
            <v xml:space="preserve">ELH </v>
          </cell>
          <cell r="F425">
            <v>61</v>
          </cell>
          <cell r="G425" t="str">
            <v>Epic</v>
          </cell>
          <cell r="H425">
            <v>4</v>
          </cell>
          <cell r="I425" t="str">
            <v>Empower Spell, Maximize Spell, Spellcraft 30 ranks, 9th level spells</v>
          </cell>
        </row>
        <row r="426">
          <cell r="A426" t="str">
            <v>Invincible</v>
          </cell>
          <cell r="C426" t="str">
            <v>When at 1/2 hps or less, +1 morale bonus to hit &amp; skills, +2 to damage.</v>
          </cell>
          <cell r="D426" t="str">
            <v>AEG</v>
          </cell>
          <cell r="E426" t="str">
            <v xml:space="preserve">Dra </v>
          </cell>
          <cell r="F426">
            <v>30</v>
          </cell>
          <cell r="G426" t="str">
            <v>General</v>
          </cell>
          <cell r="H426">
            <v>2</v>
          </cell>
          <cell r="I426" t="str">
            <v>Iron Will, Toughness</v>
          </cell>
        </row>
        <row r="427">
          <cell r="A427" t="str">
            <v>Iron Will</v>
          </cell>
          <cell r="C427" t="str">
            <v>+2 bonus to all Will saving throws.</v>
          </cell>
          <cell r="D427" t="str">
            <v>WotC</v>
          </cell>
          <cell r="E427" t="str">
            <v xml:space="preserve">PHB </v>
          </cell>
          <cell r="F427">
            <v>83</v>
          </cell>
          <cell r="G427" t="str">
            <v>General</v>
          </cell>
          <cell r="H427">
            <v>0</v>
          </cell>
        </row>
        <row r="428">
          <cell r="A428" t="str">
            <v>Item Image</v>
          </cell>
          <cell r="C428" t="str">
            <v>Magic item can be stored in a tattoo which bears it's likeness.</v>
          </cell>
          <cell r="D428" t="str">
            <v>Mal</v>
          </cell>
          <cell r="E428" t="str">
            <v xml:space="preserve">BoEM </v>
          </cell>
          <cell r="F428">
            <v>3</v>
          </cell>
          <cell r="G428" t="str">
            <v>Eldritch</v>
          </cell>
          <cell r="H428">
            <v>0</v>
          </cell>
        </row>
        <row r="429">
          <cell r="A429" t="str">
            <v>Keen Strike</v>
          </cell>
          <cell r="C429" t="str">
            <v>Unarmed strikes are treated as slashing Keen weapons</v>
          </cell>
          <cell r="D429" t="str">
            <v>WotC</v>
          </cell>
          <cell r="E429" t="str">
            <v xml:space="preserve">ELH </v>
          </cell>
          <cell r="F429">
            <v>61</v>
          </cell>
          <cell r="G429" t="str">
            <v>Epic</v>
          </cell>
          <cell r="H429">
            <v>4</v>
          </cell>
          <cell r="I429" t="str">
            <v>Str 23, Wis 23, Improved Critical (Unarmed Strike), Ki Strike +3</v>
          </cell>
        </row>
        <row r="430">
          <cell r="A430" t="str">
            <v>Keen Vision</v>
          </cell>
          <cell r="C430" t="str">
            <v>+2 to Search &amp; Spot checks</v>
          </cell>
          <cell r="D430" t="str">
            <v>FFG</v>
          </cell>
          <cell r="E430" t="str">
            <v xml:space="preserve">TnT </v>
          </cell>
          <cell r="F430">
            <v>37</v>
          </cell>
          <cell r="G430" t="str">
            <v>General</v>
          </cell>
          <cell r="H430">
            <v>0</v>
          </cell>
        </row>
        <row r="431">
          <cell r="A431" t="str">
            <v>Knock-Down</v>
          </cell>
          <cell r="C431" t="str">
            <v>When you deal 10 pts dmg to opponent, you make a free trip attack.</v>
          </cell>
          <cell r="D431" t="str">
            <v>WotC</v>
          </cell>
          <cell r="E431" t="str">
            <v xml:space="preserve">SnF </v>
          </cell>
          <cell r="F431">
            <v>7</v>
          </cell>
          <cell r="G431" t="str">
            <v>General</v>
          </cell>
          <cell r="H431">
            <v>0</v>
          </cell>
        </row>
        <row r="432">
          <cell r="A432" t="str">
            <v>Knockout Attack</v>
          </cell>
          <cell r="C432" t="str">
            <v>Can do subdual damage during a sneak attack.  (Standard -4 penalty to hit.)</v>
          </cell>
          <cell r="D432" t="str">
            <v>FFG</v>
          </cell>
          <cell r="E432" t="str">
            <v xml:space="preserve">TnT </v>
          </cell>
          <cell r="F432">
            <v>37</v>
          </cell>
          <cell r="G432" t="str">
            <v>General</v>
          </cell>
          <cell r="H432">
            <v>0</v>
          </cell>
          <cell r="I432" t="str">
            <v>Ability to Sneak Attack</v>
          </cell>
        </row>
        <row r="433">
          <cell r="A433" t="str">
            <v>Know the School</v>
          </cell>
          <cell r="C433" t="str">
            <v>+2 bonus on Sense Motive, Battle, Bluff, to hit, &amp; damage; +1 dodge bonus to AC against group.</v>
          </cell>
          <cell r="D433" t="str">
            <v>AEG</v>
          </cell>
          <cell r="E433" t="str">
            <v xml:space="preserve">WotSamurai </v>
          </cell>
          <cell r="F433">
            <v>10</v>
          </cell>
          <cell r="G433" t="str">
            <v>All Clans Technique</v>
          </cell>
          <cell r="H433">
            <v>0</v>
          </cell>
          <cell r="I433" t="str">
            <v>Knowledge (appropriate clan of family) 2+ ranks</v>
          </cell>
        </row>
        <row r="434">
          <cell r="A434" t="str">
            <v>Knowledgeable</v>
          </cell>
          <cell r="C434" t="str">
            <v>INT check on any Knowledge skill; DC increased by 5</v>
          </cell>
          <cell r="D434" t="str">
            <v>AEG</v>
          </cell>
          <cell r="E434" t="str">
            <v xml:space="preserve">Dun </v>
          </cell>
          <cell r="F434">
            <v>82</v>
          </cell>
          <cell r="G434" t="str">
            <v>General</v>
          </cell>
          <cell r="H434">
            <v>0</v>
          </cell>
        </row>
        <row r="435">
          <cell r="A435" t="str">
            <v>Knowledgeable</v>
          </cell>
          <cell r="C435" t="str">
            <v>Can make untrained Int checks for Knowledge skill checks.  (DC +5)</v>
          </cell>
          <cell r="D435" t="str">
            <v>AEG</v>
          </cell>
          <cell r="E435" t="str">
            <v xml:space="preserve">Merc </v>
          </cell>
          <cell r="F435">
            <v>64</v>
          </cell>
          <cell r="G435" t="str">
            <v>General</v>
          </cell>
          <cell r="H435">
            <v>1</v>
          </cell>
          <cell r="I435" t="str">
            <v>Int 13+</v>
          </cell>
        </row>
        <row r="436">
          <cell r="A436" t="str">
            <v>Lace Spell: Chaotic</v>
          </cell>
          <cell r="C436" t="str">
            <v>Spell descriptor adds "[Chaotic]"; +2 to DC vs. Lawful creatures.</v>
          </cell>
          <cell r="D436" t="str">
            <v>Mal</v>
          </cell>
          <cell r="E436" t="str">
            <v xml:space="preserve">BoEM </v>
          </cell>
          <cell r="F436">
            <v>4</v>
          </cell>
          <cell r="G436" t="str">
            <v>Eldritch</v>
          </cell>
          <cell r="H436">
            <v>0</v>
          </cell>
        </row>
        <row r="437">
          <cell r="A437" t="str">
            <v>Lace Spell: Elemental Energies</v>
          </cell>
          <cell r="C437" t="str">
            <v>Single target spell deals add'l +1d6 [elemental type] damage.</v>
          </cell>
          <cell r="D437" t="str">
            <v>Mal</v>
          </cell>
          <cell r="E437" t="str">
            <v xml:space="preserve">BoEM </v>
          </cell>
          <cell r="F437">
            <v>4</v>
          </cell>
          <cell r="G437" t="str">
            <v>Eldritch</v>
          </cell>
          <cell r="H437">
            <v>0</v>
          </cell>
        </row>
        <row r="438">
          <cell r="A438" t="str">
            <v>Lace Spell: Enemy Bane</v>
          </cell>
          <cell r="C438" t="str">
            <v>Deals +20% more dmg vs. creature type selected.</v>
          </cell>
          <cell r="D438" t="str">
            <v>Mal</v>
          </cell>
          <cell r="E438" t="str">
            <v xml:space="preserve">BoEM </v>
          </cell>
          <cell r="F438">
            <v>4</v>
          </cell>
          <cell r="G438" t="str">
            <v>Eldritch</v>
          </cell>
          <cell r="H438">
            <v>0</v>
          </cell>
        </row>
        <row r="439">
          <cell r="A439" t="str">
            <v>Lace Spell: Holy</v>
          </cell>
          <cell r="C439" t="str">
            <v>Spell descriptor adds "[Good]"; +2 to DC vs. Evil creatures.</v>
          </cell>
          <cell r="D439" t="str">
            <v>Mal</v>
          </cell>
          <cell r="E439" t="str">
            <v xml:space="preserve">BoEM </v>
          </cell>
          <cell r="F439">
            <v>4</v>
          </cell>
          <cell r="G439" t="str">
            <v>Eldritch</v>
          </cell>
          <cell r="H439">
            <v>0</v>
          </cell>
        </row>
        <row r="440">
          <cell r="A440" t="str">
            <v>Lace Spell: Lawful</v>
          </cell>
          <cell r="C440" t="str">
            <v>Spell descriptor adds "[Lawful]"; +2 to DC vs. Chaotic creatures.</v>
          </cell>
          <cell r="D440" t="str">
            <v>Mal</v>
          </cell>
          <cell r="E440" t="str">
            <v xml:space="preserve">BoEM </v>
          </cell>
          <cell r="F440">
            <v>4</v>
          </cell>
          <cell r="G440" t="str">
            <v>Eldritch</v>
          </cell>
          <cell r="H440">
            <v>0</v>
          </cell>
        </row>
        <row r="441">
          <cell r="A441" t="str">
            <v>Lace Spell: Unholy</v>
          </cell>
          <cell r="C441" t="str">
            <v>Spell descriptor adds "[Evil]"; +2 to DC vs. Good creatures.</v>
          </cell>
          <cell r="D441" t="str">
            <v>Mal</v>
          </cell>
          <cell r="E441" t="str">
            <v xml:space="preserve">BoEM </v>
          </cell>
          <cell r="F441">
            <v>4</v>
          </cell>
          <cell r="G441" t="str">
            <v>Eldritch</v>
          </cell>
          <cell r="H441">
            <v>0</v>
          </cell>
        </row>
        <row r="442">
          <cell r="A442" t="str">
            <v>Large and in Charge</v>
          </cell>
          <cell r="C442" t="str">
            <v>On a hit, move opponent back to square he was in before (see desc.)</v>
          </cell>
          <cell r="D442" t="str">
            <v>WotC</v>
          </cell>
          <cell r="E442" t="str">
            <v xml:space="preserve">SnF </v>
          </cell>
          <cell r="F442">
            <v>61</v>
          </cell>
          <cell r="G442" t="str">
            <v>General</v>
          </cell>
          <cell r="H442">
            <v>0</v>
          </cell>
        </row>
        <row r="443">
          <cell r="A443" t="str">
            <v>Lasting Inspiration</v>
          </cell>
          <cell r="C443" t="str">
            <v>Bardic Inspiration abilities last ten times longer when you stop singing</v>
          </cell>
          <cell r="D443" t="str">
            <v>WotC</v>
          </cell>
          <cell r="E443" t="str">
            <v xml:space="preserve">ELH </v>
          </cell>
          <cell r="F443">
            <v>61</v>
          </cell>
          <cell r="G443" t="str">
            <v>Epic</v>
          </cell>
          <cell r="H443">
            <v>2</v>
          </cell>
          <cell r="I443" t="str">
            <v>Perform 25 ranks, Bardic Music class feature</v>
          </cell>
        </row>
        <row r="444">
          <cell r="A444" t="str">
            <v>Lead Missile Fire</v>
          </cell>
          <cell r="C444" t="str">
            <v>Opposed Bluff vs. Sense Motive to make attacker shoot another target.</v>
          </cell>
          <cell r="D444" t="str">
            <v>AEG</v>
          </cell>
          <cell r="E444" t="str">
            <v xml:space="preserve">Evil </v>
          </cell>
          <cell r="F444">
            <v>59</v>
          </cell>
          <cell r="G444" t="str">
            <v>General</v>
          </cell>
          <cell r="H444">
            <v>2</v>
          </cell>
          <cell r="I444" t="str">
            <v>Dodge, Bluff 4+ ranks</v>
          </cell>
        </row>
        <row r="445">
          <cell r="A445" t="str">
            <v>Leadership</v>
          </cell>
          <cell r="C445" t="str">
            <v>Gain cohorts &amp; followers.</v>
          </cell>
          <cell r="D445" t="str">
            <v>WotC</v>
          </cell>
          <cell r="E445" t="str">
            <v xml:space="preserve">PHB </v>
          </cell>
          <cell r="F445" t="str">
            <v>45)</v>
          </cell>
          <cell r="G445" t="str">
            <v>General</v>
          </cell>
          <cell r="H445">
            <v>2</v>
          </cell>
          <cell r="I445" t="str">
            <v>Character Level 6+</v>
          </cell>
        </row>
        <row r="446">
          <cell r="A446" t="str">
            <v>Legendary Climber</v>
          </cell>
          <cell r="C446" t="str">
            <v>Ignore any check penalties for accelerated/rapid climbing</v>
          </cell>
          <cell r="D446" t="str">
            <v>WotC</v>
          </cell>
          <cell r="E446" t="str">
            <v xml:space="preserve">ELH </v>
          </cell>
          <cell r="F446">
            <v>61</v>
          </cell>
          <cell r="G446" t="str">
            <v>Epic</v>
          </cell>
          <cell r="H446">
            <v>3</v>
          </cell>
          <cell r="I446" t="str">
            <v>Dex 21, Balance 12 ranks, Climb 24 ranks</v>
          </cell>
        </row>
        <row r="447">
          <cell r="A447" t="str">
            <v>Legendary Commander</v>
          </cell>
          <cell r="C447" t="str">
            <v>Can lead ten times as many followers</v>
          </cell>
          <cell r="D447" t="str">
            <v>WotC</v>
          </cell>
          <cell r="E447" t="str">
            <v xml:space="preserve">ELH </v>
          </cell>
          <cell r="F447">
            <v>62</v>
          </cell>
          <cell r="G447" t="str">
            <v>Epic</v>
          </cell>
          <cell r="H447">
            <v>5</v>
          </cell>
          <cell r="I447" t="str">
            <v>Cha 25, Epic Leadership, Leadership, Diplomacy 30 ranks, rule a kingdom and own a stronghold</v>
          </cell>
        </row>
        <row r="448">
          <cell r="A448" t="str">
            <v>Legendary Leaper</v>
          </cell>
          <cell r="C448" t="str">
            <v>Jump distance is not limited by height</v>
          </cell>
          <cell r="D448" t="str">
            <v>WotC</v>
          </cell>
          <cell r="E448" t="str">
            <v xml:space="preserve">ELH </v>
          </cell>
          <cell r="F448">
            <v>62</v>
          </cell>
          <cell r="G448" t="str">
            <v>Epic</v>
          </cell>
          <cell r="H448">
            <v>1</v>
          </cell>
          <cell r="I448" t="str">
            <v>Jump 24 ranks</v>
          </cell>
        </row>
        <row r="449">
          <cell r="A449" t="str">
            <v>Legendary Rider</v>
          </cell>
          <cell r="C449" t="str">
            <v>No penalties for riding unfamiliar mounts or bareback, and never check to control mounts in combat</v>
          </cell>
          <cell r="D449" t="str">
            <v>WotC</v>
          </cell>
          <cell r="E449" t="str">
            <v xml:space="preserve">ELH </v>
          </cell>
          <cell r="F449">
            <v>62</v>
          </cell>
          <cell r="G449" t="str">
            <v>Epic</v>
          </cell>
          <cell r="H449">
            <v>1</v>
          </cell>
          <cell r="I449" t="str">
            <v>Ride 24 ranks</v>
          </cell>
        </row>
        <row r="450">
          <cell r="A450" t="str">
            <v>Legendary Tracker</v>
          </cell>
          <cell r="C450" t="str">
            <v>Can track across/through water and air; See ref.</v>
          </cell>
          <cell r="D450" t="str">
            <v>WotC</v>
          </cell>
          <cell r="E450" t="str">
            <v xml:space="preserve">ELH </v>
          </cell>
          <cell r="F450">
            <v>62</v>
          </cell>
          <cell r="G450" t="str">
            <v>Epic</v>
          </cell>
          <cell r="H450">
            <v>4</v>
          </cell>
          <cell r="I450" t="str">
            <v xml:space="preserve">Wis 25, Track, Knowledge (Nature) 30 ranks, Survival 30 ranks </v>
          </cell>
        </row>
        <row r="451">
          <cell r="A451" t="str">
            <v>Legendary Wrestler</v>
          </cell>
          <cell r="C451" t="str">
            <v>+10 unnamed bonus on grapple checks</v>
          </cell>
          <cell r="D451" t="str">
            <v>WotC</v>
          </cell>
          <cell r="E451" t="str">
            <v xml:space="preserve">ELH </v>
          </cell>
          <cell r="F451">
            <v>62</v>
          </cell>
          <cell r="G451" t="str">
            <v>Epic</v>
          </cell>
          <cell r="H451">
            <v>4</v>
          </cell>
          <cell r="I451" t="str">
            <v>Str 21, Dex 21, Improved Unarmed Strike (or Monk levels), Escape Artist 15 ranks</v>
          </cell>
        </row>
        <row r="452">
          <cell r="A452" t="str">
            <v>Librarian</v>
          </cell>
          <cell r="C452" t="str">
            <v>+2 bonus on any 2 knowledge skills.</v>
          </cell>
          <cell r="D452" t="str">
            <v>BP</v>
          </cell>
          <cell r="E452" t="str">
            <v xml:space="preserve">InQ </v>
          </cell>
          <cell r="F452">
            <v>11</v>
          </cell>
          <cell r="G452" t="str">
            <v>General</v>
          </cell>
          <cell r="H452">
            <v>2</v>
          </cell>
          <cell r="I452" t="str">
            <v>Int 15+, Comprehend Writing</v>
          </cell>
        </row>
        <row r="453">
          <cell r="A453" t="str">
            <v>Light Footed</v>
          </cell>
          <cell r="C453" t="str">
            <v>Can make a Move Silently check against a creature with Tremorsense.</v>
          </cell>
          <cell r="D453" t="str">
            <v>AEG</v>
          </cell>
          <cell r="E453" t="str">
            <v xml:space="preserve">Dra </v>
          </cell>
          <cell r="F453">
            <v>30</v>
          </cell>
          <cell r="G453" t="str">
            <v>General</v>
          </cell>
          <cell r="H453">
            <v>1</v>
          </cell>
          <cell r="I453" t="str">
            <v>Dex 13+</v>
          </cell>
        </row>
        <row r="454">
          <cell r="A454" t="str">
            <v>Light Sleeper</v>
          </cell>
          <cell r="C454" t="str">
            <v>Listen check as if awake; wake up on success; make 2nd check to determine reason</v>
          </cell>
          <cell r="D454" t="str">
            <v>AEG</v>
          </cell>
          <cell r="E454" t="str">
            <v xml:space="preserve">Dun </v>
          </cell>
          <cell r="F454">
            <v>82</v>
          </cell>
          <cell r="G454" t="str">
            <v>General</v>
          </cell>
          <cell r="H454">
            <v>0</v>
          </cell>
        </row>
        <row r="455">
          <cell r="A455" t="str">
            <v>Light Sleeper</v>
          </cell>
          <cell r="C455" t="str">
            <v>Listen check to wake from sleep at any noise.</v>
          </cell>
          <cell r="D455" t="str">
            <v>AEG</v>
          </cell>
          <cell r="E455" t="str">
            <v xml:space="preserve">Merc </v>
          </cell>
          <cell r="F455">
            <v>64</v>
          </cell>
          <cell r="G455" t="str">
            <v>General</v>
          </cell>
          <cell r="H455">
            <v>0</v>
          </cell>
        </row>
        <row r="456">
          <cell r="A456" t="str">
            <v>Lightning Fists</v>
          </cell>
          <cell r="C456" t="str">
            <v>Full Attack; Make 2 extra unarmed attacks in round; all suffer -5 penalty.</v>
          </cell>
          <cell r="D456" t="str">
            <v>WotC</v>
          </cell>
          <cell r="E456" t="str">
            <v xml:space="preserve">SnF </v>
          </cell>
          <cell r="F456">
            <v>7</v>
          </cell>
          <cell r="G456" t="str">
            <v>General</v>
          </cell>
          <cell r="H456">
            <v>0</v>
          </cell>
        </row>
        <row r="457">
          <cell r="A457" t="str">
            <v>Lightning Grab</v>
          </cell>
          <cell r="C457" t="str">
            <v>Take an item from flatfooted foe.</v>
          </cell>
          <cell r="D457" t="str">
            <v>MGP</v>
          </cell>
          <cell r="E457" t="str">
            <v xml:space="preserve">TQR </v>
          </cell>
          <cell r="F457">
            <v>50</v>
          </cell>
          <cell r="G457" t="str">
            <v>Rogue</v>
          </cell>
          <cell r="H457">
            <v>3</v>
          </cell>
          <cell r="I457" t="str">
            <v>Rogue, Improved Initiative, Dex 15+</v>
          </cell>
        </row>
        <row r="458">
          <cell r="A458" t="str">
            <v>Lightning Reflexes</v>
          </cell>
          <cell r="C458" t="str">
            <v>+2 bonus to all Reflex saving throws.</v>
          </cell>
          <cell r="D458" t="str">
            <v>WotC</v>
          </cell>
          <cell r="E458" t="str">
            <v xml:space="preserve">PHB </v>
          </cell>
          <cell r="F458">
            <v>83</v>
          </cell>
          <cell r="G458" t="str">
            <v>General</v>
          </cell>
          <cell r="H458">
            <v>0</v>
          </cell>
        </row>
        <row r="459">
          <cell r="A459" t="str">
            <v>Lingering Damage</v>
          </cell>
          <cell r="C459" t="str">
            <v>Sneak attack damage is dealt again on your next turn</v>
          </cell>
          <cell r="D459" t="str">
            <v>WotC</v>
          </cell>
          <cell r="E459" t="str">
            <v xml:space="preserve">ELH </v>
          </cell>
          <cell r="F459">
            <v>62</v>
          </cell>
          <cell r="G459" t="str">
            <v>Epic</v>
          </cell>
          <cell r="H459">
            <v>2</v>
          </cell>
          <cell r="I459" t="str">
            <v>Sneak attack +8d6, Crippling Strike class feature</v>
          </cell>
        </row>
        <row r="460">
          <cell r="A460" t="str">
            <v>Linguist</v>
          </cell>
          <cell r="C460" t="str">
            <v>+0 bonus to decipher languages.  Gain 2 languages when spending 1 skill point to learn.</v>
          </cell>
          <cell r="D460" t="str">
            <v>AEG</v>
          </cell>
          <cell r="E460" t="str">
            <v xml:space="preserve">Merc </v>
          </cell>
          <cell r="F460">
            <v>64</v>
          </cell>
          <cell r="G460" t="str">
            <v>General</v>
          </cell>
          <cell r="H460">
            <v>1</v>
          </cell>
          <cell r="I460" t="str">
            <v>Int 13+</v>
          </cell>
        </row>
        <row r="461">
          <cell r="A461" t="str">
            <v>Living Shield</v>
          </cell>
          <cell r="C461" t="str">
            <v>Gain AC cover bonus from helpless victim.</v>
          </cell>
          <cell r="D461" t="str">
            <v>AEG</v>
          </cell>
          <cell r="E461" t="str">
            <v xml:space="preserve">Evil </v>
          </cell>
          <cell r="F461">
            <v>58</v>
          </cell>
          <cell r="G461" t="str">
            <v>General</v>
          </cell>
          <cell r="H461">
            <v>1</v>
          </cell>
        </row>
        <row r="462">
          <cell r="A462" t="str">
            <v>Lliira's Heart</v>
          </cell>
          <cell r="C462" t="str">
            <v>+2 holy bonus vs. compulsion/fear effects.</v>
          </cell>
          <cell r="D462" t="str">
            <v>WotC</v>
          </cell>
          <cell r="E462" t="str">
            <v xml:space="preserve">MoF </v>
          </cell>
          <cell r="F462">
            <v>30</v>
          </cell>
          <cell r="G462" t="str">
            <v>Harper Priest</v>
          </cell>
          <cell r="H462">
            <v>3</v>
          </cell>
          <cell r="I462" t="str">
            <v>Harper Priest level + Wis Bonus: 6+</v>
          </cell>
        </row>
        <row r="463">
          <cell r="A463" t="str">
            <v>Lock Shields</v>
          </cell>
          <cell r="C463" t="str">
            <v>When adjacent to an ally with this feat &amp; you both have shields, gain 1/4 cover.</v>
          </cell>
          <cell r="D463" t="str">
            <v>Green Ronin</v>
          </cell>
          <cell r="E463" t="str">
            <v xml:space="preserve">HnH </v>
          </cell>
          <cell r="F463">
            <v>17</v>
          </cell>
          <cell r="G463" t="str">
            <v>General</v>
          </cell>
          <cell r="H463">
            <v>1</v>
          </cell>
          <cell r="I463" t="str">
            <v>Shield Wall</v>
          </cell>
        </row>
        <row r="464">
          <cell r="A464" t="str">
            <v>Low Key</v>
          </cell>
          <cell r="C464" t="str">
            <v>+2 bonus to Disguise and Hide checks.</v>
          </cell>
          <cell r="D464" t="str">
            <v>MGP</v>
          </cell>
          <cell r="E464" t="str">
            <v xml:space="preserve">TQR </v>
          </cell>
          <cell r="F464">
            <v>50</v>
          </cell>
          <cell r="G464" t="str">
            <v>General</v>
          </cell>
          <cell r="H464">
            <v>0</v>
          </cell>
          <cell r="I464" t="str">
            <v>May only be taken at first level</v>
          </cell>
        </row>
        <row r="465">
          <cell r="A465" t="str">
            <v>Low to the Ground</v>
          </cell>
          <cell r="C465" t="str">
            <v>+4 bonus to avoid being tripped, overrun, or pushed back.</v>
          </cell>
          <cell r="D465" t="str">
            <v>Green Ronin</v>
          </cell>
          <cell r="E465" t="str">
            <v xml:space="preserve">HnH </v>
          </cell>
          <cell r="F465">
            <v>17</v>
          </cell>
          <cell r="G465" t="str">
            <v>General</v>
          </cell>
          <cell r="H465">
            <v>1</v>
          </cell>
          <cell r="I465" t="str">
            <v>Str 13+</v>
          </cell>
        </row>
        <row r="466">
          <cell r="A466" t="str">
            <v>Luck of Heroes</v>
          </cell>
          <cell r="C466" t="str">
            <v>+1 luck bonus to all saving throws</v>
          </cell>
          <cell r="D466" t="str">
            <v>WotC</v>
          </cell>
          <cell r="E466" t="str">
            <v xml:space="preserve">FRCS </v>
          </cell>
          <cell r="F466">
            <v>36</v>
          </cell>
          <cell r="G466" t="str">
            <v>General</v>
          </cell>
          <cell r="H466">
            <v>0</v>
          </cell>
        </row>
        <row r="467">
          <cell r="A467" t="str">
            <v>Magical Artisan</v>
          </cell>
          <cell r="C467" t="str">
            <v>One Creation feat cost 25% less to create (for XP and raw material cost).</v>
          </cell>
          <cell r="D467" t="str">
            <v>WotC</v>
          </cell>
          <cell r="E467" t="str">
            <v xml:space="preserve">FRCS </v>
          </cell>
          <cell r="F467">
            <v>36</v>
          </cell>
          <cell r="G467" t="str">
            <v>General</v>
          </cell>
          <cell r="H467">
            <v>1</v>
          </cell>
          <cell r="I467" t="str">
            <v>Any item creation feat</v>
          </cell>
        </row>
        <row r="468">
          <cell r="A468" t="str">
            <v>Magical Beast Wild Shape (W)</v>
          </cell>
          <cell r="C468" t="str">
            <v>Can Wild Shape into magical beasts; See ref.</v>
          </cell>
          <cell r="D468" t="str">
            <v>WotC</v>
          </cell>
          <cell r="E468" t="str">
            <v xml:space="preserve">ELH </v>
          </cell>
          <cell r="F468">
            <v>62</v>
          </cell>
          <cell r="G468" t="str">
            <v>Epic</v>
          </cell>
          <cell r="H468">
            <v>4</v>
          </cell>
          <cell r="I468" t="str">
            <v>Wis 25, Beast Wild Shape, Knowledge (Nature) 27 ranks, Wild Shape 6/day</v>
          </cell>
        </row>
        <row r="469">
          <cell r="A469" t="str">
            <v>Magical Talent</v>
          </cell>
          <cell r="C469" t="str">
            <v>You gain a +2 bonus to Knowledge (arcana) and Spellcraft</v>
          </cell>
          <cell r="D469" t="str">
            <v>Malhavoc</v>
          </cell>
          <cell r="E469" t="str">
            <v>www.montecook.com</v>
          </cell>
          <cell r="G469" t="str">
            <v>General</v>
          </cell>
          <cell r="H469">
            <v>0</v>
          </cell>
        </row>
        <row r="470">
          <cell r="A470" t="str">
            <v>Magical Training</v>
          </cell>
          <cell r="C470" t="str">
            <v>Can cast Dancing Lights, Daze, and Mage Hand once per day.  (1st)</v>
          </cell>
          <cell r="D470" t="str">
            <v>WotC</v>
          </cell>
          <cell r="E470" t="str">
            <v xml:space="preserve">FRCS </v>
          </cell>
          <cell r="F470">
            <v>36</v>
          </cell>
          <cell r="G470" t="str">
            <v>General</v>
          </cell>
          <cell r="H470">
            <v>1</v>
          </cell>
          <cell r="I470" t="str">
            <v>Int 10+</v>
          </cell>
        </row>
        <row r="471">
          <cell r="A471" t="str">
            <v>Mantis Leap</v>
          </cell>
          <cell r="C471" t="str">
            <v>Jump skill and charge; normal damage, double STR mod.</v>
          </cell>
          <cell r="D471" t="str">
            <v>WotC</v>
          </cell>
          <cell r="E471" t="str">
            <v xml:space="preserve">SnF </v>
          </cell>
          <cell r="F471">
            <v>7</v>
          </cell>
          <cell r="G471" t="str">
            <v>General</v>
          </cell>
          <cell r="H471">
            <v>0</v>
          </cell>
        </row>
        <row r="472">
          <cell r="A472" t="str">
            <v>Manufacture Magic Poison</v>
          </cell>
          <cell r="C472" t="str">
            <v>Create magical poisons.</v>
          </cell>
          <cell r="D472" t="str">
            <v>Mal</v>
          </cell>
          <cell r="E472" t="str">
            <v xml:space="preserve">BoEM </v>
          </cell>
          <cell r="F472">
            <v>4</v>
          </cell>
          <cell r="G472" t="str">
            <v>Item Creation</v>
          </cell>
          <cell r="H472">
            <v>0</v>
          </cell>
        </row>
        <row r="473">
          <cell r="A473" t="str">
            <v>Manyshot</v>
          </cell>
          <cell r="C473" t="str">
            <v>Can fire multiple arrows at one enemy within 30' as a standard action.  See ref.</v>
          </cell>
          <cell r="D473" t="str">
            <v>Revised PHB</v>
          </cell>
          <cell r="E473" t="str">
            <v>Revised PHB</v>
          </cell>
          <cell r="F473" t="str">
            <v>Revised PHB</v>
          </cell>
          <cell r="G473" t="str">
            <v>General</v>
          </cell>
          <cell r="H473">
            <v>4</v>
          </cell>
          <cell r="I473" t="str">
            <v>Dex 17, Point Blank Shot, Rapid Shot, BAB +6</v>
          </cell>
        </row>
        <row r="474">
          <cell r="A474" t="str">
            <v>Martial Weapon Proficiency</v>
          </cell>
          <cell r="C474" t="str">
            <v>Weapon proficiency with a martial weapon.</v>
          </cell>
          <cell r="D474" t="str">
            <v>WotC</v>
          </cell>
          <cell r="E474" t="str">
            <v xml:space="preserve">PHB </v>
          </cell>
          <cell r="F474">
            <v>83</v>
          </cell>
          <cell r="G474" t="str">
            <v>General</v>
          </cell>
          <cell r="H474">
            <v>0</v>
          </cell>
        </row>
        <row r="475">
          <cell r="A475" t="str">
            <v>Master Artisan</v>
          </cell>
          <cell r="C475" t="str">
            <v>+1 bonus to Craft (any 1 skill), 2x value of items made from chosen skill.</v>
          </cell>
          <cell r="D475" t="str">
            <v>Green Ronin</v>
          </cell>
          <cell r="E475" t="str">
            <v xml:space="preserve">HnH </v>
          </cell>
          <cell r="F475">
            <v>17</v>
          </cell>
          <cell r="G475" t="str">
            <v>General</v>
          </cell>
          <cell r="H475">
            <v>0</v>
          </cell>
          <cell r="I475" t="str">
            <v>Artisan</v>
          </cell>
        </row>
        <row r="476">
          <cell r="A476" t="str">
            <v>Master Discipline</v>
          </cell>
          <cell r="C476" t="str">
            <v>Learn one additional power from your primary discipline.</v>
          </cell>
          <cell r="D476" t="str">
            <v>WotC</v>
          </cell>
          <cell r="E476" t="str">
            <v xml:space="preserve">Mind's Eye </v>
          </cell>
          <cell r="F476">
            <v>40</v>
          </cell>
          <cell r="G476" t="str">
            <v>Psionic</v>
          </cell>
          <cell r="H476">
            <v>2</v>
          </cell>
          <cell r="I476" t="str">
            <v>Extra Power, Spellcaster Level 3+</v>
          </cell>
        </row>
        <row r="477">
          <cell r="A477" t="str">
            <v>Master Dorje</v>
          </cell>
          <cell r="C477" t="str">
            <v>Manifest a power stored in a dorje without expending a charge.  +2 power points.</v>
          </cell>
          <cell r="D477" t="str">
            <v>WotC</v>
          </cell>
          <cell r="E477" t="str">
            <v xml:space="preserve">PsiHB </v>
          </cell>
          <cell r="F477">
            <v>26</v>
          </cell>
          <cell r="G477" t="str">
            <v>Metapsionic</v>
          </cell>
          <cell r="H477">
            <v>0</v>
          </cell>
        </row>
        <row r="478">
          <cell r="A478" t="str">
            <v>Master of Counterspelling</v>
          </cell>
          <cell r="C478" t="str">
            <v>Spell turned back on caster.  (cost: 7th lvl spell on feat selection)</v>
          </cell>
          <cell r="D478" t="str">
            <v>WotC</v>
          </cell>
          <cell r="E478" t="str">
            <v xml:space="preserve">FRCS </v>
          </cell>
          <cell r="F478">
            <v>42</v>
          </cell>
          <cell r="G478" t="str">
            <v>High Arcana</v>
          </cell>
          <cell r="H478">
            <v>2</v>
          </cell>
          <cell r="I478" t="str">
            <v>Archmage</v>
          </cell>
        </row>
        <row r="479">
          <cell r="A479" t="str">
            <v>Master of the Past</v>
          </cell>
          <cell r="C479" t="str">
            <v>Spells that target incorporeal creatures get a +2 bonus to their DC.</v>
          </cell>
          <cell r="D479" t="str">
            <v>Green Ronin</v>
          </cell>
          <cell r="E479" t="str">
            <v xml:space="preserve">SCoN </v>
          </cell>
          <cell r="F479">
            <v>17</v>
          </cell>
          <cell r="G479" t="str">
            <v>Metamagic</v>
          </cell>
          <cell r="H479">
            <v>4</v>
          </cell>
          <cell r="I479" t="str">
            <v>Necromancer Level 3+, Wis 12+</v>
          </cell>
        </row>
        <row r="480">
          <cell r="A480" t="str">
            <v>Master Staff</v>
          </cell>
          <cell r="C480" t="str">
            <v>Can use spell slots in place of staff charges; See ref.</v>
          </cell>
          <cell r="D480" t="str">
            <v>WotC</v>
          </cell>
          <cell r="E480" t="str">
            <v xml:space="preserve">ELH </v>
          </cell>
          <cell r="F480">
            <v>62</v>
          </cell>
          <cell r="G480" t="str">
            <v>Epic</v>
          </cell>
          <cell r="H480">
            <v>2</v>
          </cell>
          <cell r="I480" t="str">
            <v>Craft Staff, Spellcraft 15 ranks</v>
          </cell>
        </row>
        <row r="481">
          <cell r="A481" t="str">
            <v>Master Summoner</v>
          </cell>
          <cell r="C481" t="str">
            <v>Summoning spells gain the medium range (100+10/lvl).  Increases corruption.</v>
          </cell>
          <cell r="D481" t="str">
            <v>Green Ronin</v>
          </cell>
          <cell r="E481" t="str">
            <v xml:space="preserve">AotA </v>
          </cell>
          <cell r="F481">
            <v>12</v>
          </cell>
          <cell r="G481" t="str">
            <v>Special</v>
          </cell>
          <cell r="H481">
            <v>1</v>
          </cell>
          <cell r="I481" t="str">
            <v>Adept Summoner</v>
          </cell>
        </row>
        <row r="482">
          <cell r="A482" t="str">
            <v>Master Wand</v>
          </cell>
          <cell r="C482" t="str">
            <v>Can use spell slots in place of wand charges; See ref.</v>
          </cell>
          <cell r="D482" t="str">
            <v>WotC</v>
          </cell>
          <cell r="E482" t="str">
            <v xml:space="preserve">ELH </v>
          </cell>
          <cell r="F482">
            <v>62</v>
          </cell>
          <cell r="G482" t="str">
            <v>Epic</v>
          </cell>
          <cell r="H482">
            <v>2</v>
          </cell>
          <cell r="I482" t="str">
            <v>Craft Wand, Spellcraft 15 ranks</v>
          </cell>
        </row>
        <row r="483">
          <cell r="A483" t="str">
            <v>Mastery of Element</v>
          </cell>
          <cell r="C483" t="str">
            <v>Spell uses different element.  (cost: 8th lvl spell on feat selection)</v>
          </cell>
          <cell r="D483" t="str">
            <v>WotC</v>
          </cell>
          <cell r="E483" t="str">
            <v xml:space="preserve">FRCS </v>
          </cell>
          <cell r="F483">
            <v>42</v>
          </cell>
          <cell r="G483" t="str">
            <v>High Arcana</v>
          </cell>
          <cell r="H483">
            <v>2</v>
          </cell>
          <cell r="I483" t="str">
            <v>Archmage</v>
          </cell>
        </row>
        <row r="484">
          <cell r="A484" t="str">
            <v>Mastery of Energy</v>
          </cell>
          <cell r="C484" t="str">
            <v>+4 bonus to turning checks and turning damage.</v>
          </cell>
          <cell r="D484" t="str">
            <v>WotC</v>
          </cell>
          <cell r="E484" t="str">
            <v xml:space="preserve">FRCS </v>
          </cell>
          <cell r="F484">
            <v>48</v>
          </cell>
          <cell r="G484" t="str">
            <v>Special Ability</v>
          </cell>
          <cell r="H484">
            <v>2</v>
          </cell>
          <cell r="I484" t="str">
            <v>Hierophant</v>
          </cell>
        </row>
        <row r="485">
          <cell r="A485" t="str">
            <v>Mastery of Shaping</v>
          </cell>
          <cell r="C485" t="str">
            <v>Alter area affected.  (cost: 6th lvl spell on feat selection)</v>
          </cell>
          <cell r="D485" t="str">
            <v>WotC</v>
          </cell>
          <cell r="E485" t="str">
            <v xml:space="preserve">FRCS </v>
          </cell>
          <cell r="F485">
            <v>42</v>
          </cell>
          <cell r="G485" t="str">
            <v>High Arcana</v>
          </cell>
          <cell r="H485">
            <v>2</v>
          </cell>
          <cell r="I485" t="str">
            <v>Archmage</v>
          </cell>
        </row>
        <row r="486">
          <cell r="A486" t="str">
            <v>Maximize Poison</v>
          </cell>
          <cell r="C486" t="str">
            <v>Poisons do maximum damage.</v>
          </cell>
          <cell r="D486" t="str">
            <v>Green Ronin</v>
          </cell>
          <cell r="E486" t="str">
            <v xml:space="preserve">AH </v>
          </cell>
          <cell r="F486">
            <v>20</v>
          </cell>
          <cell r="G486" t="str">
            <v>General</v>
          </cell>
          <cell r="H486">
            <v>3</v>
          </cell>
          <cell r="I486" t="str">
            <v>BAB 6+, Poison Use, Empower Poison</v>
          </cell>
        </row>
        <row r="487">
          <cell r="A487" t="str">
            <v>Maximize Power</v>
          </cell>
          <cell r="C487" t="str">
            <v>All variable, numeric effects of a maximized power are maximized. +6 power points.</v>
          </cell>
          <cell r="D487" t="str">
            <v>WotC</v>
          </cell>
          <cell r="E487" t="str">
            <v xml:space="preserve">PsiHB </v>
          </cell>
          <cell r="F487">
            <v>26</v>
          </cell>
          <cell r="G487" t="str">
            <v>Metapsionic</v>
          </cell>
          <cell r="H487">
            <v>0</v>
          </cell>
        </row>
        <row r="488">
          <cell r="A488" t="str">
            <v>Maximize Spell</v>
          </cell>
          <cell r="C488" t="str">
            <v>All variable, numeric effects of a spell are maximized; +3 spell levels.</v>
          </cell>
          <cell r="D488" t="str">
            <v>WotC</v>
          </cell>
          <cell r="E488" t="str">
            <v xml:space="preserve">PHB </v>
          </cell>
          <cell r="F488">
            <v>83</v>
          </cell>
          <cell r="G488" t="str">
            <v>Metamagic</v>
          </cell>
          <cell r="H488">
            <v>0</v>
          </cell>
        </row>
        <row r="489">
          <cell r="A489" t="str">
            <v>Mechanical Aptitude</v>
          </cell>
          <cell r="C489" t="str">
            <v>+2 to Disable Device &amp; Open Locks checks</v>
          </cell>
          <cell r="D489" t="str">
            <v>FFG</v>
          </cell>
          <cell r="E489" t="str">
            <v xml:space="preserve">TnT </v>
          </cell>
          <cell r="F489">
            <v>37</v>
          </cell>
          <cell r="G489" t="str">
            <v>General</v>
          </cell>
          <cell r="H489">
            <v>1</v>
          </cell>
          <cell r="I489" t="str">
            <v>Dex 15+</v>
          </cell>
        </row>
        <row r="490">
          <cell r="A490" t="str">
            <v>Mental Adversary</v>
          </cell>
          <cell r="C490" t="str">
            <v>+1 ability damage on a successful psionic attack.  +3 power points.</v>
          </cell>
          <cell r="D490" t="str">
            <v>WotC</v>
          </cell>
          <cell r="E490" t="str">
            <v xml:space="preserve">PsiHB </v>
          </cell>
          <cell r="F490">
            <v>27</v>
          </cell>
          <cell r="G490" t="str">
            <v>Psionic</v>
          </cell>
          <cell r="H490">
            <v>1</v>
          </cell>
          <cell r="I490" t="str">
            <v>Cha 13+</v>
          </cell>
        </row>
        <row r="491">
          <cell r="A491" t="str">
            <v>Mental Combatant</v>
          </cell>
          <cell r="C491" t="str">
            <v>+0 dodge bonus to AC against designated opponent.</v>
          </cell>
          <cell r="D491" t="str">
            <v>AEG</v>
          </cell>
          <cell r="E491" t="str">
            <v xml:space="preserve">Merc </v>
          </cell>
          <cell r="F491">
            <v>64</v>
          </cell>
          <cell r="G491" t="str">
            <v>Fighter</v>
          </cell>
          <cell r="H491">
            <v>2</v>
          </cell>
          <cell r="I491" t="str">
            <v>Int 13+, Combat Reflexes</v>
          </cell>
        </row>
        <row r="492">
          <cell r="A492" t="str">
            <v>Mental Leap</v>
          </cell>
          <cell r="C492" t="str">
            <v xml:space="preserve">Jump twice as far or as high as indicated on your Jump check.  </v>
          </cell>
          <cell r="D492" t="str">
            <v>WotC</v>
          </cell>
          <cell r="E492" t="str">
            <v xml:space="preserve">PsiHB </v>
          </cell>
          <cell r="F492">
            <v>27</v>
          </cell>
          <cell r="G492" t="str">
            <v>Psionic</v>
          </cell>
          <cell r="H492">
            <v>3</v>
          </cell>
          <cell r="I492" t="str">
            <v>Str 13+, 6 ranks of the Jump skill, reserve power points 3+</v>
          </cell>
        </row>
        <row r="493">
          <cell r="A493" t="str">
            <v>Mercantile Background</v>
          </cell>
          <cell r="C493" t="str">
            <v>+2 bonus to Appraise and one Craft or Profession skill.</v>
          </cell>
          <cell r="D493" t="str">
            <v>WotC</v>
          </cell>
          <cell r="E493" t="str">
            <v xml:space="preserve">FRCS </v>
          </cell>
          <cell r="F493">
            <v>36</v>
          </cell>
          <cell r="G493" t="str">
            <v>General</v>
          </cell>
          <cell r="H493">
            <v>0</v>
          </cell>
        </row>
        <row r="494">
          <cell r="A494" t="str">
            <v>Metacreative</v>
          </cell>
          <cell r="C494" t="str">
            <v>One Creation feat cost 25% less to create (for XP and raw material cost).</v>
          </cell>
          <cell r="D494" t="str">
            <v>WotC</v>
          </cell>
          <cell r="E494" t="str">
            <v xml:space="preserve">PsiHB </v>
          </cell>
          <cell r="F494">
            <v>27</v>
          </cell>
          <cell r="G494" t="str">
            <v>Psionic</v>
          </cell>
          <cell r="H494">
            <v>1</v>
          </cell>
          <cell r="I494" t="str">
            <v>Any item creation feat</v>
          </cell>
        </row>
        <row r="495">
          <cell r="A495" t="str">
            <v>Mielikki's Step</v>
          </cell>
          <cell r="C495" t="str">
            <v>Add +10' in light/medium armor/encumbrance.</v>
          </cell>
          <cell r="D495" t="str">
            <v>WotC</v>
          </cell>
          <cell r="E495" t="str">
            <v xml:space="preserve">MoF </v>
          </cell>
          <cell r="F495">
            <v>30</v>
          </cell>
          <cell r="G495" t="str">
            <v>Harper Priest</v>
          </cell>
          <cell r="H495">
            <v>2</v>
          </cell>
          <cell r="I495" t="str">
            <v>Harper Priest level + Wis Bonus: 5+</v>
          </cell>
        </row>
        <row r="496">
          <cell r="A496" t="str">
            <v>Mighty Rage</v>
          </cell>
          <cell r="C496" t="str">
            <v>Rage bonuses increase to +8 Str and Con, +4 (morale) to Will saves</v>
          </cell>
          <cell r="D496" t="str">
            <v>WotC</v>
          </cell>
          <cell r="E496" t="str">
            <v xml:space="preserve">ELH </v>
          </cell>
          <cell r="F496">
            <v>63</v>
          </cell>
          <cell r="G496" t="str">
            <v>Epic</v>
          </cell>
          <cell r="H496">
            <v>3</v>
          </cell>
          <cell r="I496" t="str">
            <v>Str 21, Con 21, greater rage class feature</v>
          </cell>
        </row>
        <row r="497">
          <cell r="A497" t="str">
            <v>Milil's Voice</v>
          </cell>
          <cell r="C497" t="str">
            <v>+1 holy bonus on all Charisma-based skills.</v>
          </cell>
          <cell r="D497" t="str">
            <v>WotC</v>
          </cell>
          <cell r="E497" t="str">
            <v xml:space="preserve">MoF </v>
          </cell>
          <cell r="F497">
            <v>30</v>
          </cell>
          <cell r="G497" t="str">
            <v>Harper Priest</v>
          </cell>
          <cell r="H497">
            <v>2</v>
          </cell>
          <cell r="I497" t="str">
            <v>Harper Priest level + Wis Bonus: 4+</v>
          </cell>
        </row>
        <row r="498">
          <cell r="A498" t="str">
            <v>Militia</v>
          </cell>
          <cell r="C498" t="str">
            <v>Martial Weapon Proficiency (Longbow / Longspear) or (Shortbow / Short Sword)</v>
          </cell>
          <cell r="D498" t="str">
            <v>WotC</v>
          </cell>
          <cell r="E498" t="str">
            <v xml:space="preserve">FRCS </v>
          </cell>
          <cell r="F498">
            <v>36</v>
          </cell>
          <cell r="G498" t="str">
            <v>General</v>
          </cell>
          <cell r="H498">
            <v>0</v>
          </cell>
        </row>
        <row r="499">
          <cell r="A499" t="str">
            <v>Mind Blank</v>
          </cell>
          <cell r="C499" t="str">
            <v>Full Round concentration gains +6 bonus to Will saves for 2 rounds.</v>
          </cell>
          <cell r="D499" t="str">
            <v>AEG</v>
          </cell>
          <cell r="E499" t="str">
            <v xml:space="preserve">Merc </v>
          </cell>
          <cell r="F499">
            <v>64</v>
          </cell>
          <cell r="G499" t="str">
            <v>General</v>
          </cell>
          <cell r="H499">
            <v>0</v>
          </cell>
        </row>
        <row r="500">
          <cell r="A500" t="str">
            <v>Mind Blind</v>
          </cell>
          <cell r="C500" t="str">
            <v>Gain Mental Hardness 3; all your attacks suffer -3 to dmg (min 1 pt.)</v>
          </cell>
          <cell r="D500" t="str">
            <v>Piazo</v>
          </cell>
          <cell r="E500" t="str">
            <v>Dragon #287</v>
          </cell>
          <cell r="F500">
            <v>55</v>
          </cell>
          <cell r="G500" t="str">
            <v>Psionic</v>
          </cell>
          <cell r="H500">
            <v>1</v>
          </cell>
          <cell r="I500" t="str">
            <v>Psychic Bastion</v>
          </cell>
        </row>
        <row r="501">
          <cell r="A501" t="str">
            <v>Mind Over Body</v>
          </cell>
          <cell r="C501" t="str">
            <v>INT modifier for 1st level HP (instead of CON); +1 HP each Metamagic feat.  (1st)</v>
          </cell>
          <cell r="D501" t="str">
            <v>WotC</v>
          </cell>
          <cell r="E501" t="str">
            <v xml:space="preserve">FRCS </v>
          </cell>
          <cell r="F501">
            <v>37</v>
          </cell>
          <cell r="G501" t="str">
            <v>General</v>
          </cell>
          <cell r="H501">
            <v>0</v>
          </cell>
        </row>
        <row r="502">
          <cell r="A502" t="str">
            <v>Mind Trap</v>
          </cell>
          <cell r="C502" t="str">
            <v>Deplete foe's power points when they deal ability dmg to you, +3 power points.</v>
          </cell>
          <cell r="D502" t="str">
            <v>WotC</v>
          </cell>
          <cell r="E502" t="str">
            <v xml:space="preserve">PsiHB </v>
          </cell>
          <cell r="F502">
            <v>27</v>
          </cell>
          <cell r="G502" t="str">
            <v>Psionic</v>
          </cell>
          <cell r="H502">
            <v>1</v>
          </cell>
          <cell r="I502" t="str">
            <v>Psychic Bastion</v>
          </cell>
        </row>
        <row r="503">
          <cell r="A503" t="str">
            <v>Mirror Sight</v>
          </cell>
          <cell r="C503" t="str">
            <v>Once per day, as a scry attempt, look "through" a mirror.</v>
          </cell>
          <cell r="D503" t="str">
            <v>Mal</v>
          </cell>
          <cell r="E503" t="str">
            <v xml:space="preserve">BoEM </v>
          </cell>
          <cell r="F503">
            <v>4</v>
          </cell>
          <cell r="G503" t="str">
            <v>Eldritch</v>
          </cell>
          <cell r="H503">
            <v>0</v>
          </cell>
        </row>
        <row r="504">
          <cell r="A504" t="str">
            <v>Mobile Defense</v>
          </cell>
          <cell r="C504" t="str">
            <v>Can take a 5-foot step each round while in defensive stance</v>
          </cell>
          <cell r="D504" t="str">
            <v>WotC</v>
          </cell>
          <cell r="E504" t="str">
            <v xml:space="preserve">ELH </v>
          </cell>
          <cell r="F504">
            <v>63</v>
          </cell>
          <cell r="G504" t="str">
            <v>Epic</v>
          </cell>
          <cell r="H504">
            <v>5</v>
          </cell>
          <cell r="I504" t="str">
            <v>Dex 15, Dodge, Mobility, Spring Attack, defensive stance 5/day</v>
          </cell>
        </row>
        <row r="505">
          <cell r="A505" t="str">
            <v>Mobility</v>
          </cell>
          <cell r="C505" t="str">
            <v>+4 Dodge bonus when you move within a threatened area.</v>
          </cell>
          <cell r="D505" t="str">
            <v>WotC</v>
          </cell>
          <cell r="E505" t="str">
            <v xml:space="preserve">PHB </v>
          </cell>
          <cell r="F505">
            <v>83</v>
          </cell>
          <cell r="G505" t="str">
            <v>General</v>
          </cell>
          <cell r="H505">
            <v>2</v>
          </cell>
          <cell r="I505" t="str">
            <v>Dex 13+, Dodge</v>
          </cell>
        </row>
        <row r="506">
          <cell r="A506" t="str">
            <v>Monkey Grip</v>
          </cell>
          <cell r="C506" t="str">
            <v>Use weapon one size larger; -2 attack rolls; one weapon per time taken.</v>
          </cell>
          <cell r="D506" t="str">
            <v>WotC</v>
          </cell>
          <cell r="E506" t="str">
            <v xml:space="preserve">SnF </v>
          </cell>
          <cell r="F506">
            <v>7</v>
          </cell>
          <cell r="G506" t="str">
            <v>General</v>
          </cell>
          <cell r="H506">
            <v>0</v>
          </cell>
        </row>
        <row r="507">
          <cell r="A507" t="str">
            <v>Mountain's Youth</v>
          </cell>
          <cell r="C507" t="str">
            <v>Don't suffer penalties or gain benefits from moving to middle age.</v>
          </cell>
          <cell r="D507" t="str">
            <v>Green Ronin</v>
          </cell>
          <cell r="E507" t="str">
            <v xml:space="preserve">HnH </v>
          </cell>
          <cell r="F507">
            <v>18</v>
          </cell>
          <cell r="G507" t="str">
            <v>General</v>
          </cell>
          <cell r="H507">
            <v>1</v>
          </cell>
          <cell r="I507" t="str">
            <v>Con 13+, Middle Age or Younger</v>
          </cell>
        </row>
        <row r="508">
          <cell r="A508" t="str">
            <v>Mounted Archery</v>
          </cell>
          <cell r="C508" t="str">
            <v>Penalties for shooting from horseback are halved.</v>
          </cell>
          <cell r="D508" t="str">
            <v>WotC</v>
          </cell>
          <cell r="E508" t="str">
            <v xml:space="preserve">PHB </v>
          </cell>
          <cell r="F508">
            <v>83</v>
          </cell>
          <cell r="G508" t="str">
            <v>General</v>
          </cell>
          <cell r="H508">
            <v>0</v>
          </cell>
        </row>
        <row r="509">
          <cell r="A509" t="str">
            <v>Mounted Combat</v>
          </cell>
          <cell r="C509" t="str">
            <v>Once per round, make a Ride check (for mount's AC) to negate hit.</v>
          </cell>
          <cell r="D509" t="str">
            <v>WotC</v>
          </cell>
          <cell r="E509" t="str">
            <v xml:space="preserve">PHB </v>
          </cell>
          <cell r="F509">
            <v>83</v>
          </cell>
          <cell r="G509" t="str">
            <v>General</v>
          </cell>
          <cell r="H509">
            <v>0</v>
          </cell>
        </row>
        <row r="510">
          <cell r="A510" t="str">
            <v>Multiattack *</v>
          </cell>
          <cell r="C510" t="str">
            <v>Creature's 2ndary attack with a natural weapon suffers a -2 penalty.</v>
          </cell>
          <cell r="D510" t="str">
            <v>WotC</v>
          </cell>
          <cell r="E510" t="str">
            <v xml:space="preserve">MM </v>
          </cell>
          <cell r="F510">
            <v>11</v>
          </cell>
          <cell r="G510" t="str">
            <v>General</v>
          </cell>
          <cell r="H510">
            <v>0</v>
          </cell>
        </row>
        <row r="511">
          <cell r="A511" t="str">
            <v>Multidexterity *</v>
          </cell>
          <cell r="C511" t="str">
            <v>Creature ignores all off-hand penalties.</v>
          </cell>
          <cell r="D511" t="str">
            <v>WotC</v>
          </cell>
          <cell r="E511" t="str">
            <v xml:space="preserve">MM </v>
          </cell>
          <cell r="F511">
            <v>11</v>
          </cell>
          <cell r="G511" t="str">
            <v>General</v>
          </cell>
          <cell r="H511">
            <v>0</v>
          </cell>
        </row>
        <row r="512">
          <cell r="A512" t="str">
            <v>Multispell</v>
          </cell>
          <cell r="C512" t="str">
            <v>Can cast one more quickened spell per round</v>
          </cell>
          <cell r="D512" t="str">
            <v>WotC</v>
          </cell>
          <cell r="E512" t="str">
            <v xml:space="preserve">ELH </v>
          </cell>
          <cell r="F512">
            <v>63</v>
          </cell>
          <cell r="G512" t="str">
            <v>Epic</v>
          </cell>
          <cell r="H512">
            <v>2</v>
          </cell>
          <cell r="I512" t="str">
            <v>Quicken Spell, 9th level spells</v>
          </cell>
        </row>
        <row r="513">
          <cell r="A513" t="str">
            <v>Multitasking</v>
          </cell>
          <cell r="C513" t="str">
            <v>Each pair of arms can perform a distinct partial action.</v>
          </cell>
          <cell r="D513" t="str">
            <v>WotC</v>
          </cell>
          <cell r="E513" t="str">
            <v xml:space="preserve">SnF </v>
          </cell>
          <cell r="F513">
            <v>62</v>
          </cell>
          <cell r="G513" t="str">
            <v>General</v>
          </cell>
          <cell r="H513">
            <v>0</v>
          </cell>
        </row>
        <row r="514">
          <cell r="A514" t="str">
            <v>Multiweapon Fighting *</v>
          </cell>
          <cell r="C514" t="str">
            <v>Penalties for fighting with multiple weapons are reduced by two.</v>
          </cell>
          <cell r="D514" t="str">
            <v>WotC</v>
          </cell>
          <cell r="E514" t="str">
            <v xml:space="preserve">MM </v>
          </cell>
          <cell r="F514">
            <v>11</v>
          </cell>
          <cell r="G514" t="str">
            <v>General</v>
          </cell>
          <cell r="H514">
            <v>0</v>
          </cell>
        </row>
        <row r="515">
          <cell r="A515" t="str">
            <v>Multiweapon Rend</v>
          </cell>
          <cell r="C515" t="str">
            <v>Can rend opponents when two or more attacks hit; See ref.</v>
          </cell>
          <cell r="D515" t="str">
            <v>WotC</v>
          </cell>
          <cell r="E515" t="str">
            <v xml:space="preserve">ELH </v>
          </cell>
          <cell r="F515">
            <v>63</v>
          </cell>
          <cell r="G515" t="str">
            <v>Epic</v>
          </cell>
          <cell r="H515">
            <v>5</v>
          </cell>
          <cell r="I515" t="str">
            <v>Dex 15, BAB +9, Multidexterity, Multiweapon Fighting, Three or more hands</v>
          </cell>
        </row>
        <row r="516">
          <cell r="A516" t="str">
            <v>Music of the Gods</v>
          </cell>
          <cell r="C516" t="str">
            <v>Bardic Music can affect beings immune to mind-affecting effects; See ref.</v>
          </cell>
          <cell r="D516" t="str">
            <v>WotC</v>
          </cell>
          <cell r="E516" t="str">
            <v xml:space="preserve">ELH </v>
          </cell>
          <cell r="F516">
            <v>63</v>
          </cell>
          <cell r="G516" t="str">
            <v>Epic</v>
          </cell>
          <cell r="H516">
            <v>3</v>
          </cell>
          <cell r="I516" t="str">
            <v>Cha 25, Perform 30 ranks, bardic music class feature</v>
          </cell>
        </row>
        <row r="517">
          <cell r="A517" t="str">
            <v>Mystic Endurance</v>
          </cell>
          <cell r="C517" t="str">
            <v>Transmutation - +1 Con for each spell level burned, 4th+ immune to poison for 1 minute.</v>
          </cell>
          <cell r="D517" t="str">
            <v>Green Ronin</v>
          </cell>
          <cell r="E517" t="str">
            <v xml:space="preserve">HnH </v>
          </cell>
          <cell r="F517">
            <v>18</v>
          </cell>
          <cell r="G517" t="str">
            <v>Spell Channeling</v>
          </cell>
          <cell r="H517">
            <v>2</v>
          </cell>
          <cell r="I517" t="str">
            <v>Spellcaster Level 5+, Toughness</v>
          </cell>
        </row>
        <row r="518">
          <cell r="A518" t="str">
            <v>Mystic Force</v>
          </cell>
          <cell r="C518" t="str">
            <v>Evocation - +1 bonus for each spell level burned on next attempt to penetrate SR in the next minute.</v>
          </cell>
          <cell r="D518" t="str">
            <v>Green Ronin</v>
          </cell>
          <cell r="E518" t="str">
            <v xml:space="preserve">HnH </v>
          </cell>
          <cell r="F518">
            <v>18</v>
          </cell>
          <cell r="G518" t="str">
            <v>Spell Channeling</v>
          </cell>
          <cell r="H518">
            <v>2</v>
          </cell>
          <cell r="I518" t="str">
            <v>Spellcaster Level 5+, Str 13+</v>
          </cell>
        </row>
        <row r="519">
          <cell r="A519" t="str">
            <v>Mystic Presence</v>
          </cell>
          <cell r="C519" t="str">
            <v>Enchantment - +1 Con for each spell level burned, 4th+ free action intimidate for 1 minute.</v>
          </cell>
          <cell r="D519" t="str">
            <v>Green Ronin</v>
          </cell>
          <cell r="E519" t="str">
            <v xml:space="preserve">HnH </v>
          </cell>
          <cell r="F519">
            <v>18</v>
          </cell>
          <cell r="G519" t="str">
            <v>Spell Channeling</v>
          </cell>
          <cell r="H519">
            <v>2</v>
          </cell>
          <cell r="I519" t="str">
            <v>Spellcaster Level 5+, Cha 13+</v>
          </cell>
        </row>
        <row r="520">
          <cell r="A520" t="str">
            <v>Mystic Resistance</v>
          </cell>
          <cell r="C520" t="str">
            <v>Abjuration - 3 resistance for each spell level burned to an energy (4th+ choose 2 energies) for 1 minute.</v>
          </cell>
          <cell r="D520" t="str">
            <v>Green Ronin</v>
          </cell>
          <cell r="E520" t="str">
            <v xml:space="preserve">HnH </v>
          </cell>
          <cell r="F520">
            <v>18</v>
          </cell>
          <cell r="G520" t="str">
            <v>Spell Channeling</v>
          </cell>
          <cell r="H520">
            <v>2</v>
          </cell>
          <cell r="I520" t="str">
            <v>Spellcaster Level 5+, Con 13+</v>
          </cell>
        </row>
        <row r="521">
          <cell r="A521" t="str">
            <v>Mystic Sight</v>
          </cell>
          <cell r="C521" t="str">
            <v>Divination - +2 to Spot for each spell level burned, 4th+ gain low-light vision (or 3x range) for 1 minute.</v>
          </cell>
          <cell r="D521" t="str">
            <v>Green Ronin</v>
          </cell>
          <cell r="E521" t="str">
            <v xml:space="preserve">HnH </v>
          </cell>
          <cell r="F521">
            <v>18</v>
          </cell>
          <cell r="G521" t="str">
            <v>Spell Channeling</v>
          </cell>
          <cell r="H521">
            <v>2</v>
          </cell>
          <cell r="I521" t="str">
            <v>Spellcaster Level 3+, Wis 13+</v>
          </cell>
        </row>
        <row r="522">
          <cell r="A522" t="str">
            <v>Mystic Stealth</v>
          </cell>
          <cell r="C522" t="str">
            <v>Illusion - burn spell level &gt; # of onlookers to attempt to Hide in their sight.</v>
          </cell>
          <cell r="D522" t="str">
            <v>Green Ronin</v>
          </cell>
          <cell r="E522" t="str">
            <v xml:space="preserve">HnH </v>
          </cell>
          <cell r="F522">
            <v>18</v>
          </cell>
          <cell r="G522" t="str">
            <v>Spell Channeling</v>
          </cell>
          <cell r="H522">
            <v>2</v>
          </cell>
          <cell r="I522" t="str">
            <v>Spellcaster Level 5+, Dex 13+</v>
          </cell>
        </row>
        <row r="523">
          <cell r="A523" t="str">
            <v>Mystic Summoning</v>
          </cell>
          <cell r="C523" t="str">
            <v>Conjuration - Next summoned creature has extra HD equal to the level of the spell burned.</v>
          </cell>
          <cell r="D523" t="str">
            <v>Green Ronin</v>
          </cell>
          <cell r="E523" t="str">
            <v xml:space="preserve">HnH </v>
          </cell>
          <cell r="F523">
            <v>18</v>
          </cell>
          <cell r="G523" t="str">
            <v>Spell Channeling</v>
          </cell>
          <cell r="H523">
            <v>2</v>
          </cell>
          <cell r="I523" t="str">
            <v>Spellcaster Level 5+, Spell Focus (Conjuration)</v>
          </cell>
        </row>
        <row r="524">
          <cell r="A524" t="str">
            <v>Mystic Turning</v>
          </cell>
          <cell r="C524" t="str">
            <v>Necromancy - +1 bonus for each spell level burned on turning checks &amp; damage for 1 minute.</v>
          </cell>
          <cell r="D524" t="str">
            <v>Green Ronin</v>
          </cell>
          <cell r="E524" t="str">
            <v xml:space="preserve">HnH </v>
          </cell>
          <cell r="F524">
            <v>18</v>
          </cell>
          <cell r="G524" t="str">
            <v>Spell Channeling</v>
          </cell>
          <cell r="H524">
            <v>1</v>
          </cell>
          <cell r="I524" t="str">
            <v>Spellcaster Level 5+, ability to turn or rebuke undead</v>
          </cell>
        </row>
        <row r="525">
          <cell r="A525" t="str">
            <v>Mystra's Grace</v>
          </cell>
          <cell r="C525" t="str">
            <v>+2 insight bonus vs. magical effects.</v>
          </cell>
          <cell r="D525" t="str">
            <v>WotC</v>
          </cell>
          <cell r="E525" t="str">
            <v xml:space="preserve">MoF </v>
          </cell>
          <cell r="F525">
            <v>30</v>
          </cell>
          <cell r="G525" t="str">
            <v>Harper Priest</v>
          </cell>
          <cell r="H525">
            <v>3</v>
          </cell>
          <cell r="I525" t="str">
            <v>Harper Priest level + Wis Bonus: 9+</v>
          </cell>
        </row>
        <row r="526">
          <cell r="A526" t="str">
            <v>Natural Born Leader</v>
          </cell>
          <cell r="C526" t="str">
            <v>-1/day Full Round to inspire allies within 30', +-2 morale bonus to hit split between them in any way.</v>
          </cell>
          <cell r="D526" t="str">
            <v>AEG</v>
          </cell>
          <cell r="E526" t="str">
            <v xml:space="preserve">Merc </v>
          </cell>
          <cell r="F526">
            <v>65</v>
          </cell>
          <cell r="G526" t="str">
            <v>General</v>
          </cell>
          <cell r="H526">
            <v>1</v>
          </cell>
          <cell r="I526" t="str">
            <v>Natural Leader</v>
          </cell>
        </row>
        <row r="527">
          <cell r="A527" t="str">
            <v>Natural Leader</v>
          </cell>
          <cell r="C527" t="str">
            <v>-1/day Full Round to instruct &amp; give someone a +-2 insight bonus on a skill check.</v>
          </cell>
          <cell r="D527" t="str">
            <v>AEG</v>
          </cell>
          <cell r="E527" t="str">
            <v xml:space="preserve">Merc </v>
          </cell>
          <cell r="F527">
            <v>64</v>
          </cell>
          <cell r="G527" t="str">
            <v>General</v>
          </cell>
          <cell r="H527">
            <v>1</v>
          </cell>
          <cell r="I527" t="str">
            <v>Cha 13+</v>
          </cell>
        </row>
        <row r="528">
          <cell r="A528" t="str">
            <v>Negative Energy Burst (D)</v>
          </cell>
          <cell r="C528" t="str">
            <v>Can release a burst of negative energy against living beings, bestowing negative levels; See ref.</v>
          </cell>
          <cell r="D528" t="str">
            <v>WotC</v>
          </cell>
          <cell r="E528" t="str">
            <v xml:space="preserve">ELH </v>
          </cell>
          <cell r="F528">
            <v>63</v>
          </cell>
          <cell r="G528" t="str">
            <v>Epic</v>
          </cell>
          <cell r="H528">
            <v>4</v>
          </cell>
          <cell r="I528" t="str">
            <v>Cha 25, Rebuke/Command Undead, inflict critical wounds, any evil alignment</v>
          </cell>
        </row>
        <row r="529">
          <cell r="A529" t="str">
            <v>Neutralize Enemy</v>
          </cell>
          <cell r="C529" t="str">
            <v xml:space="preserve">Distract target up to 1 size larger so they can't take AoOs.  You can't take AoOs as well. </v>
          </cell>
          <cell r="D529" t="str">
            <v>AEG</v>
          </cell>
          <cell r="E529" t="str">
            <v xml:space="preserve">War </v>
          </cell>
          <cell r="F529">
            <v>46</v>
          </cell>
          <cell r="G529" t="str">
            <v>General</v>
          </cell>
          <cell r="H529">
            <v>1</v>
          </cell>
          <cell r="I529" t="str">
            <v>BAB 3+</v>
          </cell>
        </row>
        <row r="530">
          <cell r="A530" t="str">
            <v>Nimble Fingers</v>
          </cell>
          <cell r="C530" t="str">
            <v>You gain a +2 bonus to Disable Device and Open Locks checks</v>
          </cell>
          <cell r="D530" t="str">
            <v>Malhavoc</v>
          </cell>
          <cell r="E530" t="str">
            <v>www.montecook.com</v>
          </cell>
          <cell r="G530" t="str">
            <v>General</v>
          </cell>
          <cell r="H530">
            <v>0</v>
          </cell>
        </row>
        <row r="531">
          <cell r="A531" t="str">
            <v>Non-Threatening</v>
          </cell>
          <cell r="C531" t="str">
            <v>+2 bonus to Bluff &amp; Diplomacy with creatures of large size or larger.</v>
          </cell>
          <cell r="D531" t="str">
            <v>AEG</v>
          </cell>
          <cell r="E531" t="str">
            <v xml:space="preserve">Dra </v>
          </cell>
          <cell r="F531">
            <v>30</v>
          </cell>
          <cell r="G531" t="str">
            <v>General</v>
          </cell>
          <cell r="H531">
            <v>1</v>
          </cell>
          <cell r="I531" t="str">
            <v>Small size or smaller</v>
          </cell>
        </row>
        <row r="532">
          <cell r="A532" t="str">
            <v>Oath</v>
          </cell>
          <cell r="C532" t="str">
            <v>+1 bonus to all rolls while in direct pursuit of the oath.</v>
          </cell>
          <cell r="D532" t="str">
            <v>AEG</v>
          </cell>
          <cell r="E532" t="str">
            <v xml:space="preserve">Merc </v>
          </cell>
          <cell r="F532">
            <v>65</v>
          </cell>
          <cell r="G532" t="str">
            <v>General</v>
          </cell>
          <cell r="H532">
            <v>2</v>
          </cell>
          <cell r="I532" t="str">
            <v>Iron Will, Any Lawful</v>
          </cell>
        </row>
        <row r="533">
          <cell r="A533" t="str">
            <v>Oath of Dreams</v>
          </cell>
          <cell r="C533" t="str">
            <v>Creature type changes to fey.</v>
          </cell>
          <cell r="D533" t="str">
            <v>Green Ronin</v>
          </cell>
          <cell r="E533" t="str">
            <v xml:space="preserve">HnH </v>
          </cell>
          <cell r="F533">
            <v>19</v>
          </cell>
          <cell r="G533" t="str">
            <v>Bonding</v>
          </cell>
          <cell r="H533">
            <v>0</v>
          </cell>
          <cell r="I533" t="str">
            <v>Bonding Ritual, any Metamagic feat, Wilderness Lore 10+ ranks</v>
          </cell>
        </row>
        <row r="534">
          <cell r="A534" t="str">
            <v>Oath of Iron</v>
          </cell>
          <cell r="C534" t="str">
            <v>+5 bonus to appraise &amp; can gauge enchantment (DC 15+caster lvl) of metal items.</v>
          </cell>
          <cell r="D534" t="str">
            <v>Green Ronin</v>
          </cell>
          <cell r="E534" t="str">
            <v xml:space="preserve">HnH </v>
          </cell>
          <cell r="F534">
            <v>19</v>
          </cell>
          <cell r="G534" t="str">
            <v>Bonding</v>
          </cell>
          <cell r="H534">
            <v>0</v>
          </cell>
          <cell r="I534" t="str">
            <v>Bonding Ritual, Appraise 5+ ranks</v>
          </cell>
        </row>
        <row r="535">
          <cell r="A535" t="str">
            <v>Off-Hand Parry</v>
          </cell>
          <cell r="C535" t="str">
            <v>Sacrifice off-hand attacks for +2 dodge bonus to AC.</v>
          </cell>
          <cell r="D535" t="str">
            <v>WotC</v>
          </cell>
          <cell r="E535" t="str">
            <v xml:space="preserve">SnF </v>
          </cell>
          <cell r="F535">
            <v>7</v>
          </cell>
          <cell r="G535" t="str">
            <v>General</v>
          </cell>
          <cell r="H535">
            <v>0</v>
          </cell>
        </row>
        <row r="536">
          <cell r="A536" t="str">
            <v>Off-Handed</v>
          </cell>
          <cell r="C536" t="str">
            <v>With single off-hand weapon, +2 to hit, opponent -4 to hit.</v>
          </cell>
          <cell r="D536" t="str">
            <v>AEG</v>
          </cell>
          <cell r="E536" t="str">
            <v xml:space="preserve">Evil </v>
          </cell>
          <cell r="F536">
            <v>59</v>
          </cell>
          <cell r="G536" t="str">
            <v>General</v>
          </cell>
          <cell r="H536">
            <v>2</v>
          </cell>
          <cell r="I536" t="str">
            <v>Dex 13+, Ambidexterity</v>
          </cell>
        </row>
        <row r="537">
          <cell r="A537" t="str">
            <v>Off-Handed Parry</v>
          </cell>
          <cell r="C537" t="e">
            <v>#REF!</v>
          </cell>
          <cell r="D537" t="str">
            <v>AEG</v>
          </cell>
          <cell r="E537" t="str">
            <v xml:space="preserve">Merc </v>
          </cell>
          <cell r="F537">
            <v>65</v>
          </cell>
          <cell r="G537" t="str">
            <v>General</v>
          </cell>
          <cell r="H537">
            <v>1</v>
          </cell>
          <cell r="I537" t="str">
            <v>Two-Weapon Fighting</v>
          </cell>
        </row>
        <row r="538">
          <cell r="A538" t="str">
            <v>Oghma's Insight</v>
          </cell>
          <cell r="C538" t="str">
            <v>Skill Focus (any Knowledge) feat.</v>
          </cell>
          <cell r="D538" t="str">
            <v>WotC</v>
          </cell>
          <cell r="E538" t="str">
            <v xml:space="preserve">MoF </v>
          </cell>
          <cell r="F538">
            <v>30</v>
          </cell>
          <cell r="G538" t="str">
            <v>Harper Priest</v>
          </cell>
          <cell r="H538">
            <v>3</v>
          </cell>
          <cell r="I538" t="str">
            <v>Harper Priest level + Wis Bonus: 7+</v>
          </cell>
        </row>
        <row r="539">
          <cell r="A539" t="str">
            <v>Outdoorsman</v>
          </cell>
          <cell r="C539" t="str">
            <v>You gain a +2 bonus to Handle Animal and Wilderness Lore</v>
          </cell>
          <cell r="D539" t="str">
            <v>Malhavoc</v>
          </cell>
          <cell r="E539" t="str">
            <v>www.montecook.com</v>
          </cell>
          <cell r="G539" t="str">
            <v>General</v>
          </cell>
          <cell r="H539">
            <v>0</v>
          </cell>
        </row>
        <row r="540">
          <cell r="A540" t="str">
            <v>Overpower</v>
          </cell>
          <cell r="C540" t="str">
            <v>You can manifest a power at twice its normal effect.  +8 power points.</v>
          </cell>
          <cell r="D540" t="str">
            <v>WotC</v>
          </cell>
          <cell r="E540" t="str">
            <v xml:space="preserve">Mind's Eye </v>
          </cell>
          <cell r="F540">
            <v>41</v>
          </cell>
          <cell r="G540" t="str">
            <v>Metapsionic</v>
          </cell>
          <cell r="H540">
            <v>1</v>
          </cell>
          <cell r="I540" t="str">
            <v>Fortify Power</v>
          </cell>
        </row>
        <row r="541">
          <cell r="A541" t="str">
            <v>Overpowering Attack</v>
          </cell>
          <cell r="C541" t="str">
            <v>+2 bonus to strike targets fighting defensively or using total defense.</v>
          </cell>
          <cell r="D541" t="str">
            <v>AEG</v>
          </cell>
          <cell r="E541" t="str">
            <v xml:space="preserve">War </v>
          </cell>
          <cell r="F541">
            <v>45</v>
          </cell>
          <cell r="G541" t="str">
            <v>General</v>
          </cell>
          <cell r="H541">
            <v>2</v>
          </cell>
          <cell r="I541" t="str">
            <v>Str 15+, Power Attack</v>
          </cell>
        </row>
        <row r="542">
          <cell r="A542" t="str">
            <v>Overwhelming Critical</v>
          </cell>
          <cell r="C542" t="str">
            <v>Critical hits deal +1d6 damage for x2, +2d6 for x3, +3d6 for x4.  Can be taken multiple times, does not stack</v>
          </cell>
          <cell r="D542" t="str">
            <v>WotC</v>
          </cell>
          <cell r="E542" t="str">
            <v xml:space="preserve">ELH </v>
          </cell>
          <cell r="F542">
            <v>63</v>
          </cell>
          <cell r="G542" t="str">
            <v>Epic</v>
          </cell>
          <cell r="H542">
            <v>6</v>
          </cell>
          <cell r="I542" t="str">
            <v>Str 23, Cleave, Great Cleave, Power Attack, Improved Critical and Weapon Focus (chosen weapon)</v>
          </cell>
        </row>
        <row r="543">
          <cell r="A543" t="str">
            <v>Pain Touch</v>
          </cell>
          <cell r="C543" t="str">
            <v>On a successful stun, enemy is nauseated for 1 round.</v>
          </cell>
          <cell r="D543" t="str">
            <v>WotC</v>
          </cell>
          <cell r="E543" t="str">
            <v xml:space="preserve">SnF </v>
          </cell>
          <cell r="F543">
            <v>8</v>
          </cell>
          <cell r="G543" t="str">
            <v>General</v>
          </cell>
          <cell r="H543">
            <v>0</v>
          </cell>
        </row>
        <row r="544">
          <cell r="A544" t="str">
            <v>Painful Strike</v>
          </cell>
          <cell r="C544" t="str">
            <v>Cause temporary -2 to foe's attack rolls.</v>
          </cell>
          <cell r="D544" t="str">
            <v>MGP</v>
          </cell>
          <cell r="E544" t="str">
            <v xml:space="preserve">TQR </v>
          </cell>
          <cell r="F544">
            <v>51</v>
          </cell>
          <cell r="G544" t="str">
            <v>Rogue</v>
          </cell>
          <cell r="H544">
            <v>3</v>
          </cell>
          <cell r="I544" t="str">
            <v>Rogue, BAB 3+, Back Alley Brawler</v>
          </cell>
        </row>
        <row r="545">
          <cell r="A545" t="str">
            <v>Parry</v>
          </cell>
          <cell r="C545" t="str">
            <v>+1 dodge bonus to AC vs. melee opponents in front of you.</v>
          </cell>
          <cell r="D545" t="str">
            <v>AEG</v>
          </cell>
          <cell r="E545" t="str">
            <v xml:space="preserve">Merc </v>
          </cell>
          <cell r="F545">
            <v>65</v>
          </cell>
          <cell r="G545" t="str">
            <v>General</v>
          </cell>
          <cell r="H545">
            <v>1</v>
          </cell>
          <cell r="I545" t="str">
            <v>Weapon Finesse</v>
          </cell>
        </row>
        <row r="546">
          <cell r="A546" t="str">
            <v>Pebble Underfoot</v>
          </cell>
          <cell r="C546" t="str">
            <v>Opponent 2+ sizes larger, +4 bonus on opposed checks to trip</v>
          </cell>
          <cell r="D546" t="str">
            <v>Piazo</v>
          </cell>
          <cell r="E546" t="str">
            <v>Dragon #279</v>
          </cell>
          <cell r="F546">
            <v>63</v>
          </cell>
          <cell r="G546" t="str">
            <v>General</v>
          </cell>
          <cell r="H546">
            <v>0</v>
          </cell>
        </row>
        <row r="547">
          <cell r="A547" t="str">
            <v>Penetrate Damage Reduction</v>
          </cell>
          <cell r="C547" t="str">
            <v>Attacks bypass DR as though +2 higher bonus</v>
          </cell>
          <cell r="D547" t="str">
            <v>WotC</v>
          </cell>
          <cell r="E547" t="str">
            <v xml:space="preserve">ELH </v>
          </cell>
          <cell r="F547">
            <v>63</v>
          </cell>
          <cell r="G547" t="str">
            <v>Epic</v>
          </cell>
          <cell r="H547">
            <v>0</v>
          </cell>
          <cell r="I547" t="str">
            <v>(no requirements)</v>
          </cell>
        </row>
        <row r="548">
          <cell r="A548" t="str">
            <v>Perfect Health</v>
          </cell>
          <cell r="C548" t="str">
            <v>Immune to diseases and poisons of save DC 25 or less</v>
          </cell>
          <cell r="D548" t="str">
            <v>WotC</v>
          </cell>
          <cell r="E548" t="str">
            <v xml:space="preserve">ELH </v>
          </cell>
          <cell r="F548">
            <v>63</v>
          </cell>
          <cell r="G548" t="str">
            <v>Epic</v>
          </cell>
          <cell r="H548">
            <v>2</v>
          </cell>
          <cell r="I548" t="str">
            <v>Con 25, Great Fortitude</v>
          </cell>
        </row>
        <row r="549">
          <cell r="A549" t="str">
            <v>Perfect Memory</v>
          </cell>
          <cell r="C549" t="str">
            <v>Can mem a page for reproduction in 1 round.  Up to 0 pages can be mem'ed.</v>
          </cell>
          <cell r="D549" t="str">
            <v>FFG</v>
          </cell>
          <cell r="E549" t="str">
            <v xml:space="preserve">TnT </v>
          </cell>
          <cell r="F549">
            <v>37</v>
          </cell>
          <cell r="G549" t="str">
            <v>General</v>
          </cell>
          <cell r="H549">
            <v>1</v>
          </cell>
          <cell r="I549" t="str">
            <v>Int 14+</v>
          </cell>
        </row>
        <row r="550">
          <cell r="A550" t="str">
            <v>Perfect Multiweapon Fighting</v>
          </cell>
          <cell r="C550" t="str">
            <v>Can attack with each hand as well as primary hand; See ref.</v>
          </cell>
          <cell r="D550" t="str">
            <v>WotC</v>
          </cell>
          <cell r="E550" t="str">
            <v xml:space="preserve">ELH </v>
          </cell>
          <cell r="F550">
            <v>63</v>
          </cell>
          <cell r="G550" t="str">
            <v>Epic</v>
          </cell>
          <cell r="H550">
            <v>5</v>
          </cell>
          <cell r="I550" t="str">
            <v>Dex 25, Greater Multiweapon Fighting, Multidexterity, Multiweapon Fighting, three or more arms</v>
          </cell>
        </row>
        <row r="551">
          <cell r="A551" t="str">
            <v>Perfect Shot</v>
          </cell>
          <cell r="C551" t="str">
            <v>Auto critical on any natural 20 attack roll.</v>
          </cell>
          <cell r="D551" t="str">
            <v>AEG</v>
          </cell>
          <cell r="E551" t="str">
            <v xml:space="preserve">Merc </v>
          </cell>
          <cell r="F551">
            <v>65</v>
          </cell>
          <cell r="G551" t="str">
            <v>General</v>
          </cell>
          <cell r="H551">
            <v>2</v>
          </cell>
          <cell r="I551" t="str">
            <v>Perfect Shot, Weapon Focus (Light Crossbow)</v>
          </cell>
        </row>
        <row r="552">
          <cell r="A552" t="str">
            <v>Perfect Two-Weapon Fighting</v>
          </cell>
          <cell r="C552" t="str">
            <v>Can attack with your off hand as well as you do with your primary hand</v>
          </cell>
          <cell r="D552" t="str">
            <v>WotC</v>
          </cell>
          <cell r="E552" t="str">
            <v xml:space="preserve">ELH </v>
          </cell>
          <cell r="F552">
            <v>64</v>
          </cell>
          <cell r="G552" t="str">
            <v>Epic</v>
          </cell>
          <cell r="H552">
            <v>5</v>
          </cell>
          <cell r="I552" t="str">
            <v>Dex 25, Ambidexterity, Greater Two Weapon Fighting, Improved Two Weapon Fighting, Two Weapon Fighting</v>
          </cell>
        </row>
        <row r="553">
          <cell r="A553" t="str">
            <v>Permanent Emanation</v>
          </cell>
          <cell r="C553" t="str">
            <v>Can choose one spell that emanates from you to be permanent; See ref.</v>
          </cell>
          <cell r="D553" t="str">
            <v>WotC</v>
          </cell>
          <cell r="E553" t="str">
            <v xml:space="preserve">ELH </v>
          </cell>
          <cell r="F553">
            <v>64</v>
          </cell>
          <cell r="G553" t="str">
            <v>Epic</v>
          </cell>
          <cell r="H553">
            <v>2</v>
          </cell>
          <cell r="I553" t="str">
            <v>Spellcraft 25 ranks, must be able to cast chosen spell</v>
          </cell>
        </row>
        <row r="554">
          <cell r="A554" t="str">
            <v>Pernicious Magic</v>
          </cell>
          <cell r="C554" t="str">
            <v>Shadow Weave magic is harder to counter; you counter Weave magic decreases.</v>
          </cell>
          <cell r="D554" t="str">
            <v>WotC</v>
          </cell>
          <cell r="E554" t="str">
            <v xml:space="preserve">FRCS </v>
          </cell>
          <cell r="F554">
            <v>37</v>
          </cell>
          <cell r="G554" t="str">
            <v>Metamagic</v>
          </cell>
          <cell r="H554">
            <v>1</v>
          </cell>
          <cell r="I554" t="str">
            <v>Shadow Weave Magic</v>
          </cell>
        </row>
        <row r="555">
          <cell r="A555" t="str">
            <v>Persistent Power</v>
          </cell>
          <cell r="C555" t="str">
            <v>One of powers lasts all day.  +8 power points.</v>
          </cell>
          <cell r="D555" t="str">
            <v>WotC</v>
          </cell>
          <cell r="E555" t="str">
            <v xml:space="preserve">PsiHB </v>
          </cell>
          <cell r="F555">
            <v>27</v>
          </cell>
          <cell r="G555" t="str">
            <v>Metapsionic</v>
          </cell>
          <cell r="H555">
            <v>1</v>
          </cell>
          <cell r="I555" t="str">
            <v>Extend Power</v>
          </cell>
        </row>
        <row r="556">
          <cell r="A556" t="str">
            <v>Persistent Spell</v>
          </cell>
          <cell r="C556" t="str">
            <v>One spell lasts all day; +4 spell levels.</v>
          </cell>
          <cell r="D556" t="str">
            <v>WotC</v>
          </cell>
          <cell r="E556" t="str">
            <v xml:space="preserve">TnB </v>
          </cell>
          <cell r="F556">
            <v>41</v>
          </cell>
          <cell r="G556" t="str">
            <v>Metamagic</v>
          </cell>
          <cell r="H556">
            <v>1</v>
          </cell>
          <cell r="I556" t="str">
            <v>Extend Spell</v>
          </cell>
        </row>
        <row r="557">
          <cell r="A557" t="str">
            <v>Persuasion</v>
          </cell>
          <cell r="C557" t="str">
            <v>+2 to Bluff &amp; Gather Info, can retry an Intimidate check.</v>
          </cell>
          <cell r="D557" t="str">
            <v>BP</v>
          </cell>
          <cell r="E557" t="str">
            <v xml:space="preserve">InQ </v>
          </cell>
          <cell r="F557">
            <v>11</v>
          </cell>
          <cell r="G557" t="str">
            <v>General</v>
          </cell>
          <cell r="H557">
            <v>1</v>
          </cell>
          <cell r="I557" t="str">
            <v>Cha 15+</v>
          </cell>
        </row>
        <row r="558">
          <cell r="A558" t="str">
            <v>Phalanx</v>
          </cell>
          <cell r="C558" t="str">
            <v>+1 (+2 if ally has feat) bonus to AC when fighting within 5' on an ally.  Cannot be flanked.</v>
          </cell>
          <cell r="D558" t="str">
            <v>AEG</v>
          </cell>
          <cell r="E558" t="str">
            <v xml:space="preserve">Merc </v>
          </cell>
          <cell r="F558">
            <v>65</v>
          </cell>
          <cell r="G558" t="str">
            <v>Fighter</v>
          </cell>
          <cell r="H558">
            <v>2</v>
          </cell>
          <cell r="I558" t="str">
            <v>BAB 3+, Armor Proficiency (Heavy)</v>
          </cell>
        </row>
        <row r="559">
          <cell r="A559" t="str">
            <v>Phalanx Fighting</v>
          </cell>
          <cell r="C559" t="str">
            <v>+1 bonus to AC when fighting with a large shield &amp; light weapon, if adjacent to another, grants 1/4 cover (+2 AC, +1 Reflex saves)</v>
          </cell>
          <cell r="D559" t="str">
            <v>WotC</v>
          </cell>
          <cell r="E559" t="str">
            <v xml:space="preserve">LoD </v>
          </cell>
          <cell r="F559">
            <v>189</v>
          </cell>
          <cell r="G559" t="str">
            <v>Fighter</v>
          </cell>
          <cell r="H559">
            <v>0</v>
          </cell>
        </row>
        <row r="560">
          <cell r="A560" t="str">
            <v>Philologist</v>
          </cell>
          <cell r="C560" t="str">
            <v>Can read any languages that share a chosen alphabet.</v>
          </cell>
          <cell r="D560" t="str">
            <v>BP</v>
          </cell>
          <cell r="E560" t="str">
            <v xml:space="preserve">InQ </v>
          </cell>
          <cell r="F560">
            <v>11</v>
          </cell>
          <cell r="G560" t="str">
            <v>General</v>
          </cell>
          <cell r="H560">
            <v>1</v>
          </cell>
          <cell r="I560" t="str">
            <v>Int 15+, Literacy</v>
          </cell>
        </row>
        <row r="561">
          <cell r="A561" t="str">
            <v>Pin Shield</v>
          </cell>
          <cell r="C561" t="str">
            <v>Offhand attack pins shield; make AoO w/ primary weapon, no shield bonus</v>
          </cell>
          <cell r="D561" t="str">
            <v>WotC</v>
          </cell>
          <cell r="E561" t="str">
            <v xml:space="preserve">SnF </v>
          </cell>
          <cell r="F561">
            <v>8</v>
          </cell>
          <cell r="G561" t="str">
            <v>General</v>
          </cell>
          <cell r="H561">
            <v>0</v>
          </cell>
        </row>
        <row r="562">
          <cell r="A562" t="str">
            <v>Planar Turning</v>
          </cell>
          <cell r="C562" t="str">
            <v>Can turn or rebuke outsiders, outsiders have turn resistance equal to half SR</v>
          </cell>
          <cell r="D562" t="str">
            <v>WotC</v>
          </cell>
          <cell r="E562" t="str">
            <v xml:space="preserve">ELH </v>
          </cell>
          <cell r="F562">
            <v>64</v>
          </cell>
          <cell r="G562" t="str">
            <v>Epic</v>
          </cell>
          <cell r="H562">
            <v>3</v>
          </cell>
          <cell r="I562" t="str">
            <v>Wis 25, Cha 25, ability to turn or rebuke undead</v>
          </cell>
        </row>
        <row r="563">
          <cell r="A563" t="str">
            <v>Plant Wild Shape (W)</v>
          </cell>
          <cell r="C563" t="str">
            <v>Can Wild Shape into plants; See ref.</v>
          </cell>
          <cell r="D563" t="str">
            <v>WotC</v>
          </cell>
          <cell r="E563" t="str">
            <v xml:space="preserve">ELH </v>
          </cell>
          <cell r="F563">
            <v>65</v>
          </cell>
          <cell r="G563" t="str">
            <v>Epic</v>
          </cell>
          <cell r="H563">
            <v>3</v>
          </cell>
          <cell r="I563" t="str">
            <v>Beast Wild Shape, Knowledge (Nature) 24 ranks, Wild Shape 6+/day</v>
          </cell>
        </row>
        <row r="564">
          <cell r="A564" t="str">
            <v>Pledge Arcane</v>
          </cell>
          <cell r="C564" t="e">
            <v>#REF!</v>
          </cell>
          <cell r="D564" t="str">
            <v>Green Ronin</v>
          </cell>
          <cell r="E564" t="str">
            <v xml:space="preserve">HnH </v>
          </cell>
          <cell r="F564">
            <v>19</v>
          </cell>
          <cell r="G564" t="str">
            <v>Bonding</v>
          </cell>
          <cell r="H564">
            <v>1</v>
          </cell>
          <cell r="I564" t="str">
            <v>Bonding Ritual, any Metamagic feat, Knowledge (Arcana) 10+ ranks, able to cast arcane spells</v>
          </cell>
        </row>
        <row r="565">
          <cell r="A565" t="str">
            <v>Pledge of Flame</v>
          </cell>
          <cell r="C565" t="str">
            <v>Gain fire subtype.</v>
          </cell>
          <cell r="D565" t="str">
            <v>Green Ronin</v>
          </cell>
          <cell r="E565" t="str">
            <v xml:space="preserve">HnH </v>
          </cell>
          <cell r="F565">
            <v>19</v>
          </cell>
          <cell r="G565" t="str">
            <v>Bonding</v>
          </cell>
          <cell r="H565">
            <v>1</v>
          </cell>
          <cell r="I565" t="str">
            <v>Bonding Ritual, Great Fortitude</v>
          </cell>
        </row>
        <row r="566">
          <cell r="A566" t="str">
            <v>Pledge of Frost</v>
          </cell>
          <cell r="C566" t="str">
            <v>Gain cold subtype.</v>
          </cell>
          <cell r="D566" t="str">
            <v>Green Ronin</v>
          </cell>
          <cell r="E566" t="str">
            <v xml:space="preserve">HnH </v>
          </cell>
          <cell r="F566">
            <v>19</v>
          </cell>
          <cell r="G566" t="str">
            <v>Bonding</v>
          </cell>
          <cell r="H566">
            <v>1</v>
          </cell>
          <cell r="I566" t="str">
            <v>Bonding Ritual, Great Fortitude</v>
          </cell>
        </row>
        <row r="567">
          <cell r="A567" t="str">
            <v>Pledge of Shadow</v>
          </cell>
          <cell r="C567" t="str">
            <v>While in concealment from shadows, your targets get no Dex bonus to AC.</v>
          </cell>
          <cell r="D567" t="str">
            <v>Green Ronin</v>
          </cell>
          <cell r="E567" t="str">
            <v xml:space="preserve">HnH </v>
          </cell>
          <cell r="F567">
            <v>19</v>
          </cell>
          <cell r="G567" t="str">
            <v>Bonding</v>
          </cell>
          <cell r="H567">
            <v>2</v>
          </cell>
          <cell r="I567" t="str">
            <v>Bonding Ritual, Deepblood, Shadowblend, Blind-Fight, Hide 10+ ranks</v>
          </cell>
        </row>
        <row r="568">
          <cell r="A568" t="str">
            <v>Point Blank Shot</v>
          </cell>
          <cell r="C568" t="str">
            <v>+1 to attack and dmg with ranged weapons w/i 30'.</v>
          </cell>
          <cell r="D568" t="str">
            <v>WotC</v>
          </cell>
          <cell r="E568" t="str">
            <v xml:space="preserve">PHB </v>
          </cell>
          <cell r="F568">
            <v>84</v>
          </cell>
          <cell r="G568" t="str">
            <v>General</v>
          </cell>
          <cell r="H568">
            <v>0</v>
          </cell>
        </row>
        <row r="569">
          <cell r="A569" t="str">
            <v>Poison Craftsman</v>
          </cell>
          <cell r="C569" t="str">
            <v>+4 to Craft (poisons) checks.</v>
          </cell>
          <cell r="D569" t="str">
            <v>MGP</v>
          </cell>
          <cell r="E569" t="str">
            <v xml:space="preserve">TQR </v>
          </cell>
          <cell r="F569">
            <v>51</v>
          </cell>
          <cell r="G569" t="str">
            <v>General</v>
          </cell>
          <cell r="H569">
            <v>1</v>
          </cell>
          <cell r="I569" t="str">
            <v>Craft (poisons)</v>
          </cell>
        </row>
        <row r="570">
          <cell r="A570" t="str">
            <v>Poison Focus</v>
          </cell>
          <cell r="C570" t="str">
            <v>+2 to DCs of a specific poison you make.</v>
          </cell>
          <cell r="D570" t="str">
            <v>Green Ronin</v>
          </cell>
          <cell r="E570" t="str">
            <v xml:space="preserve">AH </v>
          </cell>
          <cell r="F570">
            <v>20</v>
          </cell>
          <cell r="G570" t="str">
            <v>General</v>
          </cell>
          <cell r="H570">
            <v>1</v>
          </cell>
          <cell r="I570" t="str">
            <v>Poison Use</v>
          </cell>
        </row>
        <row r="571">
          <cell r="A571" t="str">
            <v>Poison Immunity</v>
          </cell>
          <cell r="C571" t="str">
            <v>+4 bonus to resist all poisons.</v>
          </cell>
          <cell r="D571" t="str">
            <v>FFG</v>
          </cell>
          <cell r="E571" t="str">
            <v xml:space="preserve">TnT </v>
          </cell>
          <cell r="F571">
            <v>37</v>
          </cell>
          <cell r="G571" t="str">
            <v>General</v>
          </cell>
          <cell r="H571">
            <v>1</v>
          </cell>
          <cell r="I571" t="str">
            <v>Con 12+, Knowledge (Poison) 5+ ranks</v>
          </cell>
        </row>
        <row r="572">
          <cell r="A572" t="str">
            <v>Poison Reaper</v>
          </cell>
          <cell r="C572" t="str">
            <v>Can extract poisons from dead monsters.</v>
          </cell>
          <cell r="D572" t="str">
            <v>MGP</v>
          </cell>
          <cell r="E572" t="str">
            <v xml:space="preserve">TQR </v>
          </cell>
          <cell r="F572">
            <v>51</v>
          </cell>
          <cell r="G572" t="str">
            <v>General</v>
          </cell>
          <cell r="H572">
            <v>2</v>
          </cell>
          <cell r="I572" t="str">
            <v>Poison Craftsman, Craft (poisons)</v>
          </cell>
        </row>
        <row r="573">
          <cell r="A573" t="str">
            <v>Poison Use</v>
          </cell>
          <cell r="C573" t="str">
            <v>Never risk poisoning yourself.</v>
          </cell>
          <cell r="D573" t="str">
            <v>Green Ronin</v>
          </cell>
          <cell r="E573" t="str">
            <v xml:space="preserve">AH </v>
          </cell>
          <cell r="F573">
            <v>20</v>
          </cell>
          <cell r="G573" t="str">
            <v>General</v>
          </cell>
          <cell r="H573">
            <v>1</v>
          </cell>
          <cell r="I573" t="str">
            <v>Dex 13+</v>
          </cell>
        </row>
        <row r="574">
          <cell r="A574" t="str">
            <v>Polyglot</v>
          </cell>
          <cell r="C574" t="str">
            <v>Can speak all languages, and read/write all languages if literate.</v>
          </cell>
          <cell r="D574" t="str">
            <v>WotC</v>
          </cell>
          <cell r="E574" t="str">
            <v xml:space="preserve">ELH </v>
          </cell>
          <cell r="F574">
            <v>65</v>
          </cell>
          <cell r="G574" t="str">
            <v>Epic</v>
          </cell>
          <cell r="H574">
            <v>2</v>
          </cell>
          <cell r="I574" t="str">
            <v>Int 25, must speak five languages</v>
          </cell>
        </row>
        <row r="575">
          <cell r="A575" t="str">
            <v>Positive Energy Aura</v>
          </cell>
          <cell r="C575" t="str">
            <v>All lesser undead within 15' are turned or destroyed; See ref.</v>
          </cell>
          <cell r="D575" t="str">
            <v>WotC</v>
          </cell>
          <cell r="E575" t="str">
            <v xml:space="preserve">ELH </v>
          </cell>
          <cell r="F575">
            <v>65</v>
          </cell>
          <cell r="G575" t="str">
            <v>Epic</v>
          </cell>
          <cell r="H575">
            <v>3</v>
          </cell>
          <cell r="I575" t="str">
            <v>Cha 25, ability to turn undead, ability to cast Dispel Evil</v>
          </cell>
        </row>
        <row r="576">
          <cell r="A576" t="str">
            <v>Power Attack</v>
          </cell>
          <cell r="C576" t="str">
            <v>Subtract (x) from attack, add to damage.  (x) is up to BAB.</v>
          </cell>
          <cell r="D576" t="str">
            <v>WotC</v>
          </cell>
          <cell r="E576" t="str">
            <v xml:space="preserve">PHB </v>
          </cell>
          <cell r="F576">
            <v>84</v>
          </cell>
          <cell r="G576" t="str">
            <v>General</v>
          </cell>
          <cell r="H576">
            <v>0</v>
          </cell>
        </row>
        <row r="577">
          <cell r="A577" t="str">
            <v>Power Lunge</v>
          </cell>
          <cell r="C577" t="str">
            <v>Charge and attack; suffer AoO; weapon normal dmg, double STR mod.</v>
          </cell>
          <cell r="D577" t="str">
            <v>WotC</v>
          </cell>
          <cell r="E577" t="str">
            <v xml:space="preserve">SnF </v>
          </cell>
          <cell r="F577">
            <v>8</v>
          </cell>
          <cell r="G577" t="str">
            <v>General</v>
          </cell>
          <cell r="H577">
            <v>0</v>
          </cell>
        </row>
        <row r="578">
          <cell r="A578" t="str">
            <v>Power of Nature</v>
          </cell>
          <cell r="C578" t="str">
            <v>Transfer druidic power to willing creature; lose power for duration.</v>
          </cell>
          <cell r="D578" t="str">
            <v>WotC</v>
          </cell>
          <cell r="E578" t="str">
            <v xml:space="preserve">FRCS </v>
          </cell>
          <cell r="F578">
            <v>48</v>
          </cell>
          <cell r="G578" t="str">
            <v>Special Ability</v>
          </cell>
          <cell r="H578">
            <v>2</v>
          </cell>
          <cell r="I578" t="str">
            <v>Hierophant</v>
          </cell>
        </row>
        <row r="579">
          <cell r="A579" t="str">
            <v>Power Penetration</v>
          </cell>
          <cell r="C579" t="str">
            <v>+2 bonus on manifester level to beat a creature's power resistance.</v>
          </cell>
          <cell r="D579" t="str">
            <v>WotC</v>
          </cell>
          <cell r="E579" t="str">
            <v xml:space="preserve">PsiHB </v>
          </cell>
          <cell r="F579">
            <v>27</v>
          </cell>
          <cell r="G579" t="str">
            <v>Psionic</v>
          </cell>
          <cell r="H579">
            <v>0</v>
          </cell>
        </row>
        <row r="580">
          <cell r="A580" t="str">
            <v>Power Shot</v>
          </cell>
          <cell r="C580" t="str">
            <v>1/rnd can hit a 2nd target with the same shot if behind your 1st target at the same BAB.</v>
          </cell>
          <cell r="D580" t="str">
            <v>AEG</v>
          </cell>
          <cell r="E580" t="str">
            <v xml:space="preserve">War </v>
          </cell>
          <cell r="F580">
            <v>46</v>
          </cell>
          <cell r="G580" t="str">
            <v>General</v>
          </cell>
          <cell r="H580">
            <v>3</v>
          </cell>
          <cell r="I580" t="str">
            <v>BAB 5+, Point Blank Shot, Power Attack</v>
          </cell>
        </row>
        <row r="581">
          <cell r="A581" t="str">
            <v>Power Specialization</v>
          </cell>
          <cell r="C581" t="str">
            <v>Add +2 dmg to (ray or energy missile) powers within 30'.</v>
          </cell>
          <cell r="D581" t="str">
            <v>Piazo</v>
          </cell>
          <cell r="E581" t="str">
            <v>Dragon #287</v>
          </cell>
          <cell r="F581">
            <v>56</v>
          </cell>
          <cell r="G581" t="str">
            <v>Psionic</v>
          </cell>
          <cell r="H581">
            <v>2</v>
          </cell>
          <cell r="I581" t="str">
            <v>Weapon Focus (ray), Spellcaster Level 4+</v>
          </cell>
        </row>
        <row r="582">
          <cell r="A582" t="str">
            <v>Power Throw</v>
          </cell>
          <cell r="C582" t="str">
            <v>No penalty for throwing improvised weapons.  +2 to hit, +1 to damage, +10' range w/ all thrown.</v>
          </cell>
          <cell r="D582" t="str">
            <v>AEG</v>
          </cell>
          <cell r="E582" t="str">
            <v xml:space="preserve">Merc </v>
          </cell>
          <cell r="F582">
            <v>65</v>
          </cell>
          <cell r="G582" t="str">
            <v>General</v>
          </cell>
          <cell r="H582">
            <v>1</v>
          </cell>
          <cell r="I582" t="str">
            <v>Dex 13+</v>
          </cell>
        </row>
        <row r="583">
          <cell r="A583" t="str">
            <v>Power Throw</v>
          </cell>
          <cell r="C583" t="str">
            <v>Throw grappled target up to 15' for 1d4+Str bonus subdual damage.</v>
          </cell>
          <cell r="D583" t="str">
            <v>AEG</v>
          </cell>
          <cell r="E583" t="str">
            <v xml:space="preserve">War </v>
          </cell>
          <cell r="F583">
            <v>46</v>
          </cell>
          <cell r="G583" t="str">
            <v>General</v>
          </cell>
          <cell r="H583">
            <v>1</v>
          </cell>
          <cell r="I583" t="str">
            <v>Str 15+</v>
          </cell>
        </row>
        <row r="584">
          <cell r="A584" t="str">
            <v>Power Touch</v>
          </cell>
          <cell r="C584" t="str">
            <v xml:space="preserve">You can make power-enhanced attacks of opportunity. </v>
          </cell>
          <cell r="D584" t="str">
            <v>WotC</v>
          </cell>
          <cell r="E584" t="str">
            <v xml:space="preserve">PsiHB </v>
          </cell>
          <cell r="F584">
            <v>27</v>
          </cell>
          <cell r="G584" t="str">
            <v>Psionic</v>
          </cell>
          <cell r="H584">
            <v>2</v>
          </cell>
          <cell r="I584" t="str">
            <v>Str 13+, Psionic Fist</v>
          </cell>
        </row>
        <row r="585">
          <cell r="A585" t="str">
            <v>Prat Fall</v>
          </cell>
          <cell r="C585" t="str">
            <v>+2 to Tumble, no damage from falls less than 20'.</v>
          </cell>
          <cell r="D585" t="str">
            <v>BP</v>
          </cell>
          <cell r="E585" t="str">
            <v xml:space="preserve">InQ </v>
          </cell>
          <cell r="F585">
            <v>11</v>
          </cell>
          <cell r="G585" t="str">
            <v>General</v>
          </cell>
          <cell r="H585">
            <v>2</v>
          </cell>
          <cell r="I585" t="str">
            <v>Dex 13+, Perform (Acting) 1+ ranks</v>
          </cell>
        </row>
        <row r="586">
          <cell r="A586" t="str">
            <v>Precise Shot</v>
          </cell>
          <cell r="C586" t="str">
            <v>Ignore the -4 penalty for firing into melee.</v>
          </cell>
          <cell r="D586" t="str">
            <v>WotC</v>
          </cell>
          <cell r="E586" t="str">
            <v xml:space="preserve">PHB </v>
          </cell>
          <cell r="F586">
            <v>84</v>
          </cell>
          <cell r="G586" t="str">
            <v>General</v>
          </cell>
          <cell r="H586">
            <v>0</v>
          </cell>
        </row>
        <row r="587">
          <cell r="A587" t="str">
            <v>Prodigy</v>
          </cell>
          <cell r="C587" t="str">
            <v>+2 bonus to any 2 Perform checks.</v>
          </cell>
          <cell r="D587" t="str">
            <v>BP</v>
          </cell>
          <cell r="E587" t="str">
            <v xml:space="preserve">InQ </v>
          </cell>
          <cell r="F587">
            <v>11</v>
          </cell>
          <cell r="G587" t="str">
            <v>General</v>
          </cell>
          <cell r="H587">
            <v>0</v>
          </cell>
        </row>
        <row r="588">
          <cell r="A588" t="str">
            <v>Prolific Writer</v>
          </cell>
          <cell r="C588" t="str">
            <v>Scribe time takes 1/2 normal.</v>
          </cell>
          <cell r="D588" t="str">
            <v>BP</v>
          </cell>
          <cell r="E588" t="str">
            <v xml:space="preserve">InQ </v>
          </cell>
          <cell r="F588">
            <v>11</v>
          </cell>
          <cell r="G588" t="str">
            <v>Metamagic</v>
          </cell>
          <cell r="H588">
            <v>1</v>
          </cell>
          <cell r="I588" t="str">
            <v>Scribe Scroll</v>
          </cell>
        </row>
        <row r="589">
          <cell r="A589" t="str">
            <v>Prone Attack</v>
          </cell>
          <cell r="C589" t="str">
            <v>Attack from prone position w/ no penalty; successful attack, stand for free.</v>
          </cell>
          <cell r="D589" t="str">
            <v>WotC</v>
          </cell>
          <cell r="E589" t="str">
            <v xml:space="preserve">SnF </v>
          </cell>
          <cell r="F589">
            <v>8</v>
          </cell>
          <cell r="G589" t="str">
            <v>General</v>
          </cell>
          <cell r="H589">
            <v>0</v>
          </cell>
        </row>
        <row r="590">
          <cell r="A590" t="str">
            <v>Prone Shot</v>
          </cell>
          <cell r="C590" t="str">
            <v>+2 AB when firing a ranged weapon while prone.</v>
          </cell>
          <cell r="D590" t="str">
            <v>Green Ronin</v>
          </cell>
          <cell r="E590" t="str">
            <v xml:space="preserve">AH </v>
          </cell>
          <cell r="F590">
            <v>20</v>
          </cell>
          <cell r="G590" t="str">
            <v>General</v>
          </cell>
          <cell r="H590">
            <v>1</v>
          </cell>
          <cell r="I590" t="str">
            <v>Point Blank Shot</v>
          </cell>
        </row>
        <row r="591">
          <cell r="A591" t="str">
            <v>Protected Archery</v>
          </cell>
          <cell r="C591" t="str">
            <v>When adjacent to ally with B-to-B feat, you don’t' provoke AoO's for ranged attacks.</v>
          </cell>
          <cell r="D591" t="str">
            <v>Green Ronin</v>
          </cell>
          <cell r="E591" t="str">
            <v xml:space="preserve">HnH </v>
          </cell>
          <cell r="F591">
            <v>19</v>
          </cell>
          <cell r="G591" t="str">
            <v>General</v>
          </cell>
          <cell r="H591">
            <v>2</v>
          </cell>
          <cell r="I591" t="str">
            <v>Back-to-Back, Point Blank Shot</v>
          </cell>
        </row>
        <row r="592">
          <cell r="A592" t="str">
            <v>Protected Casting</v>
          </cell>
          <cell r="C592" t="str">
            <v>When adjacent to ally with B-to-B feat, gain +4 bonus to casting defensively.</v>
          </cell>
          <cell r="D592" t="str">
            <v>Green Ronin</v>
          </cell>
          <cell r="E592" t="str">
            <v xml:space="preserve">HnH </v>
          </cell>
          <cell r="F592">
            <v>19</v>
          </cell>
          <cell r="G592" t="str">
            <v>General</v>
          </cell>
          <cell r="H592">
            <v>2</v>
          </cell>
          <cell r="I592" t="str">
            <v>Back-to-Back, Combat Casting</v>
          </cell>
        </row>
        <row r="593">
          <cell r="A593" t="str">
            <v>Psionic Body</v>
          </cell>
          <cell r="C593" t="str">
            <v>Prime modifier for 1st level HP (instead of CON); +1 HP each Metapsionic feat.  (1st)</v>
          </cell>
          <cell r="D593" t="str">
            <v>WotC</v>
          </cell>
          <cell r="E593" t="str">
            <v xml:space="preserve">PsiHB </v>
          </cell>
          <cell r="F593">
            <v>27</v>
          </cell>
          <cell r="G593" t="str">
            <v>Psionic</v>
          </cell>
          <cell r="H593">
            <v>0</v>
          </cell>
        </row>
        <row r="594">
          <cell r="A594" t="str">
            <v>Psionic Boost</v>
          </cell>
          <cell r="C594" t="str">
            <v>Trade two 0-level powers to increase base speed +10 feet and a +2 CON enhancement bonus for 1 minute.</v>
          </cell>
          <cell r="D594" t="str">
            <v>WotC</v>
          </cell>
          <cell r="E594" t="str">
            <v xml:space="preserve">Mind's Eye </v>
          </cell>
          <cell r="F594">
            <v>45</v>
          </cell>
          <cell r="G594" t="str">
            <v>Psionic</v>
          </cell>
          <cell r="H594">
            <v>3</v>
          </cell>
          <cell r="I594" t="str">
            <v>3rd-level psion or psychic warrior</v>
          </cell>
        </row>
        <row r="595">
          <cell r="A595" t="str">
            <v>Psionic Charge</v>
          </cell>
          <cell r="C595" t="str">
            <v>You can charge in a crooked line.</v>
          </cell>
          <cell r="D595" t="str">
            <v>WotC</v>
          </cell>
          <cell r="E595" t="str">
            <v xml:space="preserve">PsiHB </v>
          </cell>
          <cell r="F595">
            <v>28</v>
          </cell>
          <cell r="G595" t="str">
            <v>Psionic</v>
          </cell>
          <cell r="H595">
            <v>2</v>
          </cell>
          <cell r="I595" t="str">
            <v>Wis 13+, Speed of Thought, reserve power points 3+</v>
          </cell>
        </row>
        <row r="596">
          <cell r="A596" t="str">
            <v>Psionic Combat Buffer</v>
          </cell>
          <cell r="C596" t="str">
            <v>Add +2 to saves vs. powers of a chosen discipline.</v>
          </cell>
          <cell r="D596" t="str">
            <v>WotC</v>
          </cell>
          <cell r="E596" t="str">
            <v>Mind's Eye</v>
          </cell>
          <cell r="F596">
            <v>41</v>
          </cell>
          <cell r="G596" t="str">
            <v>Psionic</v>
          </cell>
          <cell r="H596">
            <v>4</v>
          </cell>
          <cell r="I596" t="str">
            <v>Minimum level 6th+, any other psionic combat feat</v>
          </cell>
        </row>
        <row r="597">
          <cell r="A597" t="str">
            <v>Psionic Defense</v>
          </cell>
          <cell r="C597" t="str">
            <v>Add +2 to saves vs. powers of a chosen discipline.</v>
          </cell>
          <cell r="D597" t="str">
            <v>Piazo</v>
          </cell>
          <cell r="E597" t="str">
            <v>Dragon #287</v>
          </cell>
          <cell r="F597">
            <v>54</v>
          </cell>
          <cell r="G597" t="str">
            <v>Psionic</v>
          </cell>
          <cell r="H597">
            <v>0</v>
          </cell>
        </row>
        <row r="598">
          <cell r="A598" t="str">
            <v>Psionic Dodge</v>
          </cell>
          <cell r="C598" t="str">
            <v>+1 Dodge bonus to AC against one opponent per round.  Stacks with Dodge.</v>
          </cell>
          <cell r="D598" t="str">
            <v>WotC</v>
          </cell>
          <cell r="E598" t="str">
            <v xml:space="preserve">PsiHB </v>
          </cell>
          <cell r="F598">
            <v>28</v>
          </cell>
          <cell r="G598" t="str">
            <v>Psionic</v>
          </cell>
          <cell r="H598">
            <v>2</v>
          </cell>
          <cell r="I598" t="str">
            <v>Dex 13+, Dodge, reserve power points 5+</v>
          </cell>
        </row>
        <row r="599">
          <cell r="A599" t="str">
            <v>Psionic Energy Admixture</v>
          </cell>
          <cell r="C599" t="str">
            <v>Add bonus damage in different energy; +8 power points.</v>
          </cell>
          <cell r="D599" t="str">
            <v>Piazo</v>
          </cell>
          <cell r="E599" t="str">
            <v>Dragon #287</v>
          </cell>
          <cell r="F599">
            <v>55</v>
          </cell>
          <cell r="G599" t="str">
            <v>Metapsionic</v>
          </cell>
          <cell r="H599">
            <v>3</v>
          </cell>
          <cell r="I599" t="str">
            <v>Psionic Energy Substitution, one other metapsionic feat, 5 ranks in Knowledge (psionics)</v>
          </cell>
        </row>
        <row r="600">
          <cell r="A600" t="str">
            <v>Psionic Energy Substitution</v>
          </cell>
          <cell r="C600" t="str">
            <v>Switch energy type; +0 power points.</v>
          </cell>
          <cell r="D600" t="str">
            <v>Piazo</v>
          </cell>
          <cell r="E600" t="str">
            <v>Dragon #287</v>
          </cell>
          <cell r="F600">
            <v>54</v>
          </cell>
          <cell r="G600" t="str">
            <v>Metapsionic</v>
          </cell>
          <cell r="H600">
            <v>2</v>
          </cell>
          <cell r="I600" t="str">
            <v>one other metapsionic feat, 5 ranks in Knowledge (psionics)</v>
          </cell>
        </row>
        <row r="601">
          <cell r="A601" t="str">
            <v>Psionic Equilibrium</v>
          </cell>
          <cell r="C601" t="str">
            <v>Trade two 0-level powers for +2 to hit bonus with all melee and unarmed attacks for 1 minute.</v>
          </cell>
          <cell r="D601" t="str">
            <v>WotC</v>
          </cell>
          <cell r="E601" t="str">
            <v xml:space="preserve">Mind's Eye </v>
          </cell>
          <cell r="F601">
            <v>45</v>
          </cell>
          <cell r="G601" t="str">
            <v>Psionic</v>
          </cell>
          <cell r="H601">
            <v>3</v>
          </cell>
          <cell r="I601" t="str">
            <v>3rd-level psion or psychic warrior</v>
          </cell>
        </row>
        <row r="602">
          <cell r="A602" t="str">
            <v>Psionic Fist</v>
          </cell>
          <cell r="C602" t="str">
            <v>+1d4 bludgeoning damage to unarmed strikes.  1 power point.</v>
          </cell>
          <cell r="D602" t="str">
            <v>WotC</v>
          </cell>
          <cell r="E602" t="str">
            <v xml:space="preserve">PsiHB </v>
          </cell>
          <cell r="F602">
            <v>28</v>
          </cell>
          <cell r="G602" t="str">
            <v>Psionic</v>
          </cell>
          <cell r="H602">
            <v>1</v>
          </cell>
          <cell r="I602" t="str">
            <v>Str 13+</v>
          </cell>
        </row>
        <row r="603">
          <cell r="A603" t="str">
            <v>Psionic Focus</v>
          </cell>
          <cell r="C603" t="str">
            <v>+2 to the DC for saves against powers of the selected discipline.</v>
          </cell>
          <cell r="D603" t="str">
            <v>WotC</v>
          </cell>
          <cell r="E603" t="str">
            <v xml:space="preserve">PsiHB </v>
          </cell>
          <cell r="F603">
            <v>28</v>
          </cell>
          <cell r="G603" t="str">
            <v>Psionic</v>
          </cell>
          <cell r="H603">
            <v>0</v>
          </cell>
        </row>
        <row r="604">
          <cell r="A604" t="str">
            <v>Psionic Fortitude</v>
          </cell>
          <cell r="C604" t="str">
            <v>Trade two 0-level powers to grant all allies within a 30-foot burst (including yourself) a +2 insight bonus on Will saving throws for 1 minute.</v>
          </cell>
          <cell r="D604" t="str">
            <v>WotC</v>
          </cell>
          <cell r="E604" t="str">
            <v xml:space="preserve">Mind's Eye </v>
          </cell>
          <cell r="F604">
            <v>45</v>
          </cell>
          <cell r="G604" t="str">
            <v>Psionic</v>
          </cell>
          <cell r="H604">
            <v>3</v>
          </cell>
          <cell r="I604" t="str">
            <v>3rd-level psion or psychic warrior</v>
          </cell>
        </row>
        <row r="605">
          <cell r="A605" t="str">
            <v>Psionic Infusion</v>
          </cell>
          <cell r="C605" t="str">
            <v>Trade two 0-level powers to reduce the cost to manifest the power by 1 power point.</v>
          </cell>
          <cell r="D605" t="str">
            <v>WotC</v>
          </cell>
          <cell r="E605" t="str">
            <v xml:space="preserve">Mind's Eye </v>
          </cell>
          <cell r="F605">
            <v>45</v>
          </cell>
          <cell r="G605" t="str">
            <v>Psionic</v>
          </cell>
          <cell r="H605">
            <v>3</v>
          </cell>
          <cell r="I605" t="str">
            <v>1st-level psion or psychic warrior</v>
          </cell>
        </row>
        <row r="606">
          <cell r="A606" t="str">
            <v>Psionic Metabolism</v>
          </cell>
          <cell r="C606" t="str">
            <v>Convert 1 point of normal damage to subdual damage per hour.  1 power point/hour.</v>
          </cell>
          <cell r="D606" t="str">
            <v>WotC</v>
          </cell>
          <cell r="E606" t="str">
            <v xml:space="preserve">PsiHB </v>
          </cell>
          <cell r="F606">
            <v>28</v>
          </cell>
          <cell r="G606" t="str">
            <v>Psionic</v>
          </cell>
          <cell r="H606">
            <v>2</v>
          </cell>
          <cell r="I606" t="str">
            <v>Con 13+, Rapid Metabolism</v>
          </cell>
        </row>
        <row r="607">
          <cell r="A607" t="str">
            <v>Psionic Might</v>
          </cell>
          <cell r="C607" t="str">
            <v>Trade two 0-level powers to add the charged weapon special ability to all weapons you attack with until the end of your next action.</v>
          </cell>
          <cell r="D607" t="str">
            <v>WotC</v>
          </cell>
          <cell r="E607" t="str">
            <v xml:space="preserve">Mind's Eye </v>
          </cell>
          <cell r="F607">
            <v>45</v>
          </cell>
          <cell r="G607" t="str">
            <v>Psionic</v>
          </cell>
          <cell r="H607">
            <v>3</v>
          </cell>
          <cell r="I607" t="str">
            <v>1st-level psion or psychic warrior</v>
          </cell>
        </row>
        <row r="608">
          <cell r="A608" t="str">
            <v>Psionic Resistance</v>
          </cell>
          <cell r="C608" t="str">
            <v>Trade two 0-level powers to imbue all allies within a 30-foot burst (including yourself) with psionic energy resistance 5 (acid, cold, electricity, fire, and sonic). for 1 minute.</v>
          </cell>
          <cell r="D608" t="str">
            <v>WotC</v>
          </cell>
          <cell r="E608" t="str">
            <v xml:space="preserve">Mind's Eye </v>
          </cell>
          <cell r="F608">
            <v>46</v>
          </cell>
          <cell r="G608" t="str">
            <v>Psionic</v>
          </cell>
          <cell r="H608">
            <v>3</v>
          </cell>
          <cell r="I608" t="str">
            <v>3rd-level psion or psychic warrior</v>
          </cell>
        </row>
        <row r="609">
          <cell r="A609" t="str">
            <v>Psionic Shot</v>
          </cell>
          <cell r="C609" t="str">
            <v>+1d4 piercing damage to ranged attacks.  1 power point.</v>
          </cell>
          <cell r="D609" t="str">
            <v>WotC</v>
          </cell>
          <cell r="E609" t="str">
            <v xml:space="preserve">PsiHB </v>
          </cell>
          <cell r="F609">
            <v>28</v>
          </cell>
          <cell r="G609" t="str">
            <v>Psionic</v>
          </cell>
          <cell r="H609">
            <v>2</v>
          </cell>
          <cell r="I609" t="str">
            <v>Dex 13+, Point Blank Shot</v>
          </cell>
        </row>
        <row r="610">
          <cell r="A610" t="str">
            <v>Psionic Smash</v>
          </cell>
          <cell r="C610" t="str">
            <v>Trade two 0-level powers to add the charged weapon special ability to all unarmed attacks with until the end of your next action.</v>
          </cell>
          <cell r="D610" t="str">
            <v>WotC</v>
          </cell>
          <cell r="E610" t="str">
            <v xml:space="preserve">Mind's Eye </v>
          </cell>
          <cell r="F610">
            <v>46</v>
          </cell>
          <cell r="G610" t="str">
            <v>Psionic</v>
          </cell>
          <cell r="H610">
            <v>3</v>
          </cell>
          <cell r="I610" t="str">
            <v>1st-level psion or psychic warrior</v>
          </cell>
        </row>
        <row r="611">
          <cell r="A611" t="str">
            <v>Psionic Vengeance</v>
          </cell>
          <cell r="C611" t="str">
            <v>Trade two 0-level powers to create an energy barrier around yourself. Each successful attack against you causes 1D4 points of psionic energy damage to your opponent.  Lasts 10 minutes</v>
          </cell>
          <cell r="D611" t="str">
            <v>WotC</v>
          </cell>
          <cell r="E611" t="str">
            <v xml:space="preserve">Mind's Eye </v>
          </cell>
          <cell r="F611">
            <v>46</v>
          </cell>
          <cell r="G611" t="str">
            <v>Psionic</v>
          </cell>
          <cell r="H611">
            <v>3</v>
          </cell>
          <cell r="I611" t="str">
            <v>6th-level psion or psychic warrior</v>
          </cell>
        </row>
        <row r="612">
          <cell r="A612" t="str">
            <v>Psionic Weapon</v>
          </cell>
          <cell r="C612" t="str">
            <v>+1d4 damage (by weapon type) to melee attacks.  1 power point.</v>
          </cell>
          <cell r="D612" t="str">
            <v>WotC</v>
          </cell>
          <cell r="E612" t="str">
            <v xml:space="preserve">PsiHB </v>
          </cell>
          <cell r="F612">
            <v>28</v>
          </cell>
          <cell r="G612" t="str">
            <v>Psionic</v>
          </cell>
          <cell r="H612">
            <v>2</v>
          </cell>
          <cell r="I612" t="str">
            <v>Str 13+, Power Attack</v>
          </cell>
        </row>
        <row r="613">
          <cell r="A613" t="str">
            <v>Psychic Assault</v>
          </cell>
          <cell r="C613" t="str">
            <v>You can increase your chance of success in psionic combat.</v>
          </cell>
          <cell r="D613" t="str">
            <v>WotC</v>
          </cell>
          <cell r="E613" t="str">
            <v xml:space="preserve">Mind's Eye </v>
          </cell>
          <cell r="F613">
            <v>42</v>
          </cell>
          <cell r="G613" t="str">
            <v>Psionic</v>
          </cell>
          <cell r="H613">
            <v>0</v>
          </cell>
        </row>
        <row r="614">
          <cell r="A614" t="str">
            <v>Psychic Bastion</v>
          </cell>
          <cell r="C614" t="str">
            <v>+1 to mental hardness for every 3 power points paid.</v>
          </cell>
          <cell r="D614" t="str">
            <v>WotC</v>
          </cell>
          <cell r="E614" t="str">
            <v xml:space="preserve">PsiHB </v>
          </cell>
          <cell r="F614">
            <v>28</v>
          </cell>
          <cell r="G614" t="str">
            <v>Psionic</v>
          </cell>
          <cell r="H614">
            <v>0</v>
          </cell>
        </row>
        <row r="615">
          <cell r="A615" t="str">
            <v>Psychic Inquisitor</v>
          </cell>
          <cell r="C615" t="str">
            <v>Detect lies in conversation.</v>
          </cell>
          <cell r="D615" t="str">
            <v>WotC</v>
          </cell>
          <cell r="E615" t="str">
            <v xml:space="preserve">PsiHB </v>
          </cell>
          <cell r="F615">
            <v>29</v>
          </cell>
          <cell r="G615" t="str">
            <v>Psionic</v>
          </cell>
          <cell r="H615">
            <v>2</v>
          </cell>
          <cell r="I615" t="str">
            <v>Cha 13+, Psychoanalyst</v>
          </cell>
        </row>
        <row r="616">
          <cell r="A616" t="str">
            <v>Psychic Meditation</v>
          </cell>
          <cell r="C616" t="str">
            <v>grants access to one of the seven psychic energy centers. Must meditate for 10 minutes for 1 hour psychic energy effect.</v>
          </cell>
          <cell r="D616" t="str">
            <v>WotC</v>
          </cell>
          <cell r="E616" t="str">
            <v xml:space="preserve">Mind's Eye </v>
          </cell>
          <cell r="F616">
            <v>48</v>
          </cell>
          <cell r="G616" t="str">
            <v>Psionic</v>
          </cell>
          <cell r="H616">
            <v>0</v>
          </cell>
        </row>
        <row r="617">
          <cell r="A617" t="str">
            <v>Psychoanalyst</v>
          </cell>
          <cell r="C617" t="str">
            <v>+2 to Charisma, Diplomacy, Bluff, and Intimidate checks with humanoids (4+INT)</v>
          </cell>
          <cell r="D617" t="str">
            <v>WotC</v>
          </cell>
          <cell r="E617" t="str">
            <v xml:space="preserve">PsiHB </v>
          </cell>
          <cell r="F617">
            <v>29</v>
          </cell>
          <cell r="G617" t="str">
            <v>Psionic</v>
          </cell>
          <cell r="H617">
            <v>1</v>
          </cell>
          <cell r="I617" t="str">
            <v>Cha 13+</v>
          </cell>
        </row>
        <row r="618">
          <cell r="A618" t="str">
            <v>Pure Hearted</v>
          </cell>
          <cell r="C618" t="str">
            <v>2nd save to avoid energy drain.  If successful, foe takes 2d6 energy dmg.</v>
          </cell>
          <cell r="D618" t="str">
            <v>AEG</v>
          </cell>
          <cell r="E618" t="str">
            <v xml:space="preserve">Undead </v>
          </cell>
          <cell r="F618">
            <v>28</v>
          </cell>
          <cell r="G618" t="str">
            <v>General</v>
          </cell>
          <cell r="H618">
            <v>2</v>
          </cell>
          <cell r="I618" t="str">
            <v>Any Good, Stout Hearted</v>
          </cell>
        </row>
        <row r="619">
          <cell r="A619" t="str">
            <v>Quick Change</v>
          </cell>
          <cell r="C619" t="str">
            <v>Full round action to change your disguise.  DC 15.</v>
          </cell>
          <cell r="D619" t="str">
            <v>Green Ronin</v>
          </cell>
          <cell r="E619" t="str">
            <v xml:space="preserve">AH </v>
          </cell>
          <cell r="F619">
            <v>20</v>
          </cell>
          <cell r="G619" t="str">
            <v>General</v>
          </cell>
          <cell r="H619">
            <v>1</v>
          </cell>
          <cell r="I619" t="str">
            <v>Quick Draw</v>
          </cell>
        </row>
        <row r="620">
          <cell r="A620" t="str">
            <v>Quick Draw</v>
          </cell>
          <cell r="C620" t="str">
            <v>Draw weapon as a free action.</v>
          </cell>
          <cell r="D620" t="str">
            <v>WotC</v>
          </cell>
          <cell r="E620" t="str">
            <v xml:space="preserve">PHB </v>
          </cell>
          <cell r="F620">
            <v>84</v>
          </cell>
          <cell r="G620" t="str">
            <v>General</v>
          </cell>
          <cell r="H620">
            <v>0</v>
          </cell>
        </row>
        <row r="621">
          <cell r="A621" t="str">
            <v>Quick Load</v>
          </cell>
          <cell r="C621" t="str">
            <v>X-bow load times halved.  Rapid fire with bows no longer incurs -2 penalty to hit.</v>
          </cell>
          <cell r="D621" t="str">
            <v>AEG</v>
          </cell>
          <cell r="E621" t="str">
            <v xml:space="preserve">Merc </v>
          </cell>
          <cell r="F621">
            <v>65</v>
          </cell>
          <cell r="G621" t="str">
            <v>Fighter</v>
          </cell>
          <cell r="H621">
            <v>2</v>
          </cell>
          <cell r="I621" t="str">
            <v>BAB 1+, Dex 13+</v>
          </cell>
        </row>
        <row r="622">
          <cell r="A622" t="str">
            <v>Quick Shot</v>
          </cell>
          <cell r="C622" t="str">
            <v>Firing x-bow is free action.  -3 to hit w/ 2x normal range penalties.</v>
          </cell>
          <cell r="D622" t="str">
            <v>AEG</v>
          </cell>
          <cell r="E622" t="str">
            <v xml:space="preserve">Merc </v>
          </cell>
          <cell r="F622">
            <v>66</v>
          </cell>
          <cell r="G622" t="str">
            <v>Fighter</v>
          </cell>
          <cell r="H622">
            <v>2</v>
          </cell>
          <cell r="I622" t="str">
            <v>BAB 1+, Dex 13+</v>
          </cell>
        </row>
        <row r="623">
          <cell r="A623" t="str">
            <v>Quicken Poison</v>
          </cell>
          <cell r="C623" t="str">
            <v>Initial &amp; secondary damage occur in the same round.</v>
          </cell>
          <cell r="D623" t="str">
            <v>Green Ronin</v>
          </cell>
          <cell r="E623" t="str">
            <v xml:space="preserve">AH </v>
          </cell>
          <cell r="F623">
            <v>20</v>
          </cell>
          <cell r="G623" t="str">
            <v>General</v>
          </cell>
          <cell r="H623">
            <v>3</v>
          </cell>
          <cell r="I623" t="str">
            <v>BAB 8+, Poison Use, Killing Blow</v>
          </cell>
        </row>
        <row r="624">
          <cell r="A624" t="str">
            <v>Quicken Power</v>
          </cell>
          <cell r="C624" t="str">
            <v>Manifest a power as a free action.  +8 power points.</v>
          </cell>
          <cell r="D624" t="str">
            <v>WotC</v>
          </cell>
          <cell r="E624" t="str">
            <v xml:space="preserve">PsiHB </v>
          </cell>
          <cell r="F624">
            <v>29</v>
          </cell>
          <cell r="G624" t="str">
            <v>Metapsionic</v>
          </cell>
          <cell r="H624">
            <v>0</v>
          </cell>
        </row>
        <row r="625">
          <cell r="A625" t="str">
            <v>Quicken Spell</v>
          </cell>
          <cell r="C625" t="str">
            <v>Cast a spell as a free action; +4 spell levels.</v>
          </cell>
          <cell r="D625" t="str">
            <v>WotC</v>
          </cell>
          <cell r="E625" t="str">
            <v xml:space="preserve">PHB </v>
          </cell>
          <cell r="F625">
            <v>84</v>
          </cell>
          <cell r="G625" t="str">
            <v>Metamagic</v>
          </cell>
          <cell r="H625">
            <v>0</v>
          </cell>
        </row>
        <row r="626">
          <cell r="A626" t="str">
            <v>Quicken Spell-Like Ability *</v>
          </cell>
          <cell r="C626" t="str">
            <v>Creature may use one of its spell-like abilities ea. round as a free action .</v>
          </cell>
          <cell r="D626" t="str">
            <v>WotC</v>
          </cell>
          <cell r="E626" t="str">
            <v xml:space="preserve">MM </v>
          </cell>
          <cell r="F626">
            <v>62</v>
          </cell>
          <cell r="G626" t="str">
            <v>Dragon</v>
          </cell>
          <cell r="H626">
            <v>0</v>
          </cell>
        </row>
        <row r="627">
          <cell r="A627" t="str">
            <v>Quicken Turning</v>
          </cell>
          <cell r="C627" t="str">
            <v>Turn as a free action; -4 to turn check, turn damage</v>
          </cell>
          <cell r="D627" t="str">
            <v>WotC</v>
          </cell>
          <cell r="E627" t="str">
            <v xml:space="preserve">DotF </v>
          </cell>
          <cell r="F627">
            <v>20</v>
          </cell>
          <cell r="G627" t="str">
            <v>Special</v>
          </cell>
          <cell r="H627">
            <v>0</v>
          </cell>
        </row>
        <row r="628">
          <cell r="A628" t="str">
            <v>Quickstrike</v>
          </cell>
          <cell r="C628" t="str">
            <v>1/round, can take an AoO on a foe you just Sneak Attacked.</v>
          </cell>
          <cell r="D628" t="str">
            <v>FFG</v>
          </cell>
          <cell r="E628" t="str">
            <v xml:space="preserve">TnT </v>
          </cell>
          <cell r="F628">
            <v>37</v>
          </cell>
          <cell r="G628" t="str">
            <v>General</v>
          </cell>
          <cell r="H628">
            <v>1</v>
          </cell>
          <cell r="I628" t="str">
            <v>BAB 2+, Ability to Snack Attack</v>
          </cell>
        </row>
        <row r="629">
          <cell r="A629" t="str">
            <v>Rabble-Rouser</v>
          </cell>
          <cell r="C629" t="str">
            <v>Gain temporary followers for 1 day or until routed.</v>
          </cell>
          <cell r="D629" t="str">
            <v>AEG</v>
          </cell>
          <cell r="E629" t="str">
            <v xml:space="preserve">Merc </v>
          </cell>
          <cell r="F629">
            <v>66</v>
          </cell>
          <cell r="G629" t="str">
            <v>General</v>
          </cell>
          <cell r="H629">
            <v>2</v>
          </cell>
          <cell r="I629" t="str">
            <v>Cha 13+, Leadership</v>
          </cell>
        </row>
        <row r="630">
          <cell r="A630" t="str">
            <v>Ranged Disarm</v>
          </cell>
          <cell r="C630" t="str">
            <v>You can perform the disarm action with selected ranged weapon.</v>
          </cell>
          <cell r="D630" t="str">
            <v>Piazo</v>
          </cell>
          <cell r="E630" t="str">
            <v>Dragon #274</v>
          </cell>
          <cell r="F630">
            <v>60</v>
          </cell>
          <cell r="G630" t="str">
            <v>General</v>
          </cell>
          <cell r="H630">
            <v>0</v>
          </cell>
        </row>
        <row r="631">
          <cell r="A631" t="str">
            <v>Ranged Expertise</v>
          </cell>
          <cell r="C631" t="str">
            <v>Missile weapon: Up to -5 to hit, same number added to AC</v>
          </cell>
          <cell r="D631" t="str">
            <v>Malhavoc</v>
          </cell>
          <cell r="E631" t="str">
            <v>www.montecook.com</v>
          </cell>
          <cell r="G631" t="str">
            <v>General</v>
          </cell>
          <cell r="H631">
            <v>0</v>
          </cell>
        </row>
        <row r="632">
          <cell r="A632" t="str">
            <v>Ranged Inspiration</v>
          </cell>
          <cell r="C632" t="str">
            <v>Double the range of any ranged bardic music abilities; Can be stacked, see ref.</v>
          </cell>
          <cell r="D632" t="str">
            <v>WotC</v>
          </cell>
          <cell r="E632" t="str">
            <v xml:space="preserve">ELH </v>
          </cell>
          <cell r="F632">
            <v>65</v>
          </cell>
          <cell r="G632" t="str">
            <v>Epic</v>
          </cell>
          <cell r="H632">
            <v>2</v>
          </cell>
          <cell r="I632" t="str">
            <v>Bardic Music class feature, Perform 25 ranks</v>
          </cell>
        </row>
        <row r="633">
          <cell r="A633" t="str">
            <v>Ranged Pin</v>
          </cell>
          <cell r="C633" t="str">
            <v>Ranged grapple vs. foe by pinning clothing to nearby wall, tree, other</v>
          </cell>
          <cell r="D633" t="str">
            <v>Piazo</v>
          </cell>
          <cell r="E633" t="str">
            <v>Dragon #274</v>
          </cell>
          <cell r="F633">
            <v>60</v>
          </cell>
          <cell r="G633" t="str">
            <v>General</v>
          </cell>
          <cell r="H633">
            <v>0</v>
          </cell>
        </row>
        <row r="634">
          <cell r="A634" t="str">
            <v>Ranged Sunder</v>
          </cell>
          <cell r="C634" t="str">
            <v>When using ranged weapons, Deal normal damage to objects</v>
          </cell>
          <cell r="D634" t="str">
            <v>Piazo</v>
          </cell>
          <cell r="E634" t="str">
            <v>Dragon #274</v>
          </cell>
          <cell r="F634">
            <v>60</v>
          </cell>
          <cell r="G634" t="str">
            <v>General</v>
          </cell>
          <cell r="H634">
            <v>0</v>
          </cell>
        </row>
        <row r="635">
          <cell r="A635" t="str">
            <v>Rapid Healing</v>
          </cell>
          <cell r="C635" t="str">
            <v>Recover hps &amp; ability damage at 2x the normal rate.</v>
          </cell>
          <cell r="D635" t="str">
            <v>AEG</v>
          </cell>
          <cell r="E635" t="str">
            <v xml:space="preserve">Merc </v>
          </cell>
          <cell r="F635">
            <v>66</v>
          </cell>
          <cell r="G635" t="str">
            <v>General</v>
          </cell>
          <cell r="H635">
            <v>2</v>
          </cell>
          <cell r="I635" t="str">
            <v>Iron Will, Toughness</v>
          </cell>
        </row>
        <row r="636">
          <cell r="A636" t="str">
            <v>Rapid Inspiration</v>
          </cell>
          <cell r="C636" t="str">
            <v>Can use bardic inspiration as a standard action; See ref.</v>
          </cell>
          <cell r="D636" t="str">
            <v>WotC</v>
          </cell>
          <cell r="E636" t="str">
            <v xml:space="preserve">ELH </v>
          </cell>
          <cell r="F636">
            <v>66</v>
          </cell>
          <cell r="G636" t="str">
            <v>Epic</v>
          </cell>
          <cell r="H636">
            <v>2</v>
          </cell>
          <cell r="I636" t="str">
            <v>Perform 25 ranks, Bardic Music class feature</v>
          </cell>
        </row>
        <row r="637">
          <cell r="A637" t="str">
            <v>Rapid Metabolism</v>
          </cell>
          <cell r="C637" t="str">
            <v>Naturally heal your standard heal rate + your CON Mod each day.</v>
          </cell>
          <cell r="D637" t="str">
            <v>WotC</v>
          </cell>
          <cell r="E637" t="str">
            <v xml:space="preserve">PsiHB </v>
          </cell>
          <cell r="F637">
            <v>29</v>
          </cell>
          <cell r="G637" t="str">
            <v>Psionic</v>
          </cell>
          <cell r="H637">
            <v>1</v>
          </cell>
          <cell r="I637" t="str">
            <v>Con 13+</v>
          </cell>
        </row>
        <row r="638">
          <cell r="A638" t="str">
            <v>Rapid Reload</v>
          </cell>
          <cell r="C638" t="str">
            <v>Load hand or light xbow as free action; hvy xbow as move-equiv. action.</v>
          </cell>
          <cell r="D638" t="str">
            <v>WotC</v>
          </cell>
          <cell r="E638" t="str">
            <v xml:space="preserve">SnF </v>
          </cell>
          <cell r="F638">
            <v>9</v>
          </cell>
          <cell r="G638" t="str">
            <v>General</v>
          </cell>
          <cell r="H638">
            <v>0</v>
          </cell>
        </row>
        <row r="639">
          <cell r="A639" t="str">
            <v>Rapid Shot</v>
          </cell>
          <cell r="C639" t="str">
            <v>Extra attack with ranged weapon; all attacks at -2.</v>
          </cell>
          <cell r="D639" t="str">
            <v>WotC</v>
          </cell>
          <cell r="E639" t="str">
            <v xml:space="preserve">PHB </v>
          </cell>
          <cell r="F639">
            <v>84</v>
          </cell>
          <cell r="G639" t="str">
            <v>General</v>
          </cell>
          <cell r="H639">
            <v>0</v>
          </cell>
        </row>
        <row r="640">
          <cell r="A640" t="str">
            <v>Rapid Siege Engine Use</v>
          </cell>
          <cell r="C640" t="str">
            <v>Move Action to stay an active combatant.</v>
          </cell>
          <cell r="D640" t="str">
            <v>Green Ronin</v>
          </cell>
          <cell r="E640" t="str">
            <v xml:space="preserve">HnH </v>
          </cell>
          <cell r="F640">
            <v>19</v>
          </cell>
          <cell r="G640" t="str">
            <v>General</v>
          </cell>
          <cell r="H640">
            <v>1</v>
          </cell>
          <cell r="I640" t="str">
            <v>BAB 5+, Profession (Siege Engineer) 5+ ranks</v>
          </cell>
        </row>
        <row r="641">
          <cell r="A641" t="str">
            <v>Ray Burst</v>
          </cell>
          <cell r="C641" t="str">
            <v>You change ray spell to a 30-foot radius burst centered on yourself.</v>
          </cell>
          <cell r="D641" t="str">
            <v>Piazo</v>
          </cell>
          <cell r="E641" t="str">
            <v>Dragon Annual #5</v>
          </cell>
          <cell r="F641">
            <v>26</v>
          </cell>
          <cell r="G641" t="str">
            <v>Metamagic</v>
          </cell>
          <cell r="H641">
            <v>0</v>
          </cell>
        </row>
        <row r="642">
          <cell r="A642" t="str">
            <v>Ray Coning</v>
          </cell>
          <cell r="C642" t="str">
            <v>You expand a ray spell to a 30-foot cone</v>
          </cell>
          <cell r="D642" t="str">
            <v>Piazo</v>
          </cell>
          <cell r="E642" t="str">
            <v>Dragon Annual #5</v>
          </cell>
          <cell r="F642">
            <v>26</v>
          </cell>
          <cell r="G642" t="str">
            <v>Metamagic</v>
          </cell>
          <cell r="H642">
            <v>0</v>
          </cell>
        </row>
        <row r="643">
          <cell r="A643" t="str">
            <v>Ray Extension</v>
          </cell>
          <cell r="C643" t="str">
            <v>You maintain a ray spell for an additional round</v>
          </cell>
          <cell r="D643" t="str">
            <v>Piazo</v>
          </cell>
          <cell r="E643" t="str">
            <v>Dragon Annual #5</v>
          </cell>
          <cell r="F643">
            <v>26</v>
          </cell>
          <cell r="G643" t="str">
            <v>Metamagic</v>
          </cell>
          <cell r="H643">
            <v>0</v>
          </cell>
        </row>
        <row r="644">
          <cell r="A644" t="str">
            <v>Ray Focus</v>
          </cell>
          <cell r="C644" t="str">
            <v>Your ray spells are more effective than normal; +2 to DC of all ray spells</v>
          </cell>
          <cell r="D644" t="str">
            <v>Piazo</v>
          </cell>
          <cell r="E644" t="str">
            <v>Dragon Annual #5</v>
          </cell>
          <cell r="F644">
            <v>26</v>
          </cell>
          <cell r="G644" t="str">
            <v>General</v>
          </cell>
          <cell r="H644">
            <v>0</v>
          </cell>
        </row>
        <row r="645">
          <cell r="A645" t="str">
            <v>Ray Splitting</v>
          </cell>
          <cell r="C645" t="str">
            <v>You can attack three adjacent targets with a ray spell</v>
          </cell>
          <cell r="D645" t="str">
            <v>Piazo</v>
          </cell>
          <cell r="E645" t="str">
            <v>Dragon Annual #5</v>
          </cell>
          <cell r="F645">
            <v>26</v>
          </cell>
          <cell r="G645" t="str">
            <v>Metamagic</v>
          </cell>
          <cell r="H645">
            <v>0</v>
          </cell>
        </row>
        <row r="646">
          <cell r="A646" t="str">
            <v>Reach Power</v>
          </cell>
          <cell r="C646" t="str">
            <v>Touch power becomes a ray (25'); +2 power points.</v>
          </cell>
          <cell r="D646" t="str">
            <v>Piazo</v>
          </cell>
          <cell r="E646" t="str">
            <v>Dragon #287</v>
          </cell>
          <cell r="F646">
            <v>55</v>
          </cell>
          <cell r="G646" t="str">
            <v>Metapsionic</v>
          </cell>
          <cell r="H646">
            <v>1</v>
          </cell>
          <cell r="I646" t="str">
            <v>Enlarge Power</v>
          </cell>
        </row>
        <row r="647">
          <cell r="A647" t="str">
            <v>Reach Spell</v>
          </cell>
          <cell r="C647" t="str">
            <v>Touch spell becomes a ray (30'); +2 spell levels</v>
          </cell>
          <cell r="D647" t="str">
            <v>WotC</v>
          </cell>
          <cell r="E647" t="str">
            <v xml:space="preserve">DotF </v>
          </cell>
          <cell r="F647">
            <v>20</v>
          </cell>
          <cell r="G647" t="str">
            <v>Metamagic</v>
          </cell>
          <cell r="H647">
            <v>0</v>
          </cell>
        </row>
        <row r="648">
          <cell r="A648" t="str">
            <v>Reactive Countersong</v>
          </cell>
          <cell r="C648" t="str">
            <v>Can begin a countersong at any time, even when not your turn; See ref.</v>
          </cell>
          <cell r="D648" t="str">
            <v>WotC</v>
          </cell>
          <cell r="E648" t="str">
            <v xml:space="preserve">ELH </v>
          </cell>
          <cell r="F648">
            <v>66</v>
          </cell>
          <cell r="G648" t="str">
            <v>Epic</v>
          </cell>
          <cell r="H648">
            <v>3</v>
          </cell>
          <cell r="I648" t="str">
            <v>Combat Reflexes, Perform 30 ranks, Bardic Music class feature</v>
          </cell>
        </row>
        <row r="649">
          <cell r="A649" t="str">
            <v>Reactive Counterspell</v>
          </cell>
          <cell r="C649" t="str">
            <v>Counterspell without a ready action (1/round)</v>
          </cell>
          <cell r="D649" t="str">
            <v>WotC</v>
          </cell>
          <cell r="E649" t="str">
            <v xml:space="preserve">MoF </v>
          </cell>
          <cell r="F649">
            <v>22</v>
          </cell>
          <cell r="G649" t="str">
            <v>General</v>
          </cell>
          <cell r="H649">
            <v>2</v>
          </cell>
          <cell r="I649" t="str">
            <v>Improved Counterspell, Improved Initiative</v>
          </cell>
        </row>
        <row r="650">
          <cell r="A650" t="str">
            <v>Redirect Attacks</v>
          </cell>
          <cell r="C650" t="str">
            <v>Gain +2 AC, ally -2 if within 5'.  Notice with Int check (DC 20).</v>
          </cell>
          <cell r="D650" t="str">
            <v>AEG</v>
          </cell>
          <cell r="E650" t="str">
            <v xml:space="preserve">Evil </v>
          </cell>
          <cell r="F650">
            <v>59</v>
          </cell>
          <cell r="G650" t="str">
            <v>General</v>
          </cell>
          <cell r="H650">
            <v>2</v>
          </cell>
          <cell r="I650" t="str">
            <v>Dodge</v>
          </cell>
        </row>
        <row r="651">
          <cell r="A651" t="str">
            <v>Reflect Arrows</v>
          </cell>
          <cell r="C651" t="str">
            <v>Reflect ranged attacks back to attacker at your base ranged attack bonus</v>
          </cell>
          <cell r="D651" t="str">
            <v>WotC</v>
          </cell>
          <cell r="E651" t="str">
            <v xml:space="preserve">ELH </v>
          </cell>
          <cell r="F651">
            <v>66</v>
          </cell>
          <cell r="G651" t="str">
            <v>Epic</v>
          </cell>
          <cell r="H651">
            <v>3</v>
          </cell>
          <cell r="I651" t="str">
            <v>Dex 25, Deflect Arrows, Improved Unarmed Strike</v>
          </cell>
        </row>
        <row r="652">
          <cell r="A652" t="str">
            <v>Regeneration</v>
          </cell>
          <cell r="C652" t="str">
            <v>Regenerate 1 hp/round, but not from fire, sunlight, or holy water.</v>
          </cell>
          <cell r="D652" t="str">
            <v>Green Ronin</v>
          </cell>
          <cell r="E652" t="str">
            <v xml:space="preserve">SCoN </v>
          </cell>
          <cell r="F652">
            <v>54</v>
          </cell>
          <cell r="G652" t="str">
            <v>Undead</v>
          </cell>
          <cell r="H652">
            <v>2</v>
          </cell>
          <cell r="I652" t="str">
            <v>Con --, The Dark Lady's Kiss</v>
          </cell>
        </row>
        <row r="653">
          <cell r="A653" t="str">
            <v>Rejuvenation</v>
          </cell>
          <cell r="C653" t="str">
            <v>Return from death 2d4 after slain if a level check (d20 + level or HD) against DC 16 is made.</v>
          </cell>
          <cell r="D653" t="str">
            <v>Green Ronin</v>
          </cell>
          <cell r="E653" t="str">
            <v xml:space="preserve">SCoN </v>
          </cell>
          <cell r="F653">
            <v>54</v>
          </cell>
          <cell r="G653" t="str">
            <v>Undead</v>
          </cell>
          <cell r="H653">
            <v>2</v>
          </cell>
          <cell r="I653" t="str">
            <v>Con --, Discorporate</v>
          </cell>
        </row>
        <row r="654">
          <cell r="A654" t="str">
            <v>Relentless</v>
          </cell>
          <cell r="C654" t="str">
            <v>Auto success on massive damage checks.  Fort DC 15 to take actions at 0 to -9 hps.  Still loose hps.</v>
          </cell>
          <cell r="D654" t="str">
            <v>AEG</v>
          </cell>
          <cell r="E654" t="str">
            <v xml:space="preserve">War </v>
          </cell>
          <cell r="F654">
            <v>47</v>
          </cell>
          <cell r="G654" t="str">
            <v>General</v>
          </cell>
          <cell r="H654">
            <v>2</v>
          </cell>
          <cell r="I654" t="str">
            <v>Con 13+, Too Tough to Die</v>
          </cell>
        </row>
        <row r="655">
          <cell r="A655" t="str">
            <v>Remain Conscious</v>
          </cell>
          <cell r="C655" t="str">
            <v>When at 0 HP, take one partial action every round until you reach -10 HP.</v>
          </cell>
          <cell r="D655" t="str">
            <v>WotC</v>
          </cell>
          <cell r="E655" t="str">
            <v xml:space="preserve">SnF </v>
          </cell>
          <cell r="F655">
            <v>9</v>
          </cell>
          <cell r="G655" t="str">
            <v>General</v>
          </cell>
          <cell r="H655">
            <v>0</v>
          </cell>
        </row>
        <row r="656">
          <cell r="A656" t="str">
            <v>Remote Casting</v>
          </cell>
          <cell r="C656" t="str">
            <v>+3 spell levels, can cast spell with a broken line of sight.  Spellcraft DC 25+spell lvl.</v>
          </cell>
          <cell r="D656" t="str">
            <v>Green Ronin</v>
          </cell>
          <cell r="E656" t="str">
            <v xml:space="preserve">HnH </v>
          </cell>
          <cell r="F656">
            <v>20</v>
          </cell>
          <cell r="G656" t="str">
            <v>Metamagic</v>
          </cell>
          <cell r="H656">
            <v>0</v>
          </cell>
          <cell r="I656" t="str">
            <v>Stonecunning, Intuit Direction 10+ ranks, Spellcraft 10+ ranks</v>
          </cell>
        </row>
        <row r="657">
          <cell r="A657" t="str">
            <v>Repeat Power</v>
          </cell>
          <cell r="C657" t="str">
            <v>Power is manifested again next round; +6 power points.</v>
          </cell>
          <cell r="D657" t="str">
            <v>Piazo</v>
          </cell>
          <cell r="E657" t="str">
            <v>Dragon #287</v>
          </cell>
          <cell r="F657">
            <v>56</v>
          </cell>
          <cell r="G657" t="str">
            <v>Metapsionic</v>
          </cell>
          <cell r="H657">
            <v>1</v>
          </cell>
          <cell r="I657" t="str">
            <v>Any other metapsionic feat</v>
          </cell>
        </row>
        <row r="658">
          <cell r="A658" t="str">
            <v>Repeat Spell</v>
          </cell>
          <cell r="C658" t="str">
            <v>Spell is cast again next round; +3 spell levels.</v>
          </cell>
          <cell r="D658" t="str">
            <v>WotC</v>
          </cell>
          <cell r="E658" t="str">
            <v xml:space="preserve">TnB </v>
          </cell>
          <cell r="F658">
            <v>41</v>
          </cell>
          <cell r="G658" t="str">
            <v>Metamagic</v>
          </cell>
          <cell r="H658">
            <v>0</v>
          </cell>
        </row>
        <row r="659">
          <cell r="A659" t="str">
            <v>Resculpt Mind</v>
          </cell>
          <cell r="C659" t="str">
            <v>Instead of gaining a new combat mode, gain a psionic, metapsionic, or item creation feat.</v>
          </cell>
          <cell r="D659" t="str">
            <v>Piazo</v>
          </cell>
          <cell r="E659" t="str">
            <v>Dragon #287</v>
          </cell>
          <cell r="F659">
            <v>56</v>
          </cell>
          <cell r="G659" t="str">
            <v>Psionic</v>
          </cell>
          <cell r="H659">
            <v>4</v>
          </cell>
          <cell r="I659" t="str">
            <v>Psion only, Spellcaster level 3rd+</v>
          </cell>
        </row>
        <row r="660">
          <cell r="A660" t="str">
            <v>Resist Poison</v>
          </cell>
          <cell r="C660" t="str">
            <v>+4 Fortitude save vs. poison (1st)</v>
          </cell>
          <cell r="D660" t="str">
            <v>WotC</v>
          </cell>
          <cell r="E660" t="str">
            <v xml:space="preserve">FRCS </v>
          </cell>
          <cell r="F660">
            <v>37</v>
          </cell>
          <cell r="G660" t="str">
            <v>General</v>
          </cell>
          <cell r="H660">
            <v>0</v>
          </cell>
        </row>
        <row r="661">
          <cell r="A661" t="str">
            <v>Resourceful</v>
          </cell>
          <cell r="C661" t="str">
            <v>Free action to grab an item out of a container</v>
          </cell>
          <cell r="D661" t="str">
            <v>AEG</v>
          </cell>
          <cell r="E661" t="str">
            <v xml:space="preserve">Dra </v>
          </cell>
          <cell r="F661">
            <v>31</v>
          </cell>
          <cell r="G661" t="str">
            <v>General</v>
          </cell>
          <cell r="H661">
            <v>0</v>
          </cell>
        </row>
        <row r="662">
          <cell r="A662" t="str">
            <v>Return Shot</v>
          </cell>
          <cell r="C662" t="str">
            <v>Return incoming ranged weapons back at the foe who launched them.</v>
          </cell>
          <cell r="D662" t="str">
            <v>WotC</v>
          </cell>
          <cell r="E662" t="str">
            <v xml:space="preserve">PsiHB </v>
          </cell>
          <cell r="F662">
            <v>29</v>
          </cell>
          <cell r="G662" t="str">
            <v>Psionic</v>
          </cell>
          <cell r="H662">
            <v>3</v>
          </cell>
          <cell r="I662" t="str">
            <v>Dex 13+, Point Blank Shot, Psionic Shot, reserve power points 5+</v>
          </cell>
        </row>
        <row r="663">
          <cell r="A663" t="str">
            <v>Revenant</v>
          </cell>
          <cell r="C663" t="str">
            <v>Rise as a revenant 1d6 days after you are slain.</v>
          </cell>
          <cell r="D663" t="str">
            <v>Green Ronin</v>
          </cell>
          <cell r="E663" t="str">
            <v xml:space="preserve">SCoN </v>
          </cell>
          <cell r="F663">
            <v>17</v>
          </cell>
          <cell r="G663" t="str">
            <v>General</v>
          </cell>
          <cell r="H663">
            <v>4</v>
          </cell>
          <cell r="I663" t="str">
            <v>Character Level 5+, Wis 15+, Iron Will  (Death knights don't need to take Iron Will)</v>
          </cell>
        </row>
        <row r="664">
          <cell r="A664" t="str">
            <v>Ride-By-Attack</v>
          </cell>
          <cell r="C664" t="str">
            <v>When on horseback and charging, Move, attack, move; no AoO.</v>
          </cell>
          <cell r="D664" t="str">
            <v>WotC</v>
          </cell>
          <cell r="E664" t="str">
            <v xml:space="preserve">PHB </v>
          </cell>
          <cell r="F664">
            <v>84</v>
          </cell>
          <cell r="G664" t="str">
            <v>General</v>
          </cell>
          <cell r="H664">
            <v>0</v>
          </cell>
        </row>
        <row r="665">
          <cell r="A665" t="str">
            <v>Righteous Strike</v>
          </cell>
          <cell r="C665" t="str">
            <v>Unarmed strikes are treated as lawful weapons (+2d6 to chaotic).  Doesn't stack</v>
          </cell>
          <cell r="D665" t="str">
            <v>WotC</v>
          </cell>
          <cell r="E665" t="str">
            <v xml:space="preserve">ELH </v>
          </cell>
          <cell r="F665">
            <v>66</v>
          </cell>
          <cell r="G665" t="str">
            <v>Epic</v>
          </cell>
          <cell r="H665">
            <v>4</v>
          </cell>
          <cell r="I665" t="str">
            <v>Wis 19, Improved Unarmed Strike, Stunning Fist, any Lawful alignment</v>
          </cell>
        </row>
        <row r="666">
          <cell r="A666" t="str">
            <v>Riposte</v>
          </cell>
          <cell r="C666" t="str">
            <v>Single extra attack once per combat.</v>
          </cell>
          <cell r="D666" t="str">
            <v>MGP</v>
          </cell>
          <cell r="E666" t="str">
            <v xml:space="preserve">TQR </v>
          </cell>
          <cell r="F666">
            <v>51</v>
          </cell>
          <cell r="G666" t="str">
            <v>General</v>
          </cell>
          <cell r="H666">
            <v>2</v>
          </cell>
          <cell r="I666" t="str">
            <v>BAB 3+, Improved Initiative</v>
          </cell>
        </row>
        <row r="667">
          <cell r="A667" t="str">
            <v>Rocklike</v>
          </cell>
          <cell r="C667" t="str">
            <v>+1 Natural AC</v>
          </cell>
          <cell r="D667" t="str">
            <v>Green Ronin</v>
          </cell>
          <cell r="E667" t="str">
            <v xml:space="preserve">HnH </v>
          </cell>
          <cell r="F667">
            <v>20</v>
          </cell>
          <cell r="G667" t="str">
            <v>Bloodgift</v>
          </cell>
          <cell r="H667">
            <v>1</v>
          </cell>
          <cell r="I667" t="str">
            <v>Stoneblood</v>
          </cell>
        </row>
        <row r="668">
          <cell r="A668" t="str">
            <v>Rope a Dope</v>
          </cell>
          <cell r="C668" t="str">
            <v>Miss 1st attack on purpose.  2nd attack gets a +6 bonus to hit.</v>
          </cell>
          <cell r="D668" t="str">
            <v>AEG</v>
          </cell>
          <cell r="E668" t="str">
            <v xml:space="preserve">War </v>
          </cell>
          <cell r="F668">
            <v>47</v>
          </cell>
          <cell r="G668" t="str">
            <v>General</v>
          </cell>
          <cell r="H668">
            <v>1</v>
          </cell>
          <cell r="I668" t="str">
            <v>Dex 13+</v>
          </cell>
        </row>
        <row r="669">
          <cell r="A669" t="str">
            <v>Ruinous Rage</v>
          </cell>
          <cell r="C669" t="str">
            <v>Ignore object hardness while raging.  Double Str modifier to checks made to burst items.</v>
          </cell>
          <cell r="D669" t="str">
            <v>WotC</v>
          </cell>
          <cell r="E669" t="str">
            <v xml:space="preserve">ELH </v>
          </cell>
          <cell r="F669">
            <v>66</v>
          </cell>
          <cell r="G669" t="str">
            <v>Epic</v>
          </cell>
          <cell r="H669">
            <v>4</v>
          </cell>
          <cell r="I669" t="str">
            <v>Str 25, Power Attack, Sunder, rage 5/day</v>
          </cell>
        </row>
        <row r="670">
          <cell r="A670" t="str">
            <v>Run</v>
          </cell>
          <cell r="C670" t="str">
            <v>x5 run speed (instead of x4).  Increase running jump by 25%.</v>
          </cell>
          <cell r="D670" t="str">
            <v>WotC</v>
          </cell>
          <cell r="E670" t="str">
            <v xml:space="preserve">PHB </v>
          </cell>
          <cell r="F670">
            <v>84</v>
          </cell>
          <cell r="G670" t="str">
            <v>General</v>
          </cell>
          <cell r="H670">
            <v>0</v>
          </cell>
        </row>
        <row r="671">
          <cell r="A671" t="str">
            <v>Rune Master</v>
          </cell>
          <cell r="C671" t="str">
            <v>Glyph/written spells +1 dmg per level (+5 max), +2 to DCs.</v>
          </cell>
          <cell r="D671" t="str">
            <v>BP</v>
          </cell>
          <cell r="E671" t="str">
            <v xml:space="preserve">InQ </v>
          </cell>
          <cell r="F671">
            <v>12</v>
          </cell>
          <cell r="G671" t="str">
            <v>Metamagic</v>
          </cell>
          <cell r="H671">
            <v>0</v>
          </cell>
          <cell r="I671" t="str">
            <v>Any Metamagic feat, Draft any written work</v>
          </cell>
        </row>
        <row r="672">
          <cell r="A672" t="str">
            <v>Sacred Spell</v>
          </cell>
          <cell r="C672" t="str">
            <v>Half damage is now sacred (divine) damage; +2 spell levels.</v>
          </cell>
          <cell r="D672" t="str">
            <v>WotC</v>
          </cell>
          <cell r="E672" t="str">
            <v xml:space="preserve">DotF </v>
          </cell>
          <cell r="F672">
            <v>20</v>
          </cell>
          <cell r="G672" t="str">
            <v>Metamagic</v>
          </cell>
          <cell r="H672">
            <v>0</v>
          </cell>
        </row>
        <row r="673">
          <cell r="A673" t="str">
            <v>Saddleback</v>
          </cell>
          <cell r="C673" t="str">
            <v>+3 bonus to all Ride checks</v>
          </cell>
          <cell r="D673" t="str">
            <v>WotC</v>
          </cell>
          <cell r="E673" t="str">
            <v xml:space="preserve">FRCS </v>
          </cell>
          <cell r="F673">
            <v>37</v>
          </cell>
          <cell r="G673" t="str">
            <v>Fighter</v>
          </cell>
          <cell r="H673">
            <v>0</v>
          </cell>
        </row>
        <row r="674">
          <cell r="A674" t="str">
            <v>Sanctum Spell</v>
          </cell>
          <cell r="C674" t="str">
            <v>+1 caster level in sanctum, -1 otherwise.</v>
          </cell>
          <cell r="D674" t="str">
            <v>WotC</v>
          </cell>
          <cell r="E674" t="str">
            <v xml:space="preserve">TnB </v>
          </cell>
          <cell r="F674">
            <v>41</v>
          </cell>
          <cell r="G674" t="str">
            <v>Metamagic</v>
          </cell>
          <cell r="H674">
            <v>0</v>
          </cell>
        </row>
        <row r="675">
          <cell r="A675" t="str">
            <v>Scent of the Beast</v>
          </cell>
          <cell r="C675" t="str">
            <v>As per the Scent special ability in the MM.</v>
          </cell>
          <cell r="D675" t="str">
            <v>AEG</v>
          </cell>
          <cell r="E675" t="str">
            <v xml:space="preserve">Merc </v>
          </cell>
          <cell r="F675">
            <v>66</v>
          </cell>
          <cell r="G675" t="str">
            <v>General</v>
          </cell>
          <cell r="H675">
            <v>2</v>
          </cell>
          <cell r="I675" t="str">
            <v>Wis 13+, Track, Wilderness Lore 10+ ranks</v>
          </cell>
        </row>
        <row r="676">
          <cell r="A676" t="str">
            <v>School Focus</v>
          </cell>
          <cell r="C676" t="str">
            <v>Prepare 1 spell/day from the chosen school as if it were 1 level lower.</v>
          </cell>
          <cell r="D676" t="str">
            <v>AEG</v>
          </cell>
          <cell r="E676" t="str">
            <v xml:space="preserve">Merc </v>
          </cell>
          <cell r="F676">
            <v>66</v>
          </cell>
          <cell r="G676" t="str">
            <v>Metamagic</v>
          </cell>
          <cell r="H676">
            <v>2</v>
          </cell>
          <cell r="I676" t="str">
            <v>Wizard Level 3+</v>
          </cell>
        </row>
        <row r="677">
          <cell r="A677" t="str">
            <v>Scribe Epic Scroll (I)</v>
          </cell>
          <cell r="C677" t="str">
            <v>Can scribe Epic scrolls (10+ level spells and/or caster level 21+)</v>
          </cell>
          <cell r="D677" t="str">
            <v>WotC</v>
          </cell>
          <cell r="E677" t="str">
            <v xml:space="preserve">ELH </v>
          </cell>
          <cell r="F677">
            <v>66</v>
          </cell>
          <cell r="G677" t="str">
            <v>Epic</v>
          </cell>
          <cell r="H677">
            <v>3</v>
          </cell>
          <cell r="I677" t="str">
            <v>Scribe Scroll, Knowledge (arcana) 24 ranks, Spellcraft 24 ranks</v>
          </cell>
        </row>
        <row r="678">
          <cell r="A678" t="str">
            <v>Scribe Scroll</v>
          </cell>
          <cell r="C678" t="str">
            <v>Create a scroll; XP, gold cost.</v>
          </cell>
          <cell r="D678" t="str">
            <v>WotC</v>
          </cell>
          <cell r="E678" t="str">
            <v xml:space="preserve">PHB </v>
          </cell>
          <cell r="F678">
            <v>84</v>
          </cell>
          <cell r="G678" t="str">
            <v>Item Creation</v>
          </cell>
          <cell r="H678">
            <v>0</v>
          </cell>
        </row>
        <row r="679">
          <cell r="A679" t="str">
            <v>Scribe Tattoo</v>
          </cell>
          <cell r="C679" t="str">
            <v>Create psionic tattoos which store psionic powers in their designs.</v>
          </cell>
          <cell r="D679" t="str">
            <v>WotC</v>
          </cell>
          <cell r="E679" t="str">
            <v xml:space="preserve">PsiHB </v>
          </cell>
          <cell r="F679">
            <v>29</v>
          </cell>
          <cell r="G679" t="str">
            <v>Item Creation</v>
          </cell>
          <cell r="H679">
            <v>1</v>
          </cell>
          <cell r="I679" t="str">
            <v>Spellcaster level 3rd+</v>
          </cell>
        </row>
        <row r="680">
          <cell r="A680" t="str">
            <v>Sculpt Power</v>
          </cell>
          <cell r="C680" t="str">
            <v>Change area of effect to ball, cone, or cylinder; +2 power points.</v>
          </cell>
          <cell r="D680" t="str">
            <v>Piazo</v>
          </cell>
          <cell r="E680" t="str">
            <v>Dragon #287</v>
          </cell>
          <cell r="F680">
            <v>56</v>
          </cell>
          <cell r="G680" t="str">
            <v>Metapsionic</v>
          </cell>
          <cell r="H680">
            <v>1</v>
          </cell>
          <cell r="I680" t="str">
            <v>Any other metapsionic feat</v>
          </cell>
        </row>
        <row r="681">
          <cell r="A681" t="str">
            <v>Sculpt Spell</v>
          </cell>
          <cell r="C681" t="str">
            <v>Change area of effect to ball, cone, or cylinder; +1 spell level.</v>
          </cell>
          <cell r="D681" t="str">
            <v>WotC</v>
          </cell>
          <cell r="E681" t="str">
            <v xml:space="preserve">TnB </v>
          </cell>
          <cell r="F681">
            <v>42</v>
          </cell>
          <cell r="G681" t="str">
            <v>Metamagic</v>
          </cell>
          <cell r="H681">
            <v>0</v>
          </cell>
        </row>
        <row r="682">
          <cell r="A682" t="str">
            <v>Seaborn Sorcery</v>
          </cell>
          <cell r="C682" t="str">
            <v>Use Str instead of Cha for spell casting.  (1st level only.)</v>
          </cell>
          <cell r="D682" t="str">
            <v>Green Ronin</v>
          </cell>
          <cell r="E682" t="str">
            <v xml:space="preserve">HnH </v>
          </cell>
          <cell r="F682">
            <v>20</v>
          </cell>
          <cell r="G682" t="str">
            <v>General</v>
          </cell>
          <cell r="H682">
            <v>2</v>
          </cell>
          <cell r="I682" t="str">
            <v>Dwarf, Str 13+</v>
          </cell>
        </row>
        <row r="683">
          <cell r="A683" t="str">
            <v>Self-Concealment</v>
          </cell>
          <cell r="C683" t="str">
            <v>Gain 1/4 concealment vs. attacks against you; Can be stacked to 50%, see ref.</v>
          </cell>
          <cell r="D683" t="str">
            <v>WotC</v>
          </cell>
          <cell r="E683" t="str">
            <v xml:space="preserve">ELH </v>
          </cell>
          <cell r="F683">
            <v>66</v>
          </cell>
          <cell r="G683" t="str">
            <v>Epic</v>
          </cell>
          <cell r="H683">
            <v>4</v>
          </cell>
          <cell r="I683" t="str">
            <v>Dex 30, Hide 30 ranks, Tumble 30 ranks, Improved Evasion</v>
          </cell>
        </row>
        <row r="684">
          <cell r="A684" t="str">
            <v>Selune's Radiance</v>
          </cell>
          <cell r="C684" t="str">
            <v>Low-Light vision (or, double range)</v>
          </cell>
          <cell r="D684" t="str">
            <v>WotC</v>
          </cell>
          <cell r="E684" t="str">
            <v xml:space="preserve">MoF </v>
          </cell>
          <cell r="F684">
            <v>30</v>
          </cell>
          <cell r="G684" t="str">
            <v>Harper Priest</v>
          </cell>
          <cell r="H684">
            <v>3</v>
          </cell>
          <cell r="I684" t="str">
            <v>Harper Priest level + Wis Bonus: 8+</v>
          </cell>
        </row>
        <row r="685">
          <cell r="A685" t="str">
            <v>Sense Life</v>
          </cell>
          <cell r="C685" t="str">
            <v>See p. 17</v>
          </cell>
          <cell r="D685" t="str">
            <v>Green Ronin</v>
          </cell>
          <cell r="E685" t="str">
            <v xml:space="preserve">SCoN </v>
          </cell>
          <cell r="F685">
            <v>17</v>
          </cell>
          <cell r="G685" t="str">
            <v>General</v>
          </cell>
          <cell r="H685">
            <v>1</v>
          </cell>
          <cell r="I685" t="str">
            <v>Wis 12+, Concentration 3+  ranks</v>
          </cell>
        </row>
        <row r="686">
          <cell r="A686" t="str">
            <v>Sense Undead</v>
          </cell>
          <cell r="C686" t="str">
            <v>See p. 17</v>
          </cell>
          <cell r="D686" t="str">
            <v>Green Ronin</v>
          </cell>
          <cell r="E686" t="str">
            <v xml:space="preserve">SCoN </v>
          </cell>
          <cell r="F686">
            <v>17</v>
          </cell>
          <cell r="G686" t="str">
            <v>General</v>
          </cell>
          <cell r="H686">
            <v>1</v>
          </cell>
          <cell r="I686" t="str">
            <v>Arcane Spellcaster, Concentration 4+  ranks, Sense Life</v>
          </cell>
        </row>
        <row r="687">
          <cell r="A687" t="str">
            <v>Sensitive</v>
          </cell>
          <cell r="C687" t="str">
            <v>Spot check (DC 20) to detect magic that has been cast in the last 2 hours.</v>
          </cell>
          <cell r="D687" t="str">
            <v>AEG</v>
          </cell>
          <cell r="E687" t="str">
            <v xml:space="preserve">Merc </v>
          </cell>
          <cell r="F687">
            <v>67</v>
          </cell>
          <cell r="G687" t="str">
            <v>General</v>
          </cell>
          <cell r="H687">
            <v>1</v>
          </cell>
          <cell r="I687" t="str">
            <v>Wis 13+</v>
          </cell>
        </row>
        <row r="688">
          <cell r="A688" t="str">
            <v>Shadow</v>
          </cell>
          <cell r="C688" t="str">
            <v>Tracking for the city.  See p, 37-38.</v>
          </cell>
          <cell r="D688" t="str">
            <v>FFG</v>
          </cell>
          <cell r="E688" t="str">
            <v xml:space="preserve">TnT </v>
          </cell>
          <cell r="F688">
            <v>37</v>
          </cell>
          <cell r="G688" t="str">
            <v>General</v>
          </cell>
          <cell r="H688">
            <v>0</v>
          </cell>
        </row>
        <row r="689">
          <cell r="A689" t="str">
            <v>Shadow Focus</v>
          </cell>
          <cell r="C689" t="str">
            <v>+2 to DC of spells with the "shadow" descriptor.</v>
          </cell>
          <cell r="D689" t="str">
            <v>Green Ronin</v>
          </cell>
          <cell r="E689" t="str">
            <v xml:space="preserve">AH </v>
          </cell>
          <cell r="F689">
            <v>20</v>
          </cell>
          <cell r="G689" t="str">
            <v>General</v>
          </cell>
          <cell r="H689">
            <v>1</v>
          </cell>
          <cell r="I689" t="str">
            <v>Spell Focus</v>
          </cell>
        </row>
        <row r="690">
          <cell r="A690" t="str">
            <v>Shadow Weave Magic</v>
          </cell>
          <cell r="C690" t="str">
            <v>Cast spells using the Shadow Weave, instead of the Weave</v>
          </cell>
          <cell r="D690" t="str">
            <v>WotC</v>
          </cell>
          <cell r="E690" t="str">
            <v xml:space="preserve">FRCS </v>
          </cell>
          <cell r="F690">
            <v>37</v>
          </cell>
          <cell r="G690" t="str">
            <v>General</v>
          </cell>
          <cell r="H690">
            <v>2</v>
          </cell>
          <cell r="I690" t="str">
            <v>Wis 13+ or patron diety (Shar)</v>
          </cell>
        </row>
        <row r="691">
          <cell r="A691" t="str">
            <v>Shadowblend</v>
          </cell>
          <cell r="C691" t="str">
            <v>Concealment from shadows 1 step better.</v>
          </cell>
          <cell r="D691" t="str">
            <v>Green Ronin</v>
          </cell>
          <cell r="E691" t="str">
            <v xml:space="preserve">HnH </v>
          </cell>
          <cell r="F691">
            <v>20</v>
          </cell>
          <cell r="G691" t="str">
            <v>Bloodgift</v>
          </cell>
          <cell r="H691">
            <v>1</v>
          </cell>
          <cell r="I691" t="str">
            <v>Deepblood, Hide 5+ ranks</v>
          </cell>
        </row>
        <row r="692">
          <cell r="A692" t="str">
            <v>Sharp-Shooting</v>
          </cell>
          <cell r="C692" t="str">
            <v>+2 to ranged attacks vs. targets w/ cover.</v>
          </cell>
          <cell r="D692" t="str">
            <v>WotC</v>
          </cell>
          <cell r="E692" t="str">
            <v xml:space="preserve">SnF </v>
          </cell>
          <cell r="F692">
            <v>9</v>
          </cell>
          <cell r="G692" t="str">
            <v>General</v>
          </cell>
          <cell r="H692">
            <v>0</v>
          </cell>
        </row>
        <row r="693">
          <cell r="A693" t="str">
            <v>Shattering Strike</v>
          </cell>
          <cell r="C693" t="str">
            <v>Make a Concentration check instead of Str check to break an object; See ref.</v>
          </cell>
          <cell r="D693" t="str">
            <v>WotC</v>
          </cell>
          <cell r="E693" t="str">
            <v xml:space="preserve">ELH </v>
          </cell>
          <cell r="F693">
            <v>66</v>
          </cell>
          <cell r="G693" t="str">
            <v>Epic</v>
          </cell>
          <cell r="H693">
            <v>4</v>
          </cell>
          <cell r="I693" t="str">
            <v>Epic Weapon Focus (unarmed strike), Weapon Focus (unarmed strike), Concentration 25 ranks, Ki strike +3</v>
          </cell>
        </row>
        <row r="694">
          <cell r="A694" t="str">
            <v>Shield Charge</v>
          </cell>
          <cell r="C694" t="str">
            <v>When charging, shield bash does double normal damage</v>
          </cell>
          <cell r="D694" t="str">
            <v>WotC</v>
          </cell>
          <cell r="E694" t="str">
            <v xml:space="preserve">DotF </v>
          </cell>
          <cell r="F694">
            <v>20</v>
          </cell>
          <cell r="G694" t="str">
            <v>General</v>
          </cell>
          <cell r="H694">
            <v>0</v>
          </cell>
        </row>
        <row r="695">
          <cell r="A695" t="str">
            <v>Shield Expert</v>
          </cell>
          <cell r="C695" t="str">
            <v>Retain shield bonus when using for a shield bash.</v>
          </cell>
          <cell r="D695" t="str">
            <v>WotC</v>
          </cell>
          <cell r="E695" t="str">
            <v xml:space="preserve">SnF </v>
          </cell>
          <cell r="F695">
            <v>9</v>
          </cell>
          <cell r="G695" t="str">
            <v>General</v>
          </cell>
          <cell r="H695">
            <v>0</v>
          </cell>
        </row>
        <row r="696">
          <cell r="A696" t="str">
            <v>Shield Focus</v>
          </cell>
          <cell r="C696" t="str">
            <v>+1 dodge bonus to AC when using a shield.  Armor check penalty improves by 1.</v>
          </cell>
          <cell r="D696" t="str">
            <v>AEG</v>
          </cell>
          <cell r="E696" t="str">
            <v xml:space="preserve">Merc </v>
          </cell>
          <cell r="F696">
            <v>67</v>
          </cell>
          <cell r="G696" t="str">
            <v>Fighter</v>
          </cell>
          <cell r="H696">
            <v>0</v>
          </cell>
          <cell r="I696" t="str">
            <v>Shield Proficiency</v>
          </cell>
        </row>
        <row r="697">
          <cell r="A697" t="str">
            <v>Shield Proficiency</v>
          </cell>
          <cell r="C697" t="str">
            <v>Proficient with all shields.</v>
          </cell>
          <cell r="D697" t="str">
            <v>WotC</v>
          </cell>
          <cell r="E697" t="str">
            <v xml:space="preserve">PHB </v>
          </cell>
          <cell r="F697">
            <v>85</v>
          </cell>
          <cell r="G697" t="str">
            <v>General</v>
          </cell>
          <cell r="H697">
            <v>0</v>
          </cell>
        </row>
        <row r="698">
          <cell r="A698" t="str">
            <v>Shield Wall</v>
          </cell>
          <cell r="C698" t="str">
            <v>When adjacent to an ally with this feat, you both gain a +2 bonus to AC.</v>
          </cell>
          <cell r="D698" t="str">
            <v>Green Ronin</v>
          </cell>
          <cell r="E698" t="str">
            <v xml:space="preserve">HnH </v>
          </cell>
          <cell r="F698">
            <v>20</v>
          </cell>
          <cell r="G698" t="str">
            <v>General</v>
          </cell>
          <cell r="H698">
            <v>1</v>
          </cell>
          <cell r="I698" t="str">
            <v>Shield Proficiency</v>
          </cell>
        </row>
        <row r="699">
          <cell r="A699" t="str">
            <v>Shot on the Run</v>
          </cell>
          <cell r="C699" t="str">
            <v>Move both before and after shooting your ranged weapon.</v>
          </cell>
          <cell r="D699" t="str">
            <v>WotC</v>
          </cell>
          <cell r="E699" t="str">
            <v xml:space="preserve">PHB </v>
          </cell>
          <cell r="F699">
            <v>85</v>
          </cell>
          <cell r="G699" t="str">
            <v>General</v>
          </cell>
          <cell r="H699">
            <v>0</v>
          </cell>
        </row>
        <row r="700">
          <cell r="A700" t="str">
            <v>Show of Faith</v>
          </cell>
          <cell r="C700" t="str">
            <v>Duplicates clerical turning with some exceptions.  See book.</v>
          </cell>
          <cell r="D700" t="str">
            <v>AEG</v>
          </cell>
          <cell r="E700" t="str">
            <v xml:space="preserve">Undead </v>
          </cell>
          <cell r="F700">
            <v>28</v>
          </cell>
          <cell r="G700" t="str">
            <v>General</v>
          </cell>
          <cell r="H700">
            <v>2</v>
          </cell>
          <cell r="I700" t="str">
            <v>Wis 13+, Any Good</v>
          </cell>
        </row>
        <row r="701">
          <cell r="A701" t="str">
            <v>Sign Language</v>
          </cell>
          <cell r="C701" t="str">
            <v>+4 bonus to Innuendo checks, gains as class skill.</v>
          </cell>
          <cell r="D701" t="str">
            <v>AEG</v>
          </cell>
          <cell r="E701" t="str">
            <v xml:space="preserve">Merc </v>
          </cell>
          <cell r="F701">
            <v>68</v>
          </cell>
          <cell r="G701" t="str">
            <v>General</v>
          </cell>
          <cell r="H701">
            <v>0</v>
          </cell>
        </row>
        <row r="702">
          <cell r="A702" t="str">
            <v>Signature Skill</v>
          </cell>
          <cell r="C702" t="str">
            <v>Cross-class skills is made into a class skill.</v>
          </cell>
          <cell r="D702" t="str">
            <v>FFG</v>
          </cell>
          <cell r="E702" t="str">
            <v xml:space="preserve">TnT </v>
          </cell>
          <cell r="F702">
            <v>38</v>
          </cell>
          <cell r="G702" t="str">
            <v>General</v>
          </cell>
          <cell r="H702">
            <v>0</v>
          </cell>
        </row>
        <row r="703">
          <cell r="A703" t="str">
            <v>Signature Spell</v>
          </cell>
          <cell r="C703" t="str">
            <v>Convert prepared spells into signature spell</v>
          </cell>
          <cell r="D703" t="str">
            <v>WotC</v>
          </cell>
          <cell r="E703" t="str">
            <v xml:space="preserve">FRCS </v>
          </cell>
          <cell r="F703">
            <v>37</v>
          </cell>
          <cell r="G703" t="str">
            <v>General</v>
          </cell>
          <cell r="H703">
            <v>1</v>
          </cell>
          <cell r="I703" t="str">
            <v>Spell Mastery</v>
          </cell>
        </row>
        <row r="704">
          <cell r="A704" t="str">
            <v>Signature Weapon</v>
          </cell>
          <cell r="C704" t="str">
            <v>+2 bonus to hit with a single chosen masterwork weapon.</v>
          </cell>
          <cell r="D704" t="str">
            <v>AEG</v>
          </cell>
          <cell r="E704" t="str">
            <v xml:space="preserve">Merc </v>
          </cell>
          <cell r="F704">
            <v>67</v>
          </cell>
          <cell r="G704" t="str">
            <v>Fighter</v>
          </cell>
          <cell r="H704">
            <v>1</v>
          </cell>
          <cell r="I704" t="str">
            <v>BAB 6+, Proficiency with Weapon</v>
          </cell>
        </row>
        <row r="705">
          <cell r="A705" t="str">
            <v>Silent Spell</v>
          </cell>
          <cell r="C705" t="str">
            <v>Cast a spell without verbal components; +1 spell levels.</v>
          </cell>
          <cell r="D705" t="str">
            <v>WotC</v>
          </cell>
          <cell r="E705" t="str">
            <v xml:space="preserve">PHB </v>
          </cell>
          <cell r="F705">
            <v>85</v>
          </cell>
          <cell r="G705" t="str">
            <v>Metamagic</v>
          </cell>
          <cell r="H705">
            <v>0</v>
          </cell>
        </row>
        <row r="706">
          <cell r="A706" t="str">
            <v>Silvanus's Staff</v>
          </cell>
          <cell r="C706" t="str">
            <v>Weapon Focus (Quarterstaff)</v>
          </cell>
          <cell r="D706" t="str">
            <v>WotC</v>
          </cell>
          <cell r="E706" t="str">
            <v xml:space="preserve">MoF </v>
          </cell>
          <cell r="F706">
            <v>30</v>
          </cell>
          <cell r="G706" t="str">
            <v>Harper Priest</v>
          </cell>
          <cell r="H706">
            <v>2</v>
          </cell>
          <cell r="I706" t="str">
            <v>Harper Priest level + Wis Bonus: 2+</v>
          </cell>
        </row>
        <row r="707">
          <cell r="A707" t="str">
            <v>Silver Palm</v>
          </cell>
          <cell r="C707" t="str">
            <v>+2 bonus to Appraise and Bluff checks</v>
          </cell>
          <cell r="D707" t="str">
            <v>WotC</v>
          </cell>
          <cell r="E707" t="str">
            <v xml:space="preserve">FRCS </v>
          </cell>
          <cell r="F707">
            <v>37</v>
          </cell>
          <cell r="G707" t="str">
            <v>General</v>
          </cell>
          <cell r="H707">
            <v>0</v>
          </cell>
        </row>
        <row r="708">
          <cell r="A708" t="str">
            <v>Simple Weapon Proficiency</v>
          </cell>
          <cell r="C708" t="str">
            <v>Weapon proficiency with all simple weapons.</v>
          </cell>
          <cell r="D708" t="str">
            <v>WotC</v>
          </cell>
          <cell r="E708" t="str">
            <v xml:space="preserve">PHB </v>
          </cell>
          <cell r="F708">
            <v>85</v>
          </cell>
          <cell r="G708" t="str">
            <v>General</v>
          </cell>
          <cell r="H708">
            <v>0</v>
          </cell>
        </row>
        <row r="709">
          <cell r="A709" t="str">
            <v>Sixth Sense</v>
          </cell>
          <cell r="C709" t="str">
            <v>Spot check to detect incorporeal creatures (DC 30) or scrying (DC 35) within 30'</v>
          </cell>
          <cell r="D709" t="str">
            <v>AEG</v>
          </cell>
          <cell r="E709" t="str">
            <v xml:space="preserve">Undead </v>
          </cell>
          <cell r="F709">
            <v>28</v>
          </cell>
          <cell r="G709" t="str">
            <v>General</v>
          </cell>
          <cell r="H709">
            <v>1</v>
          </cell>
          <cell r="I709" t="str">
            <v>Alertness</v>
          </cell>
        </row>
        <row r="710">
          <cell r="A710" t="str">
            <v>Skill Focus</v>
          </cell>
          <cell r="C710" t="str">
            <v>+2 bonus to specific skill.</v>
          </cell>
          <cell r="D710" t="str">
            <v>WotC</v>
          </cell>
          <cell r="E710" t="str">
            <v xml:space="preserve">PHB </v>
          </cell>
          <cell r="F710">
            <v>85</v>
          </cell>
          <cell r="G710" t="str">
            <v>General</v>
          </cell>
          <cell r="H710">
            <v>0</v>
          </cell>
        </row>
        <row r="711">
          <cell r="A711" t="str">
            <v>Skybond</v>
          </cell>
          <cell r="C711" t="str">
            <v>Gain air subtype.</v>
          </cell>
          <cell r="D711" t="str">
            <v>Green Ronin</v>
          </cell>
          <cell r="E711" t="str">
            <v xml:space="preserve">HnH </v>
          </cell>
          <cell r="F711">
            <v>20</v>
          </cell>
          <cell r="G711" t="str">
            <v>Bonding</v>
          </cell>
          <cell r="H711">
            <v>1</v>
          </cell>
          <cell r="I711" t="str">
            <v>Bonding Ritual, Lightning Reflexes</v>
          </cell>
        </row>
        <row r="712">
          <cell r="A712" t="str">
            <v>Skyborn Sorcery</v>
          </cell>
          <cell r="C712" t="str">
            <v>Use Wis instead of Cha for spell casting.  (1st level only.)</v>
          </cell>
          <cell r="D712" t="str">
            <v>Green Ronin</v>
          </cell>
          <cell r="E712" t="str">
            <v xml:space="preserve">HnH </v>
          </cell>
          <cell r="F712">
            <v>20</v>
          </cell>
          <cell r="G712" t="str">
            <v>General</v>
          </cell>
          <cell r="H712">
            <v>2</v>
          </cell>
          <cell r="I712" t="str">
            <v>Dwarf, Wis 13+</v>
          </cell>
        </row>
        <row r="713">
          <cell r="A713" t="str">
            <v>Skystride</v>
          </cell>
          <cell r="C713" t="e">
            <v>#REF!</v>
          </cell>
          <cell r="D713" t="str">
            <v>Green Ronin</v>
          </cell>
          <cell r="E713" t="str">
            <v xml:space="preserve">HnH </v>
          </cell>
          <cell r="F713">
            <v>20</v>
          </cell>
          <cell r="G713" t="str">
            <v>Bonding</v>
          </cell>
          <cell r="H713">
            <v>2</v>
          </cell>
          <cell r="I713" t="str">
            <v>Bonding Ritual, Skybond, Spring Attack, Jump 10+ ranks</v>
          </cell>
        </row>
        <row r="714">
          <cell r="A714" t="str">
            <v>Smooth Operator</v>
          </cell>
          <cell r="C714" t="str">
            <v>+2 to Cha based checks with opposite sex, 1 in 10 for someone of the same sex.</v>
          </cell>
          <cell r="D714" t="str">
            <v>BP</v>
          </cell>
          <cell r="E714" t="str">
            <v xml:space="preserve">InQ </v>
          </cell>
          <cell r="F714">
            <v>12</v>
          </cell>
          <cell r="G714" t="str">
            <v>General</v>
          </cell>
          <cell r="H714">
            <v>2</v>
          </cell>
          <cell r="I714" t="str">
            <v>Cha 17+, Perform (acting, poetry, or instrument) 3+ ranks</v>
          </cell>
        </row>
        <row r="715">
          <cell r="A715" t="str">
            <v>Smooth Talk</v>
          </cell>
          <cell r="C715" t="str">
            <v>+2 bonus to Diplomacy and Sense Motive checks</v>
          </cell>
          <cell r="D715" t="str">
            <v>WotC</v>
          </cell>
          <cell r="E715" t="str">
            <v xml:space="preserve">FRCS </v>
          </cell>
          <cell r="F715">
            <v>37</v>
          </cell>
          <cell r="G715" t="str">
            <v>General</v>
          </cell>
          <cell r="H715">
            <v>0</v>
          </cell>
        </row>
        <row r="716">
          <cell r="A716" t="str">
            <v>Snake Blood</v>
          </cell>
          <cell r="C716" t="str">
            <v>+2 Fortitude vs. poison; +1 bonus on Reflex saves (1st)</v>
          </cell>
          <cell r="D716" t="str">
            <v>WotC</v>
          </cell>
          <cell r="E716" t="str">
            <v xml:space="preserve">FRCS </v>
          </cell>
          <cell r="F716">
            <v>38</v>
          </cell>
          <cell r="G716" t="str">
            <v>General</v>
          </cell>
          <cell r="H716">
            <v>0</v>
          </cell>
        </row>
        <row r="717">
          <cell r="A717" t="str">
            <v>Snatch *</v>
          </cell>
          <cell r="C717" t="str">
            <v>A creature that hits with a claw or bite may initiate a grapple, as Improved Grab.</v>
          </cell>
          <cell r="D717" t="str">
            <v>WotC</v>
          </cell>
          <cell r="E717" t="str">
            <v xml:space="preserve">MM </v>
          </cell>
          <cell r="F717">
            <v>62</v>
          </cell>
          <cell r="G717" t="str">
            <v>Dragon</v>
          </cell>
          <cell r="H717">
            <v>0</v>
          </cell>
        </row>
        <row r="718">
          <cell r="A718" t="str">
            <v>Snatch Arrows</v>
          </cell>
          <cell r="C718" t="str">
            <v>Catch weapon instead of deflecting; must have one hand free; 1 / rnd.</v>
          </cell>
          <cell r="D718" t="str">
            <v>WotC</v>
          </cell>
          <cell r="E718" t="str">
            <v xml:space="preserve">SnF </v>
          </cell>
          <cell r="F718">
            <v>9</v>
          </cell>
          <cell r="G718" t="str">
            <v>General</v>
          </cell>
          <cell r="H718">
            <v>0</v>
          </cell>
        </row>
        <row r="719">
          <cell r="A719" t="str">
            <v>Sneak Attack of Opportunity</v>
          </cell>
          <cell r="C719" t="str">
            <v>Attacks of opportunity you make are sneak attacks</v>
          </cell>
          <cell r="D719" t="str">
            <v>WotC</v>
          </cell>
          <cell r="E719" t="str">
            <v xml:space="preserve">ELH </v>
          </cell>
          <cell r="F719">
            <v>66</v>
          </cell>
          <cell r="G719" t="str">
            <v>Epic</v>
          </cell>
          <cell r="H719">
            <v>2</v>
          </cell>
          <cell r="I719" t="str">
            <v>Sneak Attack +8d6, Opportunist class feature</v>
          </cell>
        </row>
        <row r="720">
          <cell r="A720" t="str">
            <v>Sniper</v>
          </cell>
          <cell r="C720" t="str">
            <v>Max ranged sneak attack range increased to 90'.</v>
          </cell>
          <cell r="D720" t="str">
            <v>AEG</v>
          </cell>
          <cell r="E720" t="str">
            <v xml:space="preserve">Merc </v>
          </cell>
          <cell r="F720">
            <v>68</v>
          </cell>
          <cell r="G720" t="str">
            <v>General</v>
          </cell>
          <cell r="H720">
            <v>1</v>
          </cell>
          <cell r="I720" t="str">
            <v>Improved Ranged Sneak Attack</v>
          </cell>
        </row>
        <row r="721">
          <cell r="A721" t="str">
            <v>Social Scourge</v>
          </cell>
          <cell r="C721" t="str">
            <v>Opposed diplomacy check to give someone a -5 penalty to their check.</v>
          </cell>
          <cell r="D721" t="str">
            <v>AEG</v>
          </cell>
          <cell r="E721" t="str">
            <v xml:space="preserve">Dra </v>
          </cell>
          <cell r="F721">
            <v>31</v>
          </cell>
          <cell r="G721" t="str">
            <v>General</v>
          </cell>
          <cell r="H721">
            <v>1</v>
          </cell>
          <cell r="I721" t="str">
            <v>Cha 13+</v>
          </cell>
        </row>
        <row r="722">
          <cell r="A722" t="str">
            <v>Soul of Iron</v>
          </cell>
          <cell r="C722" t="str">
            <v xml:space="preserve">Gain Iron-souled template 1/day for Con bonus rounds. </v>
          </cell>
          <cell r="D722" t="str">
            <v>Green Ronin</v>
          </cell>
          <cell r="E722" t="str">
            <v xml:space="preserve">HnH </v>
          </cell>
          <cell r="F722">
            <v>21</v>
          </cell>
          <cell r="G722" t="str">
            <v>Bonding</v>
          </cell>
          <cell r="H722">
            <v>3</v>
          </cell>
          <cell r="I722" t="str">
            <v>Bonding Ritual, Oath of Iron, Con 15+</v>
          </cell>
        </row>
        <row r="723">
          <cell r="A723" t="str">
            <v>Spectral Strike</v>
          </cell>
          <cell r="C723" t="str">
            <v>Your attacks damage incorporeal creatures normally</v>
          </cell>
          <cell r="D723" t="str">
            <v>WotC</v>
          </cell>
          <cell r="E723" t="str">
            <v xml:space="preserve">ELH </v>
          </cell>
          <cell r="F723">
            <v>66</v>
          </cell>
          <cell r="G723" t="str">
            <v>Epic</v>
          </cell>
          <cell r="H723">
            <v>2</v>
          </cell>
          <cell r="I723" t="str">
            <v>Wis 19, Ability to turn or rebuke undead</v>
          </cell>
        </row>
        <row r="724">
          <cell r="A724" t="str">
            <v>Speed of Thought</v>
          </cell>
          <cell r="C724" t="str">
            <v>Move faster when you have power points in reserve.</v>
          </cell>
          <cell r="D724" t="str">
            <v>WotC</v>
          </cell>
          <cell r="E724" t="str">
            <v xml:space="preserve">PsiHB </v>
          </cell>
          <cell r="F724">
            <v>29</v>
          </cell>
          <cell r="G724" t="str">
            <v>Psionic</v>
          </cell>
          <cell r="H724">
            <v>1</v>
          </cell>
          <cell r="I724" t="str">
            <v>Wis 13+, reserve power points 1+</v>
          </cell>
        </row>
        <row r="725">
          <cell r="A725" t="str">
            <v>Speedy Trapper</v>
          </cell>
          <cell r="C725" t="str">
            <v>Take 1/2 normal time to make traps</v>
          </cell>
          <cell r="D725" t="str">
            <v>MGP</v>
          </cell>
          <cell r="E725" t="str">
            <v xml:space="preserve">TQR </v>
          </cell>
          <cell r="F725">
            <v>52</v>
          </cell>
          <cell r="G725" t="str">
            <v>Rogue</v>
          </cell>
          <cell r="H725">
            <v>4</v>
          </cell>
          <cell r="I725" t="str">
            <v>Rogue, Clever Designer, Trapmaster, Dex 15+</v>
          </cell>
        </row>
        <row r="726">
          <cell r="A726" t="str">
            <v>Spell Exchange</v>
          </cell>
          <cell r="C726" t="str">
            <v>Full Round spontaneous casting of a mastered spell (Spell Mastery) in place of a higher level one.</v>
          </cell>
          <cell r="D726" t="str">
            <v>AEG</v>
          </cell>
          <cell r="E726" t="str">
            <v xml:space="preserve">Merc </v>
          </cell>
          <cell r="F726">
            <v>68</v>
          </cell>
          <cell r="G726" t="str">
            <v>General</v>
          </cell>
          <cell r="H726">
            <v>2</v>
          </cell>
          <cell r="I726" t="str">
            <v>Wizard Level 3+</v>
          </cell>
        </row>
        <row r="727">
          <cell r="A727" t="str">
            <v>Spell Focus</v>
          </cell>
          <cell r="C727" t="str">
            <v>+2 DC on saving throws in a specific school.</v>
          </cell>
          <cell r="D727" t="str">
            <v>WotC</v>
          </cell>
          <cell r="E727" t="str">
            <v xml:space="preserve">PHB </v>
          </cell>
          <cell r="F727">
            <v>85</v>
          </cell>
          <cell r="G727" t="str">
            <v>General</v>
          </cell>
          <cell r="H727">
            <v>0</v>
          </cell>
        </row>
        <row r="728">
          <cell r="A728" t="str">
            <v>Spell Girding</v>
          </cell>
          <cell r="C728" t="str">
            <v>Dispel checks against you are at -2.</v>
          </cell>
          <cell r="D728" t="str">
            <v>WotC</v>
          </cell>
          <cell r="E728" t="str">
            <v xml:space="preserve">MoF </v>
          </cell>
          <cell r="F728">
            <v>22</v>
          </cell>
          <cell r="G728" t="str">
            <v>General</v>
          </cell>
          <cell r="H728">
            <v>0</v>
          </cell>
        </row>
        <row r="729">
          <cell r="A729" t="str">
            <v>Spell Knowledge</v>
          </cell>
          <cell r="C729" t="str">
            <v>Learn two new spells of any level you can cast; Can be stacked.</v>
          </cell>
          <cell r="D729" t="str">
            <v>WotC</v>
          </cell>
          <cell r="E729" t="str">
            <v xml:space="preserve">ELH </v>
          </cell>
          <cell r="F729">
            <v>67</v>
          </cell>
          <cell r="G729" t="str">
            <v>Epic</v>
          </cell>
          <cell r="H729">
            <v>1</v>
          </cell>
          <cell r="I729" t="str">
            <v>Ability to cast spells of maximum normal spell level of an arcane spellcasting class</v>
          </cell>
        </row>
        <row r="730">
          <cell r="A730" t="str">
            <v>Spell Mastery</v>
          </cell>
          <cell r="C730" t="str">
            <v>Spellbook not needed to prepare specified spells.</v>
          </cell>
          <cell r="D730" t="str">
            <v>WotC</v>
          </cell>
          <cell r="E730" t="str">
            <v xml:space="preserve">PHB </v>
          </cell>
          <cell r="F730" t="str">
            <v>85, 54</v>
          </cell>
          <cell r="G730" t="str">
            <v>Special</v>
          </cell>
          <cell r="H730">
            <v>2</v>
          </cell>
          <cell r="I730" t="str">
            <v>Wizard</v>
          </cell>
        </row>
        <row r="731">
          <cell r="A731" t="str">
            <v>Spell Opportunity</v>
          </cell>
          <cell r="C731" t="str">
            <v>Can cast a touch spell as an attack of opportunity</v>
          </cell>
          <cell r="D731" t="str">
            <v>WotC</v>
          </cell>
          <cell r="E731" t="str">
            <v xml:space="preserve">ELH </v>
          </cell>
          <cell r="F731">
            <v>67</v>
          </cell>
          <cell r="G731" t="str">
            <v>Epic</v>
          </cell>
          <cell r="H731">
            <v>4</v>
          </cell>
          <cell r="I731" t="str">
            <v>Combat Casting, Combat Reflexes, Quicken Spell, Spellcraft 25 ranks</v>
          </cell>
        </row>
        <row r="732">
          <cell r="A732" t="str">
            <v>Spell Penetration</v>
          </cell>
          <cell r="C732" t="str">
            <v>+2 bonus to beat a creature's spell resistance.</v>
          </cell>
          <cell r="D732" t="str">
            <v>WotC</v>
          </cell>
          <cell r="E732" t="str">
            <v xml:space="preserve">PHB </v>
          </cell>
          <cell r="F732">
            <v>85</v>
          </cell>
          <cell r="G732" t="str">
            <v>General</v>
          </cell>
          <cell r="H732">
            <v>0</v>
          </cell>
        </row>
        <row r="733">
          <cell r="A733" t="str">
            <v>Spell Power +1 (Arcane)</v>
          </cell>
          <cell r="C733" t="str">
            <v>+1 to DC, check to overcome SR.  (cost: 5th lvl spell on feat selection)</v>
          </cell>
          <cell r="D733" t="str">
            <v>WotC</v>
          </cell>
          <cell r="E733" t="str">
            <v xml:space="preserve">FRCS </v>
          </cell>
          <cell r="F733">
            <v>42</v>
          </cell>
          <cell r="G733" t="str">
            <v>High Arcana</v>
          </cell>
          <cell r="H733">
            <v>2</v>
          </cell>
          <cell r="I733" t="str">
            <v>Archmage</v>
          </cell>
        </row>
        <row r="734">
          <cell r="A734" t="str">
            <v>Spell Power +2 (Arcane)</v>
          </cell>
          <cell r="C734" t="str">
            <v>+2 to DC, check to overcome SR.  (cost: 7th lvl spell on feat selection)</v>
          </cell>
          <cell r="D734" t="str">
            <v>WotC</v>
          </cell>
          <cell r="E734" t="str">
            <v xml:space="preserve">FRCS </v>
          </cell>
          <cell r="F734">
            <v>42</v>
          </cell>
          <cell r="G734" t="str">
            <v>High Arcana</v>
          </cell>
          <cell r="H734">
            <v>2</v>
          </cell>
          <cell r="I734" t="str">
            <v>Archmage</v>
          </cell>
        </row>
        <row r="735">
          <cell r="A735" t="str">
            <v>Spell Power +2 (Divine)</v>
          </cell>
          <cell r="C735" t="str">
            <v>+2 to DC, check to overcome SR.</v>
          </cell>
          <cell r="D735" t="str">
            <v>WotC</v>
          </cell>
          <cell r="E735" t="str">
            <v xml:space="preserve">FRCS </v>
          </cell>
          <cell r="F735">
            <v>48</v>
          </cell>
          <cell r="G735" t="str">
            <v>Special Ability</v>
          </cell>
          <cell r="H735">
            <v>2</v>
          </cell>
          <cell r="I735" t="str">
            <v>Hierophant</v>
          </cell>
        </row>
        <row r="736">
          <cell r="A736" t="str">
            <v>Spell Power +3 (Arcane)</v>
          </cell>
          <cell r="C736" t="str">
            <v>+3 to DC, check to overcome SR.  (cost: 9th lvl spell on feat selection)</v>
          </cell>
          <cell r="D736" t="str">
            <v>WotC</v>
          </cell>
          <cell r="E736" t="str">
            <v xml:space="preserve">FRCS </v>
          </cell>
          <cell r="F736">
            <v>42</v>
          </cell>
          <cell r="G736" t="str">
            <v>High Arcana</v>
          </cell>
          <cell r="H736">
            <v>2</v>
          </cell>
          <cell r="I736" t="str">
            <v>Archmage</v>
          </cell>
        </row>
        <row r="737">
          <cell r="A737" t="str">
            <v>Spell Specialization</v>
          </cell>
          <cell r="C737" t="str">
            <v>Add +2 dmg to (ray or energy missile) spells within 30'.</v>
          </cell>
          <cell r="D737" t="str">
            <v>WotC</v>
          </cell>
          <cell r="E737" t="str">
            <v xml:space="preserve">TnB </v>
          </cell>
          <cell r="F737">
            <v>42</v>
          </cell>
          <cell r="G737" t="str">
            <v>General</v>
          </cell>
          <cell r="H737">
            <v>0</v>
          </cell>
        </row>
        <row r="738">
          <cell r="A738" t="str">
            <v>Spell Stowaway</v>
          </cell>
          <cell r="C738" t="str">
            <v>Be affected by chosen spell or spell like ability whenever cast or used within 300 feet</v>
          </cell>
          <cell r="D738" t="str">
            <v>WotC</v>
          </cell>
          <cell r="E738" t="str">
            <v xml:space="preserve">ELH </v>
          </cell>
          <cell r="F738">
            <v>67</v>
          </cell>
          <cell r="G738" t="str">
            <v>Epic</v>
          </cell>
          <cell r="H738">
            <v>2</v>
          </cell>
          <cell r="I738" t="str">
            <v>Spellcraft 24 ranks, caster level 12th</v>
          </cell>
        </row>
        <row r="739">
          <cell r="A739" t="str">
            <v>Spell Thematics</v>
          </cell>
          <cell r="C739" t="str">
            <v>All of your spells have a theme.</v>
          </cell>
          <cell r="D739" t="str">
            <v>WotC</v>
          </cell>
          <cell r="E739" t="str">
            <v xml:space="preserve">MoF </v>
          </cell>
          <cell r="F739">
            <v>22</v>
          </cell>
          <cell r="G739" t="str">
            <v>General</v>
          </cell>
          <cell r="H739">
            <v>1</v>
          </cell>
          <cell r="I739" t="str">
            <v>One illusion spell</v>
          </cell>
        </row>
        <row r="740">
          <cell r="A740" t="str">
            <v>Spellcasting Harrier</v>
          </cell>
          <cell r="C740" t="str">
            <v>Impose a penalty of 1/2 your level on concentration checks from threatened spellcasters</v>
          </cell>
          <cell r="D740" t="str">
            <v>WotC</v>
          </cell>
          <cell r="E740" t="str">
            <v xml:space="preserve">ELH </v>
          </cell>
          <cell r="F740">
            <v>67</v>
          </cell>
          <cell r="G740" t="str">
            <v>Epic</v>
          </cell>
          <cell r="H740">
            <v>1</v>
          </cell>
          <cell r="I740" t="str">
            <v>Combat Reflexes</v>
          </cell>
        </row>
        <row r="741">
          <cell r="A741" t="str">
            <v>Spellcasting Prodigy</v>
          </cell>
          <cell r="C741" t="str">
            <v>Primary ability score for spellcasting is +2 for bonus spells / DCs (1st)</v>
          </cell>
          <cell r="D741" t="str">
            <v>WotC</v>
          </cell>
          <cell r="E741" t="str">
            <v xml:space="preserve">FRCS </v>
          </cell>
          <cell r="F741">
            <v>38</v>
          </cell>
          <cell r="G741" t="str">
            <v>General</v>
          </cell>
          <cell r="H741">
            <v>0</v>
          </cell>
        </row>
        <row r="742">
          <cell r="A742" t="str">
            <v>Spellfire Wielder</v>
          </cell>
          <cell r="C742" t="str">
            <v>Use Spellfire to absorb, damage, or heal. (1st)</v>
          </cell>
          <cell r="D742" t="str">
            <v>WotC</v>
          </cell>
          <cell r="E742" t="str">
            <v xml:space="preserve">MoF </v>
          </cell>
          <cell r="F742">
            <v>23</v>
          </cell>
          <cell r="G742" t="str">
            <v>General</v>
          </cell>
          <cell r="H742">
            <v>0</v>
          </cell>
        </row>
        <row r="743">
          <cell r="A743" t="str">
            <v>Spell-Like Ability (Archmage)</v>
          </cell>
          <cell r="C743" t="str">
            <v>Cast a spell as a Spell-like ability (cost: 5th, 7th, or 9th lvl spell on feat selection)</v>
          </cell>
          <cell r="D743" t="str">
            <v>WotC</v>
          </cell>
          <cell r="E743" t="str">
            <v xml:space="preserve">FRCS </v>
          </cell>
          <cell r="F743">
            <v>42</v>
          </cell>
          <cell r="G743" t="str">
            <v>High Arcana</v>
          </cell>
          <cell r="H743">
            <v>2</v>
          </cell>
          <cell r="I743" t="str">
            <v>Archmage</v>
          </cell>
        </row>
        <row r="744">
          <cell r="A744" t="str">
            <v>Spell-Like Ability (Hierophant)</v>
          </cell>
          <cell r="C744" t="str">
            <v>Cast a spell as a Spell-like ability.</v>
          </cell>
          <cell r="D744" t="str">
            <v>WotC</v>
          </cell>
          <cell r="E744" t="str">
            <v xml:space="preserve">FRCS </v>
          </cell>
          <cell r="F744">
            <v>48</v>
          </cell>
          <cell r="G744" t="str">
            <v>Special Ability</v>
          </cell>
          <cell r="H744">
            <v>2</v>
          </cell>
          <cell r="I744" t="str">
            <v>Hierophant</v>
          </cell>
        </row>
        <row r="745">
          <cell r="A745" t="str">
            <v>Spirited Charge</v>
          </cell>
          <cell r="C745" t="str">
            <v>Mounted charge does double damage.</v>
          </cell>
          <cell r="D745" t="str">
            <v>WotC</v>
          </cell>
          <cell r="E745" t="str">
            <v xml:space="preserve">PHB </v>
          </cell>
          <cell r="F745">
            <v>85</v>
          </cell>
          <cell r="G745" t="str">
            <v>General</v>
          </cell>
          <cell r="H745">
            <v>0</v>
          </cell>
        </row>
        <row r="746">
          <cell r="A746" t="str">
            <v>Splintering Strike</v>
          </cell>
          <cell r="C746" t="str">
            <v>May sneak attack constructs</v>
          </cell>
          <cell r="D746" t="str">
            <v>MGP</v>
          </cell>
          <cell r="E746" t="str">
            <v xml:space="preserve">TQR </v>
          </cell>
          <cell r="F746">
            <v>52</v>
          </cell>
          <cell r="G746" t="str">
            <v>Rogue</v>
          </cell>
          <cell r="H746">
            <v>2</v>
          </cell>
          <cell r="I746" t="str">
            <v>Rogue, BAB 3+</v>
          </cell>
        </row>
        <row r="747">
          <cell r="A747" t="str">
            <v>Split Psionic Ray</v>
          </cell>
          <cell r="C747" t="str">
            <v>Ray affects two targets, half dmg for each; +0 power points.</v>
          </cell>
          <cell r="D747" t="str">
            <v>Piazo</v>
          </cell>
          <cell r="E747" t="str">
            <v>Dragon #287</v>
          </cell>
          <cell r="F747">
            <v>56</v>
          </cell>
          <cell r="G747" t="str">
            <v>Metapsionic</v>
          </cell>
          <cell r="H747">
            <v>1</v>
          </cell>
          <cell r="I747" t="str">
            <v>Any other metapsionic feat</v>
          </cell>
        </row>
        <row r="748">
          <cell r="A748" t="str">
            <v>Split Ray</v>
          </cell>
          <cell r="C748" t="str">
            <v>Ray affects two targets, half dmg for each; +0 spell levels.</v>
          </cell>
          <cell r="D748" t="str">
            <v>WotC</v>
          </cell>
          <cell r="E748" t="str">
            <v xml:space="preserve">TnB </v>
          </cell>
          <cell r="F748">
            <v>42</v>
          </cell>
          <cell r="G748" t="str">
            <v>Metamagic</v>
          </cell>
          <cell r="H748">
            <v>0</v>
          </cell>
        </row>
        <row r="749">
          <cell r="A749" t="str">
            <v>Spontaneous Domain Access</v>
          </cell>
          <cell r="C749" t="str">
            <v>Can convert divine spells into spells of chosen domain</v>
          </cell>
          <cell r="D749" t="str">
            <v>WotC</v>
          </cell>
          <cell r="E749" t="str">
            <v xml:space="preserve">ELH </v>
          </cell>
          <cell r="F749">
            <v>67</v>
          </cell>
          <cell r="G749" t="str">
            <v>Epic</v>
          </cell>
          <cell r="H749">
            <v>3</v>
          </cell>
          <cell r="I749" t="str">
            <v>Wis 25, Spellcraft 30 ranks, ability to cast 9th level divine spells</v>
          </cell>
        </row>
        <row r="750">
          <cell r="A750" t="str">
            <v>Spontaneous Spell</v>
          </cell>
          <cell r="C750" t="str">
            <v>Can convert spells of the same level as chosen spell, into chosen spell</v>
          </cell>
          <cell r="D750" t="str">
            <v>WotC</v>
          </cell>
          <cell r="E750" t="str">
            <v xml:space="preserve">ELH </v>
          </cell>
          <cell r="F750">
            <v>67</v>
          </cell>
          <cell r="G750" t="str">
            <v>Epic</v>
          </cell>
          <cell r="H750">
            <v>2</v>
          </cell>
          <cell r="I750" t="str">
            <v>Spellcraft 25 ranks,ability to cast the maximum normal spell level of a spellcasting class</v>
          </cell>
        </row>
        <row r="751">
          <cell r="A751" t="str">
            <v>Spook Animals</v>
          </cell>
          <cell r="C751" t="str">
            <v>Charge or attack target with 1 or 2 Int causes it to make a Will save (DC 10 + level or HD) or flee as cause fear.</v>
          </cell>
          <cell r="D751" t="str">
            <v>Green Ronin</v>
          </cell>
          <cell r="E751" t="str">
            <v xml:space="preserve">SCoN </v>
          </cell>
          <cell r="F751">
            <v>54</v>
          </cell>
          <cell r="G751" t="str">
            <v>Undead</v>
          </cell>
          <cell r="H751">
            <v>1</v>
          </cell>
          <cell r="I751" t="str">
            <v>Con --</v>
          </cell>
        </row>
        <row r="752">
          <cell r="A752" t="str">
            <v>Spring Attack</v>
          </cell>
          <cell r="C752" t="str">
            <v>You can move before and after attacking.</v>
          </cell>
          <cell r="D752" t="str">
            <v>WotC</v>
          </cell>
          <cell r="E752" t="str">
            <v xml:space="preserve">PHB </v>
          </cell>
          <cell r="F752">
            <v>85</v>
          </cell>
          <cell r="G752" t="str">
            <v>General</v>
          </cell>
          <cell r="H752">
            <v>3</v>
          </cell>
          <cell r="I752" t="str">
            <v>Dex 13+, Dodge, Mobility</v>
          </cell>
        </row>
        <row r="753">
          <cell r="A753" t="str">
            <v>Staged Fighting</v>
          </cell>
          <cell r="C753" t="str">
            <v>No penalty to hit when doing subdual damage.</v>
          </cell>
          <cell r="D753" t="str">
            <v>BP</v>
          </cell>
          <cell r="E753" t="str">
            <v xml:space="preserve">InQ </v>
          </cell>
          <cell r="F753">
            <v>12</v>
          </cell>
          <cell r="G753" t="str">
            <v>General</v>
          </cell>
          <cell r="H753">
            <v>2</v>
          </cell>
          <cell r="I753" t="str">
            <v>BAB 4+, Perform (Acting) 1+ ranks</v>
          </cell>
        </row>
        <row r="754">
          <cell r="A754" t="str">
            <v>Staggering Blow</v>
          </cell>
          <cell r="C754" t="str">
            <v>Hitting a stunned foe can stagger for ½ monk level.</v>
          </cell>
          <cell r="D754" t="str">
            <v>Piazo</v>
          </cell>
          <cell r="E754" t="str">
            <v>Dragon #279</v>
          </cell>
          <cell r="F754">
            <v>63</v>
          </cell>
          <cell r="G754" t="str">
            <v>General</v>
          </cell>
          <cell r="H754">
            <v>0</v>
          </cell>
        </row>
        <row r="755">
          <cell r="A755" t="str">
            <v>Stand Still</v>
          </cell>
          <cell r="C755" t="str">
            <v xml:space="preserve">Prevent foes from fleeing or closing in on you. </v>
          </cell>
          <cell r="D755" t="str">
            <v>WotC</v>
          </cell>
          <cell r="E755" t="str">
            <v xml:space="preserve">PsiHB </v>
          </cell>
          <cell r="F755">
            <v>29</v>
          </cell>
          <cell r="G755" t="str">
            <v>Psionic</v>
          </cell>
          <cell r="H755">
            <v>1</v>
          </cell>
          <cell r="I755" t="str">
            <v>Str 13+, reserve power points 1+</v>
          </cell>
        </row>
        <row r="756">
          <cell r="A756" t="str">
            <v>Standing on the Heavens</v>
          </cell>
          <cell r="C756" t="str">
            <v>Force a reroll of an attack (1 void point) for 180 minutes.  If at 0 void points, -4 penalty to AC &amp; cannot crit.</v>
          </cell>
          <cell r="D756" t="str">
            <v>AEG</v>
          </cell>
          <cell r="E756" t="str">
            <v xml:space="preserve">WotSamurai </v>
          </cell>
          <cell r="F756">
            <v>12</v>
          </cell>
          <cell r="G756" t="str">
            <v>Kata</v>
          </cell>
          <cell r="H756">
            <v>2</v>
          </cell>
          <cell r="I756" t="str">
            <v>Void Use, Depths of the Void, Knowledge (Shintao) 10+ ranks</v>
          </cell>
        </row>
        <row r="757">
          <cell r="A757" t="str">
            <v>Stealth</v>
          </cell>
          <cell r="C757" t="str">
            <v>+2 to Hide &amp; Move Silently checks</v>
          </cell>
          <cell r="D757" t="str">
            <v>FFG</v>
          </cell>
          <cell r="E757" t="str">
            <v xml:space="preserve">TnT </v>
          </cell>
          <cell r="F757">
            <v>38</v>
          </cell>
          <cell r="G757" t="str">
            <v>General</v>
          </cell>
          <cell r="H757">
            <v>0</v>
          </cell>
        </row>
        <row r="758">
          <cell r="A758" t="str">
            <v>Stealthy</v>
          </cell>
          <cell r="C758" t="str">
            <v>+2 bonus to Hide and Move Silently checks</v>
          </cell>
          <cell r="D758" t="str">
            <v>WotC</v>
          </cell>
          <cell r="E758" t="str">
            <v xml:space="preserve">FRCS </v>
          </cell>
          <cell r="F758">
            <v>38</v>
          </cell>
          <cell r="G758" t="str">
            <v>General</v>
          </cell>
          <cell r="H758">
            <v>0</v>
          </cell>
        </row>
        <row r="759">
          <cell r="A759" t="str">
            <v>Steely Stare</v>
          </cell>
          <cell r="C759" t="str">
            <v>+2 bonus to intimidate the living &amp; +2 bonus to rebuke/command undead</v>
          </cell>
          <cell r="D759" t="str">
            <v>Green Ronin</v>
          </cell>
          <cell r="E759" t="str">
            <v xml:space="preserve">SCoN </v>
          </cell>
          <cell r="F759">
            <v>17</v>
          </cell>
          <cell r="G759" t="str">
            <v>General</v>
          </cell>
          <cell r="H759">
            <v>4</v>
          </cell>
          <cell r="I759" t="str">
            <v>Necromancer Level 4+, Cha 14+, Intimidate 1+  ranks</v>
          </cell>
        </row>
        <row r="760">
          <cell r="A760" t="str">
            <v>Still Spell</v>
          </cell>
          <cell r="C760" t="str">
            <v>Cast a spell without somatic components; +1 spell levels.</v>
          </cell>
          <cell r="D760" t="str">
            <v>WotC</v>
          </cell>
          <cell r="E760" t="str">
            <v xml:space="preserve">PHB </v>
          </cell>
          <cell r="F760">
            <v>85</v>
          </cell>
          <cell r="G760" t="str">
            <v>Metamagic</v>
          </cell>
          <cell r="H760">
            <v>0</v>
          </cell>
        </row>
        <row r="761">
          <cell r="A761" t="str">
            <v>Stoic</v>
          </cell>
          <cell r="C761" t="str">
            <v>+3 circumstance bonus on Bluff checks vs. Sense Motive &amp; +1 diplomacy with those who dislike emotion</v>
          </cell>
          <cell r="D761" t="str">
            <v>Green Ronin</v>
          </cell>
          <cell r="E761" t="str">
            <v xml:space="preserve">HnH </v>
          </cell>
          <cell r="F761">
            <v>21</v>
          </cell>
          <cell r="G761" t="str">
            <v>General</v>
          </cell>
          <cell r="H761">
            <v>1</v>
          </cell>
          <cell r="I761" t="str">
            <v>Wis 13+</v>
          </cell>
        </row>
        <row r="762">
          <cell r="A762" t="str">
            <v>Stoic Composure</v>
          </cell>
          <cell r="C762" t="str">
            <v>Automatic save vs. massive dmg; 50% chance to stabilize.</v>
          </cell>
          <cell r="D762" t="str">
            <v>Piazo</v>
          </cell>
          <cell r="E762" t="str">
            <v>Dragon #284</v>
          </cell>
          <cell r="F762">
            <v>123</v>
          </cell>
          <cell r="G762" t="str">
            <v>General</v>
          </cell>
          <cell r="H762">
            <v>0</v>
          </cell>
        </row>
        <row r="763">
          <cell r="A763" t="str">
            <v>Stonebinder</v>
          </cell>
          <cell r="C763" t="str">
            <v>Summoned earth creatures gain the iron-souled template.</v>
          </cell>
          <cell r="D763" t="str">
            <v>Green Ronin</v>
          </cell>
          <cell r="E763" t="str">
            <v xml:space="preserve">HnH </v>
          </cell>
          <cell r="F763">
            <v>21</v>
          </cell>
          <cell r="G763" t="str">
            <v>Bloodgift</v>
          </cell>
          <cell r="H763">
            <v>2</v>
          </cell>
          <cell r="I763" t="str">
            <v>Stoneblood, Cha 12+</v>
          </cell>
        </row>
        <row r="764">
          <cell r="A764" t="str">
            <v>Stoneblood</v>
          </cell>
          <cell r="C764" t="str">
            <v>Stonecunning increases by +2.</v>
          </cell>
          <cell r="D764" t="str">
            <v>Green Ronin</v>
          </cell>
          <cell r="E764" t="str">
            <v xml:space="preserve">HnH </v>
          </cell>
          <cell r="F764">
            <v>21</v>
          </cell>
          <cell r="G764" t="str">
            <v>Prime Bloodgift</v>
          </cell>
          <cell r="H764">
            <v>2</v>
          </cell>
          <cell r="I764" t="str">
            <v>Dwarf, Con 15+</v>
          </cell>
        </row>
        <row r="765">
          <cell r="A765" t="str">
            <v>Stoneborn Sorcery</v>
          </cell>
          <cell r="C765" t="str">
            <v>Use Con instead of Cha for any spell-oriented effects.</v>
          </cell>
          <cell r="D765" t="str">
            <v>Green Ronin</v>
          </cell>
          <cell r="E765" t="str">
            <v xml:space="preserve">HnH </v>
          </cell>
          <cell r="F765">
            <v>21</v>
          </cell>
          <cell r="G765" t="str">
            <v>General</v>
          </cell>
          <cell r="H765">
            <v>2</v>
          </cell>
          <cell r="I765" t="str">
            <v>Dwarf, Con 13+</v>
          </cell>
        </row>
        <row r="766">
          <cell r="A766" t="str">
            <v>Stone-Cold Killer</v>
          </cell>
          <cell r="C766" t="str">
            <v>Coupe de grace attacks are a standard action.</v>
          </cell>
          <cell r="D766" t="str">
            <v>Green Ronin</v>
          </cell>
          <cell r="E766" t="str">
            <v xml:space="preserve">AH </v>
          </cell>
          <cell r="F766">
            <v>20</v>
          </cell>
          <cell r="G766" t="str">
            <v>General</v>
          </cell>
          <cell r="H766">
            <v>2</v>
          </cell>
          <cell r="I766" t="str">
            <v>Non-good Alignment, Combat Reflexes</v>
          </cell>
        </row>
        <row r="767">
          <cell r="A767" t="str">
            <v>Stonelord</v>
          </cell>
          <cell r="C767" t="str">
            <v>+4 to Diplomacy with Dwarves &amp; earth creatures.  +4 on saves vs. Enchantment.</v>
          </cell>
          <cell r="D767" t="str">
            <v>Green Ronin</v>
          </cell>
          <cell r="E767" t="str">
            <v xml:space="preserve">HnH </v>
          </cell>
          <cell r="F767">
            <v>21</v>
          </cell>
          <cell r="G767" t="str">
            <v>Bloodgift</v>
          </cell>
          <cell r="H767">
            <v>2</v>
          </cell>
          <cell r="I767" t="str">
            <v>Stoneblood, Cha 12+</v>
          </cell>
        </row>
        <row r="768">
          <cell r="A768" t="str">
            <v>Storm of Throws</v>
          </cell>
          <cell r="C768" t="str">
            <v>Can throw light weapons at each target within 30'.  See ref.</v>
          </cell>
          <cell r="D768" t="str">
            <v>WotC</v>
          </cell>
          <cell r="E768" t="str">
            <v xml:space="preserve">ELH </v>
          </cell>
          <cell r="F768">
            <v>67</v>
          </cell>
          <cell r="G768" t="str">
            <v>Epic</v>
          </cell>
          <cell r="H768">
            <v>4</v>
          </cell>
          <cell r="I768" t="str">
            <v>Dex 23, Point Blank Shot, Quick Draw, Rapid Shot</v>
          </cell>
        </row>
        <row r="769">
          <cell r="A769" t="str">
            <v>Stout Hearted</v>
          </cell>
          <cell r="C769" t="str">
            <v>+4 bonus to overcome negative levels or spells that deal negative levels.</v>
          </cell>
          <cell r="D769" t="str">
            <v>AEG</v>
          </cell>
          <cell r="E769" t="str">
            <v xml:space="preserve">Undead </v>
          </cell>
          <cell r="F769">
            <v>28</v>
          </cell>
          <cell r="G769" t="str">
            <v>General</v>
          </cell>
          <cell r="H769">
            <v>2</v>
          </cell>
          <cell r="I769" t="str">
            <v>Wis 14+, Any Good</v>
          </cell>
        </row>
        <row r="770">
          <cell r="A770" t="str">
            <v>Street Smart</v>
          </cell>
          <cell r="C770" t="str">
            <v>+2 bonus to Bluff and Gather Info checks</v>
          </cell>
          <cell r="D770" t="str">
            <v>WotC</v>
          </cell>
          <cell r="E770" t="str">
            <v xml:space="preserve">FRCS </v>
          </cell>
          <cell r="F770">
            <v>38</v>
          </cell>
          <cell r="G770" t="str">
            <v>General</v>
          </cell>
          <cell r="H770">
            <v>0</v>
          </cell>
        </row>
        <row r="771">
          <cell r="A771" t="str">
            <v>Strength of Blood</v>
          </cell>
          <cell r="C771" t="str">
            <v>Gain Max hps at each level.</v>
          </cell>
          <cell r="D771" t="str">
            <v>AEG</v>
          </cell>
          <cell r="E771" t="str">
            <v xml:space="preserve">Merc </v>
          </cell>
          <cell r="F771">
            <v>68</v>
          </cell>
          <cell r="G771" t="str">
            <v>Fighter</v>
          </cell>
          <cell r="H771">
            <v>2</v>
          </cell>
          <cell r="I771" t="str">
            <v>Great Fortitude, Thick Skull</v>
          </cell>
        </row>
        <row r="772">
          <cell r="A772" t="str">
            <v>Striking as Earth</v>
          </cell>
          <cell r="C772" t="str">
            <v>+2 Natural AC, -2 Wis &amp; Cha for 120 minutes.</v>
          </cell>
          <cell r="D772" t="str">
            <v>AEG</v>
          </cell>
          <cell r="E772" t="str">
            <v xml:space="preserve">WotSamurai </v>
          </cell>
          <cell r="F772">
            <v>11</v>
          </cell>
          <cell r="G772" t="str">
            <v>Kata</v>
          </cell>
          <cell r="H772">
            <v>1</v>
          </cell>
          <cell r="I772" t="str">
            <v>Con 13+</v>
          </cell>
        </row>
        <row r="773">
          <cell r="A773" t="str">
            <v>Striking as Fire</v>
          </cell>
          <cell r="C773" t="str">
            <v>+1 to hit &amp; initiative, -2 to damage for 120 minutes.</v>
          </cell>
          <cell r="D773" t="str">
            <v>AEG</v>
          </cell>
          <cell r="E773" t="str">
            <v xml:space="preserve">WotSamurai </v>
          </cell>
          <cell r="F773">
            <v>11</v>
          </cell>
          <cell r="G773" t="str">
            <v>Kata</v>
          </cell>
          <cell r="H773">
            <v>1</v>
          </cell>
          <cell r="I773" t="str">
            <v>Int 13+</v>
          </cell>
        </row>
        <row r="774">
          <cell r="A774" t="str">
            <v>Striking as Void</v>
          </cell>
          <cell r="C774" t="str">
            <v>Can use 2 other Kata simultaneously.  Lasts 1 day.</v>
          </cell>
          <cell r="D774" t="str">
            <v>AEG</v>
          </cell>
          <cell r="E774" t="str">
            <v xml:space="preserve">WotSamurai </v>
          </cell>
          <cell r="F774">
            <v>12</v>
          </cell>
          <cell r="G774" t="str">
            <v>Kata</v>
          </cell>
          <cell r="H774">
            <v>6</v>
          </cell>
          <cell r="I774" t="str">
            <v>Void Use, Depths of the Void, Striking as Earth, Striking as Fire, Striking as Water, Striking as Wind</v>
          </cell>
        </row>
        <row r="775">
          <cell r="A775" t="str">
            <v>Striking as Water</v>
          </cell>
          <cell r="C775" t="str">
            <v>+2 to damage, -2 to hit &amp; initiative for 120 minutes.</v>
          </cell>
          <cell r="D775" t="str">
            <v>AEG</v>
          </cell>
          <cell r="E775" t="str">
            <v xml:space="preserve">WotSamurai </v>
          </cell>
          <cell r="F775">
            <v>11</v>
          </cell>
          <cell r="G775" t="str">
            <v>Kata</v>
          </cell>
          <cell r="H775">
            <v>1</v>
          </cell>
          <cell r="I775" t="str">
            <v>Str 13+</v>
          </cell>
        </row>
        <row r="776">
          <cell r="A776" t="str">
            <v>Striking as Wind</v>
          </cell>
          <cell r="C776" t="str">
            <v>+6 to initiative, -6 to hit &amp; damage for 120 minutes.</v>
          </cell>
          <cell r="D776" t="str">
            <v>AEG</v>
          </cell>
          <cell r="E776" t="str">
            <v xml:space="preserve">WotSamurai </v>
          </cell>
          <cell r="F776">
            <v>11</v>
          </cell>
          <cell r="G776" t="str">
            <v>Kata</v>
          </cell>
          <cell r="H776">
            <v>1</v>
          </cell>
          <cell r="I776" t="str">
            <v>Dex 13+</v>
          </cell>
        </row>
        <row r="777">
          <cell r="A777" t="str">
            <v>Strong Soul</v>
          </cell>
          <cell r="C777" t="str">
            <v>+1 bonus to FORT and WILL; addl +1 vs. energy drain/death.</v>
          </cell>
          <cell r="D777" t="str">
            <v>WotC</v>
          </cell>
          <cell r="E777" t="str">
            <v xml:space="preserve">FRCS </v>
          </cell>
          <cell r="F777">
            <v>38</v>
          </cell>
          <cell r="G777" t="str">
            <v>General</v>
          </cell>
          <cell r="H777">
            <v>0</v>
          </cell>
        </row>
        <row r="778">
          <cell r="A778" t="str">
            <v>Stunning Fist</v>
          </cell>
          <cell r="C778" t="str">
            <v>Defender must make Fort save (DC 10 + level/2 + WIS mod) or be stunned for 1 round.</v>
          </cell>
          <cell r="D778" t="str">
            <v>WotC</v>
          </cell>
          <cell r="E778" t="str">
            <v xml:space="preserve">PHB </v>
          </cell>
          <cell r="F778">
            <v>85</v>
          </cell>
          <cell r="G778" t="str">
            <v>General</v>
          </cell>
          <cell r="H778">
            <v>0</v>
          </cell>
        </row>
        <row r="779">
          <cell r="A779" t="str">
            <v>Subdual Substitution</v>
          </cell>
          <cell r="C779" t="str">
            <v>Spells with chosen energy type deal subdual dmg (if desired); +0 spell levels.</v>
          </cell>
          <cell r="D779" t="str">
            <v>WotC</v>
          </cell>
          <cell r="E779" t="str">
            <v xml:space="preserve">TnB </v>
          </cell>
          <cell r="F779">
            <v>42</v>
          </cell>
          <cell r="G779" t="str">
            <v>Metamagic</v>
          </cell>
          <cell r="H779">
            <v>0</v>
          </cell>
        </row>
        <row r="780">
          <cell r="A780" t="str">
            <v>Sunder</v>
          </cell>
          <cell r="C780" t="str">
            <v>Attacking opponent's weapon doesn't provoke AoO.</v>
          </cell>
          <cell r="D780" t="str">
            <v>WotC</v>
          </cell>
          <cell r="E780" t="str">
            <v xml:space="preserve">PHB </v>
          </cell>
          <cell r="F780">
            <v>85</v>
          </cell>
          <cell r="G780" t="str">
            <v>General</v>
          </cell>
          <cell r="H780">
            <v>0</v>
          </cell>
        </row>
        <row r="781">
          <cell r="A781" t="str">
            <v>Sunder Natural Weapon</v>
          </cell>
          <cell r="C781" t="str">
            <v>When scoring a crit against a large creature, you can inflict a -2 penalty for it to hit instead of doing extra damage.</v>
          </cell>
          <cell r="D781" t="str">
            <v>AEG</v>
          </cell>
          <cell r="E781" t="str">
            <v xml:space="preserve">Dra </v>
          </cell>
          <cell r="F781">
            <v>31</v>
          </cell>
          <cell r="G781" t="str">
            <v>General</v>
          </cell>
          <cell r="H781">
            <v>1</v>
          </cell>
          <cell r="I781" t="str">
            <v>Sunder</v>
          </cell>
        </row>
        <row r="782">
          <cell r="A782" t="str">
            <v>Superior Initiative</v>
          </cell>
          <cell r="C782" t="str">
            <v>+8 to Initiative, does not stack w/ Improved</v>
          </cell>
          <cell r="D782" t="str">
            <v>WotC</v>
          </cell>
          <cell r="E782" t="str">
            <v xml:space="preserve">ELH </v>
          </cell>
          <cell r="F782">
            <v>67</v>
          </cell>
          <cell r="G782" t="str">
            <v>Epic</v>
          </cell>
          <cell r="H782">
            <v>1</v>
          </cell>
          <cell r="I782" t="str">
            <v>Improved Initiative</v>
          </cell>
        </row>
        <row r="783">
          <cell r="A783" t="str">
            <v>Superior Sneak Attack</v>
          </cell>
          <cell r="C783" t="str">
            <v>Sneak attack damage die increases an additional step.  (d8 to d10, etc.)</v>
          </cell>
          <cell r="D783" t="str">
            <v>AEG</v>
          </cell>
          <cell r="E783" t="str">
            <v xml:space="preserve">Merc </v>
          </cell>
          <cell r="F783">
            <v>68</v>
          </cell>
          <cell r="G783" t="str">
            <v>General</v>
          </cell>
          <cell r="H783">
            <v>3</v>
          </cell>
          <cell r="I783" t="str">
            <v>BAB 8+, Alertness, Improved Sneak Attack</v>
          </cell>
        </row>
        <row r="784">
          <cell r="A784" t="str">
            <v>Surge</v>
          </cell>
          <cell r="C784" t="str">
            <v>Add up to +5 to your initiative for one rnd.  Subtract 2x that for the remainder of the encounter.</v>
          </cell>
          <cell r="D784" t="str">
            <v>AEG</v>
          </cell>
          <cell r="E784" t="str">
            <v xml:space="preserve">War </v>
          </cell>
          <cell r="F784">
            <v>47</v>
          </cell>
          <cell r="G784" t="str">
            <v>General</v>
          </cell>
          <cell r="H784">
            <v>1</v>
          </cell>
          <cell r="I784" t="str">
            <v>Improved Initiative</v>
          </cell>
        </row>
        <row r="785">
          <cell r="A785" t="str">
            <v>Survivor</v>
          </cell>
          <cell r="C785" t="str">
            <v>+1 bonus on Fortitude saves; +2 bonus on all Wilderness Lore checks</v>
          </cell>
          <cell r="D785" t="str">
            <v>WotC</v>
          </cell>
          <cell r="E785" t="str">
            <v xml:space="preserve">FRCS </v>
          </cell>
          <cell r="F785">
            <v>38</v>
          </cell>
          <cell r="G785" t="str">
            <v>General</v>
          </cell>
          <cell r="H785">
            <v>0</v>
          </cell>
        </row>
        <row r="786">
          <cell r="A786" t="str">
            <v>Swarm Attack</v>
          </cell>
          <cell r="C786" t="str">
            <v>Share a space (5'x5' square) with an ally.  Can take all actions normally.</v>
          </cell>
          <cell r="D786" t="str">
            <v>AEG</v>
          </cell>
          <cell r="E786" t="str">
            <v xml:space="preserve">War </v>
          </cell>
          <cell r="F786">
            <v>48</v>
          </cell>
          <cell r="G786" t="str">
            <v>General</v>
          </cell>
          <cell r="H786">
            <v>1</v>
          </cell>
          <cell r="I786" t="str">
            <v>Smaller than medium size</v>
          </cell>
        </row>
        <row r="787">
          <cell r="A787" t="str">
            <v>Swarm of Arrows</v>
          </cell>
          <cell r="C787" t="str">
            <v>Can fire an arrow at each enemy within 30'.  See ref.</v>
          </cell>
          <cell r="D787" t="str">
            <v>WotC</v>
          </cell>
          <cell r="E787" t="str">
            <v xml:space="preserve">ELH </v>
          </cell>
          <cell r="F787">
            <v>67</v>
          </cell>
          <cell r="G787" t="str">
            <v>Epic</v>
          </cell>
          <cell r="H787">
            <v>4</v>
          </cell>
          <cell r="I787" t="str">
            <v>Dex 23, Point Blank Shot, Rapid Shot, Weapon Focus (bow used)</v>
          </cell>
        </row>
        <row r="788">
          <cell r="A788" t="str">
            <v>Tainted Construction</v>
          </cell>
          <cell r="C788" t="str">
            <v>Astral constructs created can choose special abilities from an extended tainted list.</v>
          </cell>
          <cell r="D788" t="str">
            <v>WotC</v>
          </cell>
          <cell r="E788" t="str">
            <v>Mind's Eye</v>
          </cell>
          <cell r="F788">
            <v>51</v>
          </cell>
          <cell r="G788" t="str">
            <v>Psionic</v>
          </cell>
          <cell r="H788">
            <v>1</v>
          </cell>
          <cell r="I788" t="str">
            <v>Conjunctive Mind</v>
          </cell>
        </row>
        <row r="789">
          <cell r="A789" t="str">
            <v>Talented</v>
          </cell>
          <cell r="C789" t="str">
            <v>You can manifest three more 0-level powers, for free, each day than normal.</v>
          </cell>
          <cell r="D789" t="str">
            <v>WotC</v>
          </cell>
          <cell r="E789" t="str">
            <v xml:space="preserve">PsiHB </v>
          </cell>
          <cell r="F789">
            <v>30</v>
          </cell>
          <cell r="G789" t="str">
            <v>Psionic</v>
          </cell>
          <cell r="H789">
            <v>1</v>
          </cell>
          <cell r="I789" t="str">
            <v>Inner Strength</v>
          </cell>
        </row>
        <row r="790">
          <cell r="A790" t="str">
            <v>Tandem Fighting</v>
          </cell>
          <cell r="C790" t="str">
            <v>+1 attack &amp; damage to foes another with this feat threatens.</v>
          </cell>
          <cell r="D790" t="str">
            <v>Green Ronin</v>
          </cell>
          <cell r="E790" t="str">
            <v xml:space="preserve">HnH </v>
          </cell>
          <cell r="F790">
            <v>21</v>
          </cell>
          <cell r="G790" t="str">
            <v>General</v>
          </cell>
          <cell r="H790">
            <v>1</v>
          </cell>
          <cell r="I790" t="str">
            <v>Back-to-Back</v>
          </cell>
        </row>
        <row r="791">
          <cell r="A791" t="str">
            <v>Tattoo Focus</v>
          </cell>
          <cell r="C791" t="str">
            <v xml:space="preserve">For specialized school: +1 DC, +1 to beat SR </v>
          </cell>
          <cell r="D791" t="str">
            <v>WotC</v>
          </cell>
          <cell r="E791" t="str">
            <v xml:space="preserve">FRCS </v>
          </cell>
          <cell r="F791">
            <v>38</v>
          </cell>
          <cell r="G791" t="str">
            <v>Special</v>
          </cell>
          <cell r="H791">
            <v>1</v>
          </cell>
          <cell r="I791" t="str">
            <v>Specialized in a school of magic</v>
          </cell>
        </row>
        <row r="792">
          <cell r="A792" t="str">
            <v>Tattoo magic</v>
          </cell>
          <cell r="C792" t="str">
            <v>Create a single magical tattoo</v>
          </cell>
          <cell r="D792" t="str">
            <v>WotC</v>
          </cell>
          <cell r="E792" t="str">
            <v xml:space="preserve">LoD </v>
          </cell>
          <cell r="F792">
            <v>189</v>
          </cell>
          <cell r="G792" t="str">
            <v>Item Creation</v>
          </cell>
          <cell r="H792">
            <v>1</v>
          </cell>
          <cell r="I792" t="str">
            <v>Spellcaster level 3+, Craft (Calligraphy) or Craft (Painting) skill</v>
          </cell>
        </row>
        <row r="793">
          <cell r="A793" t="str">
            <v>Taunt</v>
          </cell>
          <cell r="C793" t="str">
            <v>Cha vs. Wis check to give foe +1 morale to hit &amp; -1 to AC.</v>
          </cell>
          <cell r="D793" t="str">
            <v>AEG</v>
          </cell>
          <cell r="E793" t="str">
            <v xml:space="preserve">Dra </v>
          </cell>
          <cell r="F793">
            <v>31</v>
          </cell>
          <cell r="G793" t="str">
            <v>General</v>
          </cell>
          <cell r="H793">
            <v>1</v>
          </cell>
          <cell r="I793" t="str">
            <v>Cha 13+</v>
          </cell>
        </row>
        <row r="794">
          <cell r="A794" t="str">
            <v>Tenacious Magic</v>
          </cell>
          <cell r="C794" t="str">
            <v>Chosen Spell/Ability suppressed for 1d4 rounds when dispelled</v>
          </cell>
          <cell r="D794" t="str">
            <v>WotC</v>
          </cell>
          <cell r="E794" t="str">
            <v xml:space="preserve">ELH </v>
          </cell>
          <cell r="F794">
            <v>68</v>
          </cell>
          <cell r="G794" t="str">
            <v>Epic</v>
          </cell>
          <cell r="H794">
            <v>1</v>
          </cell>
          <cell r="I794" t="str">
            <v>Spellcraft 15 ranks</v>
          </cell>
        </row>
        <row r="795">
          <cell r="A795" t="str">
            <v>Tenacious Magic</v>
          </cell>
          <cell r="C795" t="str">
            <v>Make your Shadow Weave magics harder to dispel.</v>
          </cell>
          <cell r="D795" t="str">
            <v>WotC</v>
          </cell>
          <cell r="E795" t="str">
            <v xml:space="preserve">FRCS </v>
          </cell>
          <cell r="F795">
            <v>38</v>
          </cell>
          <cell r="G795" t="str">
            <v>Metamagic</v>
          </cell>
          <cell r="H795">
            <v>1</v>
          </cell>
          <cell r="I795" t="str">
            <v>Shadow Weave Magic</v>
          </cell>
        </row>
        <row r="796">
          <cell r="A796" t="str">
            <v>Tenacious Mind</v>
          </cell>
          <cell r="C796" t="str">
            <v>To negate one of your powers, the person must make a level check (DC 15 + your manifester level) to successful negate your Metacreativity, Clairsentience, and Telepathy powers.</v>
          </cell>
          <cell r="D796" t="str">
            <v>WotC</v>
          </cell>
          <cell r="E796" t="str">
            <v>Mind's Eye</v>
          </cell>
          <cell r="F796">
            <v>51</v>
          </cell>
          <cell r="G796" t="str">
            <v>Metapsionic</v>
          </cell>
          <cell r="H796">
            <v>1</v>
          </cell>
          <cell r="I796" t="str">
            <v>Conjunctive Mind</v>
          </cell>
        </row>
        <row r="797">
          <cell r="A797" t="str">
            <v>Terrifying Rage</v>
          </cell>
          <cell r="C797" t="str">
            <v>When raging, enemies that see you make Will save vs. Intimidate or panic</v>
          </cell>
          <cell r="D797" t="str">
            <v>WotC</v>
          </cell>
          <cell r="E797" t="str">
            <v xml:space="preserve">ELH </v>
          </cell>
          <cell r="F797">
            <v>68</v>
          </cell>
          <cell r="G797" t="str">
            <v>Epic</v>
          </cell>
          <cell r="H797">
            <v>2</v>
          </cell>
          <cell r="I797" t="str">
            <v>Intimidate 25 ranks, rage 5/day</v>
          </cell>
        </row>
        <row r="798">
          <cell r="A798" t="str">
            <v>Thick Skin</v>
          </cell>
          <cell r="C798" t="str">
            <v>+4 to Fortitude versus extreme heat or cold; choose</v>
          </cell>
          <cell r="D798" t="str">
            <v>AEG</v>
          </cell>
          <cell r="E798" t="str">
            <v xml:space="preserve">Dun </v>
          </cell>
          <cell r="F798">
            <v>82</v>
          </cell>
          <cell r="G798" t="str">
            <v>General</v>
          </cell>
          <cell r="H798">
            <v>0</v>
          </cell>
        </row>
        <row r="799">
          <cell r="A799" t="str">
            <v>Thick Skin</v>
          </cell>
          <cell r="C799" t="str">
            <v>+1 Natural AC</v>
          </cell>
          <cell r="D799" t="str">
            <v>AEG</v>
          </cell>
          <cell r="E799" t="str">
            <v xml:space="preserve">Merc </v>
          </cell>
          <cell r="F799">
            <v>68</v>
          </cell>
          <cell r="G799" t="str">
            <v>General</v>
          </cell>
          <cell r="H799">
            <v>1</v>
          </cell>
          <cell r="I799" t="str">
            <v>Toughness</v>
          </cell>
        </row>
        <row r="800">
          <cell r="A800" t="str">
            <v>Thick Skull</v>
          </cell>
          <cell r="C800" t="str">
            <v>DR 1/--</v>
          </cell>
          <cell r="D800" t="str">
            <v>AEG</v>
          </cell>
          <cell r="E800" t="str">
            <v xml:space="preserve">Merc </v>
          </cell>
          <cell r="F800">
            <v>68</v>
          </cell>
          <cell r="G800" t="str">
            <v>General</v>
          </cell>
          <cell r="H800">
            <v>1</v>
          </cell>
          <cell r="I800" t="str">
            <v>Thick Skin</v>
          </cell>
        </row>
        <row r="801">
          <cell r="A801" t="str">
            <v>Throw Anything</v>
          </cell>
          <cell r="C801" t="str">
            <v>Throw any weapon with a 10' range increment.</v>
          </cell>
          <cell r="D801" t="str">
            <v>WotC</v>
          </cell>
          <cell r="E801" t="str">
            <v xml:space="preserve">SnF </v>
          </cell>
          <cell r="F801">
            <v>9</v>
          </cell>
          <cell r="G801" t="str">
            <v>General</v>
          </cell>
          <cell r="H801">
            <v>0</v>
          </cell>
        </row>
        <row r="802">
          <cell r="A802" t="str">
            <v>Thug</v>
          </cell>
          <cell r="C802" t="str">
            <v>+2 to Initiative; +2 to Intimidate checks</v>
          </cell>
          <cell r="D802" t="str">
            <v>WotC</v>
          </cell>
          <cell r="E802" t="str">
            <v xml:space="preserve">FRCS </v>
          </cell>
          <cell r="F802">
            <v>38</v>
          </cell>
          <cell r="G802" t="str">
            <v>General</v>
          </cell>
          <cell r="H802">
            <v>0</v>
          </cell>
        </row>
        <row r="803">
          <cell r="A803" t="str">
            <v>Thunder Twin</v>
          </cell>
          <cell r="C803" t="str">
            <v>+2 bonus on all CHA-based checks; determine direction to twin brother or sister.</v>
          </cell>
          <cell r="D803" t="str">
            <v>WotC</v>
          </cell>
          <cell r="E803" t="str">
            <v xml:space="preserve">FRCS </v>
          </cell>
          <cell r="F803">
            <v>38</v>
          </cell>
          <cell r="G803" t="str">
            <v>General</v>
          </cell>
          <cell r="H803">
            <v>0</v>
          </cell>
        </row>
        <row r="804">
          <cell r="A804" t="str">
            <v>Thundering Rage</v>
          </cell>
          <cell r="C804" t="str">
            <v>Weapon used in rage treated as thundering.  See ref.</v>
          </cell>
          <cell r="D804" t="str">
            <v>WotC</v>
          </cell>
          <cell r="E804" t="str">
            <v xml:space="preserve">ELH </v>
          </cell>
          <cell r="F804">
            <v>68</v>
          </cell>
          <cell r="G804" t="str">
            <v>Epic</v>
          </cell>
          <cell r="H804">
            <v>2</v>
          </cell>
          <cell r="I804" t="str">
            <v>Str 25, rage 5/day</v>
          </cell>
        </row>
        <row r="805">
          <cell r="A805" t="str">
            <v>Tinker</v>
          </cell>
          <cell r="C805" t="str">
            <v>no -2 penalty for improvised tools on one Craft skill</v>
          </cell>
          <cell r="D805" t="str">
            <v>AEG</v>
          </cell>
          <cell r="E805" t="str">
            <v xml:space="preserve">Dun </v>
          </cell>
          <cell r="F805">
            <v>82</v>
          </cell>
          <cell r="G805" t="str">
            <v>General</v>
          </cell>
          <cell r="H805">
            <v>0</v>
          </cell>
        </row>
        <row r="806">
          <cell r="A806" t="str">
            <v>Token Familiar</v>
          </cell>
          <cell r="C806" t="str">
            <v>Your familiar can assume an innocuous, inanimate form</v>
          </cell>
          <cell r="D806" t="str">
            <v>Piazo</v>
          </cell>
          <cell r="E806" t="str">
            <v>Dragon #280</v>
          </cell>
          <cell r="F806">
            <v>62</v>
          </cell>
          <cell r="G806" t="str">
            <v>General</v>
          </cell>
          <cell r="H806">
            <v>0</v>
          </cell>
        </row>
        <row r="807">
          <cell r="A807" t="str">
            <v>Too Tough to Die</v>
          </cell>
          <cell r="C807" t="str">
            <v>20% chance to stabilize, 20% chance to regain consciousness if due to outside help.</v>
          </cell>
          <cell r="D807" t="str">
            <v>AEG</v>
          </cell>
          <cell r="E807" t="str">
            <v xml:space="preserve">War </v>
          </cell>
          <cell r="F807">
            <v>48</v>
          </cell>
          <cell r="G807" t="str">
            <v>General</v>
          </cell>
          <cell r="H807">
            <v>1</v>
          </cell>
          <cell r="I807" t="str">
            <v>Toughness</v>
          </cell>
        </row>
        <row r="808">
          <cell r="A808" t="str">
            <v>Torturer</v>
          </cell>
          <cell r="C808" t="str">
            <v>You know how to torture information out of a foe.</v>
          </cell>
          <cell r="D808" t="str">
            <v>MGP</v>
          </cell>
          <cell r="E808" t="str">
            <v xml:space="preserve">TQR </v>
          </cell>
          <cell r="F808">
            <v>52</v>
          </cell>
          <cell r="G808" t="str">
            <v>General</v>
          </cell>
          <cell r="H808">
            <v>2</v>
          </cell>
          <cell r="I808" t="str">
            <v>Non-good alignment, Intimidate</v>
          </cell>
        </row>
        <row r="809">
          <cell r="A809" t="str">
            <v>Toughness</v>
          </cell>
          <cell r="C809" t="str">
            <v>+3 hit points.</v>
          </cell>
          <cell r="D809" t="str">
            <v>WotC</v>
          </cell>
          <cell r="E809" t="str">
            <v xml:space="preserve">PHB </v>
          </cell>
          <cell r="F809">
            <v>85</v>
          </cell>
          <cell r="G809" t="str">
            <v>General</v>
          </cell>
          <cell r="H809">
            <v>0</v>
          </cell>
        </row>
        <row r="810">
          <cell r="A810" t="str">
            <v>Track</v>
          </cell>
          <cell r="C810" t="str">
            <v>Find and follow tracks.</v>
          </cell>
          <cell r="D810" t="str">
            <v>WotC</v>
          </cell>
          <cell r="E810" t="str">
            <v xml:space="preserve">PHB </v>
          </cell>
          <cell r="F810">
            <v>85</v>
          </cell>
          <cell r="G810" t="str">
            <v>General</v>
          </cell>
          <cell r="H810">
            <v>0</v>
          </cell>
        </row>
        <row r="811">
          <cell r="A811" t="str">
            <v>Trade-Off</v>
          </cell>
          <cell r="C811" t="str">
            <v>You can trade in powers from your primary discipline for additional powers.</v>
          </cell>
          <cell r="D811" t="str">
            <v>WotC</v>
          </cell>
          <cell r="E811" t="str">
            <v xml:space="preserve">Mind's Eye </v>
          </cell>
          <cell r="F811">
            <v>44</v>
          </cell>
          <cell r="G811" t="str">
            <v>Psionic</v>
          </cell>
          <cell r="H811">
            <v>1</v>
          </cell>
          <cell r="I811" t="str">
            <v>Spellcaster Level 3+</v>
          </cell>
        </row>
        <row r="812">
          <cell r="A812" t="str">
            <v>Trample</v>
          </cell>
          <cell r="C812" t="str">
            <v>When mounted and overrunning, target may not avoid you; horse gets hoof attack.</v>
          </cell>
          <cell r="D812" t="str">
            <v>WotC</v>
          </cell>
          <cell r="E812" t="str">
            <v xml:space="preserve">PHB </v>
          </cell>
          <cell r="F812">
            <v>86</v>
          </cell>
          <cell r="G812" t="str">
            <v>General</v>
          </cell>
          <cell r="H812">
            <v>0</v>
          </cell>
        </row>
        <row r="813">
          <cell r="A813" t="str">
            <v>Trap Sense</v>
          </cell>
          <cell r="C813" t="str">
            <v>Can search for traps when passing within 5'.</v>
          </cell>
          <cell r="D813" t="str">
            <v>WotC</v>
          </cell>
          <cell r="E813" t="str">
            <v xml:space="preserve">ELH </v>
          </cell>
          <cell r="F813">
            <v>68</v>
          </cell>
          <cell r="G813" t="str">
            <v>Epic</v>
          </cell>
          <cell r="H813">
            <v>3</v>
          </cell>
          <cell r="I813" t="str">
            <v>Search 25 ranks, Spot 25 ranks, rogue's find traps ability</v>
          </cell>
        </row>
        <row r="814">
          <cell r="A814" t="str">
            <v>Trapmaster</v>
          </cell>
          <cell r="C814" t="str">
            <v>+2 to either Search or Disable DC of crafted traps.</v>
          </cell>
          <cell r="D814" t="str">
            <v>MGP</v>
          </cell>
          <cell r="E814" t="str">
            <v xml:space="preserve">TQR </v>
          </cell>
          <cell r="F814">
            <v>52</v>
          </cell>
          <cell r="G814" t="str">
            <v>Rogue</v>
          </cell>
          <cell r="H814">
            <v>2</v>
          </cell>
          <cell r="I814" t="str">
            <v>Rogue, Dex 15+</v>
          </cell>
        </row>
        <row r="815">
          <cell r="A815" t="str">
            <v>Treetopper</v>
          </cell>
          <cell r="C815" t="str">
            <v>+2 bonus to all Climb checks.  You do not suffer climbing penalties to AC or Dex.</v>
          </cell>
          <cell r="D815" t="str">
            <v>WotC</v>
          </cell>
          <cell r="E815" t="str">
            <v xml:space="preserve">FRCS </v>
          </cell>
          <cell r="F815">
            <v>38</v>
          </cell>
          <cell r="G815" t="str">
            <v>General</v>
          </cell>
          <cell r="H815">
            <v>0</v>
          </cell>
        </row>
        <row r="816">
          <cell r="A816" t="str">
            <v>Trigger Power</v>
          </cell>
          <cell r="C816" t="str">
            <v>Choose one power that you can attempt to manifest for free.</v>
          </cell>
          <cell r="D816" t="str">
            <v>WotC</v>
          </cell>
          <cell r="E816" t="str">
            <v xml:space="preserve">PsiHB </v>
          </cell>
          <cell r="F816">
            <v>30</v>
          </cell>
          <cell r="G816" t="str">
            <v>Psionic</v>
          </cell>
          <cell r="H816">
            <v>2</v>
          </cell>
          <cell r="I816" t="str">
            <v>Inner Strength, Talented, reserve power points</v>
          </cell>
        </row>
        <row r="817">
          <cell r="A817" t="str">
            <v>Turn Outsider</v>
          </cell>
          <cell r="C817" t="str">
            <v>Turn outsiders as undead with +4 HD</v>
          </cell>
          <cell r="D817" t="str">
            <v>AEG</v>
          </cell>
          <cell r="E817" t="str">
            <v xml:space="preserve">Evil </v>
          </cell>
          <cell r="F817">
            <v>60</v>
          </cell>
          <cell r="G817" t="str">
            <v>Special</v>
          </cell>
          <cell r="H817">
            <v>1</v>
          </cell>
          <cell r="I817" t="str">
            <v>Wis 14+</v>
          </cell>
        </row>
        <row r="818">
          <cell r="A818" t="str">
            <v>Twin Power</v>
          </cell>
          <cell r="C818" t="str">
            <v>You can manifest duplicate powers.  +8 power points.</v>
          </cell>
          <cell r="D818" t="str">
            <v>WotC</v>
          </cell>
          <cell r="E818" t="str">
            <v xml:space="preserve">PsiHB </v>
          </cell>
          <cell r="F818">
            <v>30</v>
          </cell>
          <cell r="G818" t="str">
            <v>Psionic</v>
          </cell>
          <cell r="H818">
            <v>0</v>
          </cell>
        </row>
        <row r="819">
          <cell r="A819" t="str">
            <v>Twin Spell</v>
          </cell>
          <cell r="C819" t="str">
            <v>Spell takes effect twice on target; +4 spell levels.</v>
          </cell>
          <cell r="D819" t="str">
            <v>WotC</v>
          </cell>
          <cell r="E819" t="str">
            <v xml:space="preserve">TnB </v>
          </cell>
          <cell r="F819">
            <v>42</v>
          </cell>
          <cell r="G819" t="str">
            <v>Metamagic</v>
          </cell>
          <cell r="H819">
            <v>1</v>
          </cell>
          <cell r="I819" t="str">
            <v>Any other Metamagic feat</v>
          </cell>
        </row>
        <row r="820">
          <cell r="A820" t="str">
            <v>Twin Sword Style</v>
          </cell>
          <cell r="C820" t="str">
            <v>+2 AC for one melee opponent when wielding two swords.</v>
          </cell>
          <cell r="D820" t="str">
            <v>WotC</v>
          </cell>
          <cell r="E820" t="str">
            <v xml:space="preserve">FRCS </v>
          </cell>
          <cell r="F820">
            <v>39</v>
          </cell>
          <cell r="G820" t="str">
            <v>Fighter</v>
          </cell>
          <cell r="H820">
            <v>1</v>
          </cell>
          <cell r="I820" t="str">
            <v>Two-Weapon Fighting</v>
          </cell>
        </row>
        <row r="821">
          <cell r="A821" t="str">
            <v>Two-Weapon Fighting</v>
          </cell>
          <cell r="C821" t="str">
            <v>Penalties for fighting with two weapons are reduced by two.</v>
          </cell>
          <cell r="D821" t="str">
            <v>WotC</v>
          </cell>
          <cell r="E821" t="str">
            <v xml:space="preserve">PHB </v>
          </cell>
          <cell r="F821">
            <v>86</v>
          </cell>
          <cell r="G821" t="str">
            <v>General</v>
          </cell>
          <cell r="H821">
            <v>0</v>
          </cell>
        </row>
        <row r="822">
          <cell r="A822" t="str">
            <v>Two-Weapon Rend</v>
          </cell>
          <cell r="C822" t="str">
            <v>Can rend when both weapons hit same enemy.  See ref.</v>
          </cell>
          <cell r="D822" t="str">
            <v>WotC</v>
          </cell>
          <cell r="E822" t="str">
            <v xml:space="preserve">ELH </v>
          </cell>
          <cell r="F822">
            <v>68</v>
          </cell>
          <cell r="G822" t="str">
            <v>Epic</v>
          </cell>
          <cell r="H822">
            <v>5</v>
          </cell>
          <cell r="I822" t="str">
            <v>Dex 15, BAB +9, Ambidexterity, Improved Two-weapon Fighting, Two-weapon Fighting</v>
          </cell>
        </row>
        <row r="823">
          <cell r="A823" t="str">
            <v>Tymora's Smile</v>
          </cell>
          <cell r="C823" t="str">
            <v>+2 Luck bonus (1/day) vs. any single save.</v>
          </cell>
          <cell r="D823" t="str">
            <v>WotC</v>
          </cell>
          <cell r="E823" t="str">
            <v xml:space="preserve">MoF </v>
          </cell>
          <cell r="F823">
            <v>30</v>
          </cell>
          <cell r="G823" t="str">
            <v>Harper Priest</v>
          </cell>
          <cell r="H823">
            <v>3</v>
          </cell>
          <cell r="I823" t="str">
            <v>Harper Priest level + Wis Bonus: 10+</v>
          </cell>
        </row>
        <row r="824">
          <cell r="A824" t="str">
            <v>Tyrant</v>
          </cell>
          <cell r="C824" t="str">
            <v>Attract followers.</v>
          </cell>
          <cell r="D824" t="str">
            <v>AEG</v>
          </cell>
          <cell r="E824" t="str">
            <v xml:space="preserve">Evil </v>
          </cell>
          <cell r="F824">
            <v>60</v>
          </cell>
          <cell r="G824" t="str">
            <v>General</v>
          </cell>
          <cell r="H824">
            <v>3</v>
          </cell>
          <cell r="I824" t="str">
            <v>Any Evil, Character Level 6+</v>
          </cell>
        </row>
        <row r="825">
          <cell r="A825" t="str">
            <v>Ultimate Feint</v>
          </cell>
          <cell r="C825" t="str">
            <v>On successful Bluff/Feint in combat, foe flat footed &amp; you get an AoO.</v>
          </cell>
          <cell r="D825" t="str">
            <v>AEG</v>
          </cell>
          <cell r="E825" t="str">
            <v xml:space="preserve">Evil </v>
          </cell>
          <cell r="F825">
            <v>61</v>
          </cell>
          <cell r="G825" t="str">
            <v>General</v>
          </cell>
          <cell r="H825">
            <v>2</v>
          </cell>
          <cell r="I825" t="str">
            <v>BAB 7+, Improved Feint, Bluff 7+ ranks</v>
          </cell>
        </row>
        <row r="826">
          <cell r="A826" t="str">
            <v>Ultra Talented</v>
          </cell>
          <cell r="C826" t="str">
            <v>Trade two power points to recharge 3 0 Level powers.  Max manifester level number of power points per day.</v>
          </cell>
          <cell r="D826" t="str">
            <v>WotC</v>
          </cell>
          <cell r="E826" t="str">
            <v xml:space="preserve">Mind's Eye </v>
          </cell>
          <cell r="F826">
            <v>46</v>
          </cell>
          <cell r="G826" t="str">
            <v>Psionic</v>
          </cell>
          <cell r="H826">
            <v>4</v>
          </cell>
          <cell r="I826" t="str">
            <v>6th-level psion or psychic warrior, Talented, Inner Strength</v>
          </cell>
        </row>
        <row r="827">
          <cell r="A827" t="str">
            <v>Unavoidable Strike</v>
          </cell>
          <cell r="C827" t="str">
            <v>Unarmed attack becomes a touch attack, +5 power points</v>
          </cell>
          <cell r="D827" t="str">
            <v>WotC</v>
          </cell>
          <cell r="E827" t="str">
            <v xml:space="preserve">PsiHB </v>
          </cell>
          <cell r="F827">
            <v>30</v>
          </cell>
          <cell r="G827" t="str">
            <v>Psionic</v>
          </cell>
          <cell r="H827">
            <v>3</v>
          </cell>
          <cell r="I827" t="str">
            <v>Str 13+, Psionic Fist, base attack bonus of +3</v>
          </cell>
        </row>
        <row r="828">
          <cell r="A828" t="str">
            <v>Uncanny Accuracy</v>
          </cell>
          <cell r="C828" t="str">
            <v>Ignore less than total cover/concealment with ranged weapons</v>
          </cell>
          <cell r="D828" t="str">
            <v>WotC</v>
          </cell>
          <cell r="E828" t="str">
            <v xml:space="preserve">ELH </v>
          </cell>
          <cell r="F828">
            <v>68</v>
          </cell>
          <cell r="G828" t="str">
            <v>Epic</v>
          </cell>
          <cell r="H828">
            <v>4</v>
          </cell>
          <cell r="I828" t="str">
            <v>Dex 21, Point Blank Shot, Precise Shot, Spot 20 ranks</v>
          </cell>
        </row>
        <row r="829">
          <cell r="A829" t="str">
            <v>Undead Familiar</v>
          </cell>
          <cell r="C829" t="str">
            <v>Your familiar is an undead creature</v>
          </cell>
          <cell r="D829" t="str">
            <v>Piazo</v>
          </cell>
          <cell r="E829" t="str">
            <v>Dragon #280</v>
          </cell>
          <cell r="F829">
            <v>62</v>
          </cell>
          <cell r="G829" t="str">
            <v>General</v>
          </cell>
          <cell r="H829">
            <v>0</v>
          </cell>
        </row>
        <row r="830">
          <cell r="A830" t="str">
            <v>Undead Mastery (D)</v>
          </cell>
          <cell r="C830" t="str">
            <v>Can command up to (Level x 10) HD of undead</v>
          </cell>
          <cell r="D830" t="str">
            <v>WotC</v>
          </cell>
          <cell r="E830" t="str">
            <v xml:space="preserve">ELH </v>
          </cell>
          <cell r="F830">
            <v>68</v>
          </cell>
          <cell r="G830" t="str">
            <v>Epic</v>
          </cell>
          <cell r="H830">
            <v>2</v>
          </cell>
          <cell r="I830" t="str">
            <v>Cha 21, Ability to rebuke/command undead</v>
          </cell>
        </row>
        <row r="831">
          <cell r="A831" t="str">
            <v>Unholy Strike</v>
          </cell>
          <cell r="C831" t="str">
            <v>Any weapon wielded is treated as Unholy, does not stack.</v>
          </cell>
          <cell r="D831" t="str">
            <v>WotC</v>
          </cell>
          <cell r="E831" t="str">
            <v xml:space="preserve">ELH </v>
          </cell>
          <cell r="F831">
            <v>68</v>
          </cell>
          <cell r="G831" t="str">
            <v>Epic</v>
          </cell>
          <cell r="H831">
            <v>2</v>
          </cell>
          <cell r="I831" t="str">
            <v>Smite Good class feature, Evil alignment</v>
          </cell>
        </row>
        <row r="832">
          <cell r="A832" t="str">
            <v>Unorthodox Flurry</v>
          </cell>
          <cell r="C832" t="str">
            <v>Light weapon considered a Monk weapon</v>
          </cell>
          <cell r="D832" t="str">
            <v>Piazo</v>
          </cell>
          <cell r="E832" t="str">
            <v>Dragon #279</v>
          </cell>
          <cell r="F832">
            <v>63</v>
          </cell>
          <cell r="G832" t="str">
            <v>Special</v>
          </cell>
          <cell r="H832">
            <v>0</v>
          </cell>
        </row>
        <row r="833">
          <cell r="A833" t="str">
            <v>Up the Walls</v>
          </cell>
          <cell r="C833" t="str">
            <v>You can run on walls for brief distances.</v>
          </cell>
          <cell r="D833" t="str">
            <v>WotC</v>
          </cell>
          <cell r="E833" t="str">
            <v xml:space="preserve">PsiHB </v>
          </cell>
          <cell r="F833">
            <v>30</v>
          </cell>
          <cell r="G833" t="str">
            <v>Psionic</v>
          </cell>
          <cell r="H833">
            <v>3</v>
          </cell>
          <cell r="I833" t="str">
            <v>Wis 13+, Speed of Thought, Psionic Charge, reserve power points 5+</v>
          </cell>
        </row>
        <row r="834">
          <cell r="A834" t="str">
            <v>Upgrade Power</v>
          </cell>
          <cell r="C834" t="str">
            <v>When gaining a power on a chain, forget lower level power(s).</v>
          </cell>
          <cell r="D834" t="str">
            <v>Piazo</v>
          </cell>
          <cell r="E834" t="str">
            <v>Dragon #287</v>
          </cell>
          <cell r="F834">
            <v>56</v>
          </cell>
          <cell r="G834" t="str">
            <v>Psionic</v>
          </cell>
          <cell r="H834">
            <v>1</v>
          </cell>
          <cell r="I834" t="str">
            <v>Any other psionic or metapsionic feat</v>
          </cell>
        </row>
        <row r="835">
          <cell r="A835" t="str">
            <v>Vermin Form</v>
          </cell>
          <cell r="C835" t="str">
            <v>Transform into a swarm of tiny invertebrates.  Gear doesn't transform.</v>
          </cell>
          <cell r="D835" t="str">
            <v>Green Ronin</v>
          </cell>
          <cell r="E835" t="str">
            <v xml:space="preserve">SCoN </v>
          </cell>
          <cell r="F835">
            <v>54</v>
          </cell>
          <cell r="G835" t="str">
            <v>Undead</v>
          </cell>
          <cell r="H835">
            <v>1</v>
          </cell>
          <cell r="I835" t="str">
            <v>Con --</v>
          </cell>
        </row>
        <row r="836">
          <cell r="A836" t="str">
            <v>Vermin Wild Shape (W)</v>
          </cell>
          <cell r="C836" t="str">
            <v>Can Wild Shape into vermin form, limited by size</v>
          </cell>
          <cell r="D836" t="str">
            <v>WotC</v>
          </cell>
          <cell r="E836" t="str">
            <v xml:space="preserve">ELH </v>
          </cell>
          <cell r="F836">
            <v>68</v>
          </cell>
          <cell r="G836" t="str">
            <v>Epic</v>
          </cell>
          <cell r="H836">
            <v>3</v>
          </cell>
          <cell r="I836" t="str">
            <v>Beast Wild Shape, Knowledge (Nature) 24 ranks, Wild Shape 6+/day</v>
          </cell>
        </row>
        <row r="837">
          <cell r="A837" t="str">
            <v>Victory of the River, The</v>
          </cell>
          <cell r="C837" t="str">
            <v xml:space="preserve">+5 cumulative to hit after each successful strike in a round for 180 minutes.  Cannot use total defense &amp; loose Dex bonus. </v>
          </cell>
          <cell r="D837" t="str">
            <v>AEG</v>
          </cell>
          <cell r="E837" t="str">
            <v xml:space="preserve">WotSamurai </v>
          </cell>
          <cell r="F837">
            <v>12</v>
          </cell>
          <cell r="G837" t="str">
            <v>Kata</v>
          </cell>
          <cell r="H837">
            <v>3</v>
          </cell>
          <cell r="I837" t="str">
            <v>Cleave, Great Cleave, Power Attack</v>
          </cell>
        </row>
        <row r="838">
          <cell r="A838" t="str">
            <v>Victory of the Wind, The</v>
          </cell>
          <cell r="C838" t="str">
            <v>After 10+ dmg strike, +1 cumulative to hit, -2 to damage for 120 minutes.</v>
          </cell>
          <cell r="D838" t="str">
            <v>AEG</v>
          </cell>
          <cell r="E838" t="str">
            <v xml:space="preserve">WotSamurai </v>
          </cell>
          <cell r="F838">
            <v>13</v>
          </cell>
          <cell r="G838" t="str">
            <v>Kata</v>
          </cell>
          <cell r="H838">
            <v>3</v>
          </cell>
          <cell r="I838" t="str">
            <v>Expertise, Improved Initiative, Quickdraw</v>
          </cell>
        </row>
        <row r="839">
          <cell r="A839" t="str">
            <v>Voracious Reader</v>
          </cell>
          <cell r="C839" t="str">
            <v>Skill checks in all Knowledge skills are considered trained.</v>
          </cell>
          <cell r="D839" t="str">
            <v>BP</v>
          </cell>
          <cell r="E839" t="str">
            <v xml:space="preserve">InQ </v>
          </cell>
          <cell r="F839">
            <v>12</v>
          </cell>
          <cell r="G839" t="str">
            <v>General</v>
          </cell>
          <cell r="H839">
            <v>1</v>
          </cell>
          <cell r="I839" t="str">
            <v>Comprehend Writing, Knowledge (any &amp; any number of) 10+ ranks</v>
          </cell>
        </row>
        <row r="840">
          <cell r="A840" t="str">
            <v>Vorpal Strike</v>
          </cell>
          <cell r="C840" t="str">
            <v>Unarmed Strikes are treated as Slashing Vorpal weapons</v>
          </cell>
          <cell r="D840" t="str">
            <v>WotC</v>
          </cell>
          <cell r="E840" t="str">
            <v xml:space="preserve">ELH </v>
          </cell>
          <cell r="F840">
            <v>68</v>
          </cell>
          <cell r="G840" t="str">
            <v>Epic</v>
          </cell>
          <cell r="H840">
            <v>7</v>
          </cell>
          <cell r="I840" t="str">
            <v>Str 25, Wis 25, Improved Critical (Unarmed Strike), Improved Unarmed Strike, Keen Strike, Stunning Fist, Ki Strike +3</v>
          </cell>
        </row>
        <row r="841">
          <cell r="A841" t="str">
            <v>Wall Fighter</v>
          </cell>
          <cell r="C841" t="str">
            <v>Retain Dex bonus while climbing.</v>
          </cell>
          <cell r="D841" t="str">
            <v>MGP</v>
          </cell>
          <cell r="E841" t="str">
            <v xml:space="preserve">TQR </v>
          </cell>
          <cell r="F841">
            <v>52</v>
          </cell>
          <cell r="G841" t="str">
            <v>Rogue</v>
          </cell>
          <cell r="H841">
            <v>3</v>
          </cell>
          <cell r="I841" t="str">
            <v>Rogue, Expert Climber, Dex 15+</v>
          </cell>
        </row>
        <row r="842">
          <cell r="A842" t="str">
            <v>Wealth</v>
          </cell>
          <cell r="C842" t="str">
            <v>Begin play with 600gp.  Can only take at 1st lvl.</v>
          </cell>
          <cell r="D842" t="str">
            <v>AEG</v>
          </cell>
          <cell r="E842" t="str">
            <v xml:space="preserve">Merc </v>
          </cell>
          <cell r="F842">
            <v>68</v>
          </cell>
          <cell r="G842" t="str">
            <v>General</v>
          </cell>
          <cell r="H842">
            <v>0</v>
          </cell>
        </row>
        <row r="843">
          <cell r="A843" t="str">
            <v>Weapon Finesse</v>
          </cell>
          <cell r="C843" t="str">
            <v>Use DEX modifier instead of STR modifier to determine a hit.</v>
          </cell>
          <cell r="D843" t="str">
            <v>WotC</v>
          </cell>
          <cell r="E843" t="str">
            <v xml:space="preserve">PHB </v>
          </cell>
          <cell r="F843" t="str">
            <v>86, 39</v>
          </cell>
          <cell r="G843" t="str">
            <v>General</v>
          </cell>
          <cell r="H843">
            <v>0</v>
          </cell>
        </row>
        <row r="844">
          <cell r="A844" t="str">
            <v>Weapon Focus</v>
          </cell>
          <cell r="C844" t="str">
            <v>+1 to hit with selected weapon.</v>
          </cell>
          <cell r="D844" t="str">
            <v>WotC</v>
          </cell>
          <cell r="E844" t="str">
            <v xml:space="preserve">SnF </v>
          </cell>
          <cell r="F844">
            <v>86</v>
          </cell>
          <cell r="G844" t="str">
            <v>General</v>
          </cell>
          <cell r="H844">
            <v>0</v>
          </cell>
        </row>
        <row r="845">
          <cell r="A845" t="str">
            <v>Weapon Panache</v>
          </cell>
          <cell r="C845" t="str">
            <v>Use Cha bonus instead of Str on attack rolls.</v>
          </cell>
          <cell r="D845" t="str">
            <v>Green Ronin</v>
          </cell>
          <cell r="E845" t="str">
            <v xml:space="preserve">AH </v>
          </cell>
          <cell r="F845">
            <v>20</v>
          </cell>
          <cell r="G845" t="str">
            <v>General</v>
          </cell>
          <cell r="H845">
            <v>2</v>
          </cell>
          <cell r="I845" t="str">
            <v>BAB 1+, Weapon Proficiency</v>
          </cell>
        </row>
        <row r="846">
          <cell r="A846" t="str">
            <v>Weapon Specialization</v>
          </cell>
          <cell r="C846" t="str">
            <v>+2 to damage with selected weapon.</v>
          </cell>
          <cell r="D846" t="str">
            <v>WotC</v>
          </cell>
          <cell r="E846" t="str">
            <v xml:space="preserve">PHB </v>
          </cell>
          <cell r="F846" t="str">
            <v>86, 37</v>
          </cell>
          <cell r="G846" t="str">
            <v>Special</v>
          </cell>
          <cell r="H846">
            <v>3</v>
          </cell>
          <cell r="I846" t="str">
            <v>Fighter Level 4+ or Psychic Warrior 6+</v>
          </cell>
        </row>
        <row r="847">
          <cell r="A847" t="str">
            <v>Weird Musical Instrument</v>
          </cell>
          <cell r="C847" t="str">
            <v>Make melee attacks with an instrument.</v>
          </cell>
          <cell r="D847" t="str">
            <v>BP</v>
          </cell>
          <cell r="E847" t="str">
            <v xml:space="preserve">InQ </v>
          </cell>
          <cell r="F847">
            <v>12</v>
          </cell>
          <cell r="G847" t="str">
            <v>General</v>
          </cell>
          <cell r="H847">
            <v>2</v>
          </cell>
          <cell r="I847" t="str">
            <v>BAB 5+, Perform (Instrument) 8+ ranks</v>
          </cell>
        </row>
        <row r="848">
          <cell r="A848" t="str">
            <v>Whirlwind Attack</v>
          </cell>
          <cell r="C848" t="str">
            <v>Full-round; make 1 melee attack at full attack bonus vs. each foe within 5'</v>
          </cell>
          <cell r="D848" t="str">
            <v>WotC</v>
          </cell>
          <cell r="E848" t="str">
            <v xml:space="preserve">PHB </v>
          </cell>
          <cell r="F848">
            <v>86</v>
          </cell>
          <cell r="G848" t="str">
            <v>General</v>
          </cell>
          <cell r="H848">
            <v>7</v>
          </cell>
          <cell r="I848" t="str">
            <v>Dex 13+, Int 13+, BAB 4+, Dodge, Expertise, Mobility, Spring Attack</v>
          </cell>
        </row>
        <row r="849">
          <cell r="A849" t="str">
            <v>Widen Aura of Courage</v>
          </cell>
          <cell r="C849" t="str">
            <v>Aura of Courage extends to all allies within 100'</v>
          </cell>
          <cell r="D849" t="str">
            <v>WotC</v>
          </cell>
          <cell r="E849" t="str">
            <v xml:space="preserve">ELH </v>
          </cell>
          <cell r="F849">
            <v>69</v>
          </cell>
          <cell r="G849" t="str">
            <v>Epic</v>
          </cell>
          <cell r="H849">
            <v>2</v>
          </cell>
          <cell r="I849" t="str">
            <v>Cha 25, Aura of Courage class ability</v>
          </cell>
        </row>
        <row r="850">
          <cell r="A850" t="str">
            <v>Widen Aura of Despair</v>
          </cell>
          <cell r="C850" t="str">
            <v>Aura of Despair extends to all enemies within 100'</v>
          </cell>
          <cell r="D850" t="str">
            <v>WotC</v>
          </cell>
          <cell r="E850" t="str">
            <v xml:space="preserve">ELH </v>
          </cell>
          <cell r="F850">
            <v>69</v>
          </cell>
          <cell r="G850" t="str">
            <v>Epic</v>
          </cell>
          <cell r="H850">
            <v>2</v>
          </cell>
          <cell r="I850" t="str">
            <v>Cha 25, Aura of Despair class ability</v>
          </cell>
        </row>
        <row r="851">
          <cell r="A851" t="str">
            <v>Widen Power</v>
          </cell>
          <cell r="C851" t="str">
            <v>Increase area by 50%; +6 power points.</v>
          </cell>
          <cell r="D851" t="str">
            <v>Piazo</v>
          </cell>
          <cell r="E851" t="str">
            <v>Dragon #287</v>
          </cell>
          <cell r="F851">
            <v>56</v>
          </cell>
          <cell r="G851" t="str">
            <v>Metapsionic</v>
          </cell>
          <cell r="H851">
            <v>1</v>
          </cell>
          <cell r="I851" t="str">
            <v>Any other metapsionic feat</v>
          </cell>
        </row>
        <row r="852">
          <cell r="A852" t="str">
            <v>Widen Spell</v>
          </cell>
          <cell r="C852" t="str">
            <v>Increase area by 50%; +3 spell levels.</v>
          </cell>
          <cell r="D852" t="str">
            <v>WotC</v>
          </cell>
          <cell r="E852" t="str">
            <v xml:space="preserve">MoF </v>
          </cell>
          <cell r="F852">
            <v>23</v>
          </cell>
          <cell r="G852" t="str">
            <v>Metamagic</v>
          </cell>
          <cell r="H852">
            <v>0</v>
          </cell>
        </row>
        <row r="853">
          <cell r="A853" t="str">
            <v>Will of Stone</v>
          </cell>
          <cell r="C853" t="str">
            <v>+3 bonus to Will saves.  Stacks with Iron Will.</v>
          </cell>
          <cell r="D853" t="str">
            <v>AEG</v>
          </cell>
          <cell r="E853" t="str">
            <v xml:space="preserve">Merc </v>
          </cell>
          <cell r="F853">
            <v>68</v>
          </cell>
          <cell r="G853" t="str">
            <v>Fighter</v>
          </cell>
          <cell r="H853">
            <v>1</v>
          </cell>
          <cell r="I853" t="str">
            <v>Iron Will</v>
          </cell>
        </row>
        <row r="854">
          <cell r="A854" t="str">
            <v>Wingover *</v>
          </cell>
          <cell r="C854" t="str">
            <v>Flying creatures may change direction, by up to 180 degrees, each round.</v>
          </cell>
          <cell r="D854" t="str">
            <v>WotC</v>
          </cell>
          <cell r="E854" t="str">
            <v xml:space="preserve">MM </v>
          </cell>
          <cell r="F854">
            <v>62</v>
          </cell>
          <cell r="G854" t="str">
            <v>Dragon</v>
          </cell>
          <cell r="H854">
            <v>0</v>
          </cell>
        </row>
        <row r="855">
          <cell r="A855" t="str">
            <v>Wisdom of Ages</v>
          </cell>
          <cell r="C855" t="str">
            <v>+1 bonus to all knowledge checks.  Can use 2 knowledge skills untrained.</v>
          </cell>
          <cell r="D855" t="str">
            <v>Green Ronin</v>
          </cell>
          <cell r="E855" t="str">
            <v xml:space="preserve">HnH </v>
          </cell>
          <cell r="F855">
            <v>21</v>
          </cell>
          <cell r="G855" t="str">
            <v>General</v>
          </cell>
          <cell r="H855">
            <v>2</v>
          </cell>
          <cell r="I855" t="str">
            <v>Wis 13+, 200+ years old</v>
          </cell>
        </row>
        <row r="856">
          <cell r="A856" t="str">
            <v>World is Empty, The</v>
          </cell>
          <cell r="C856" t="str">
            <v>Bonus equal to current void points for 1 rounds.  Uses all points up &amp; fatigues you.</v>
          </cell>
          <cell r="D856" t="str">
            <v>AEG</v>
          </cell>
          <cell r="E856" t="str">
            <v xml:space="preserve">WotSamurai </v>
          </cell>
          <cell r="F856">
            <v>13</v>
          </cell>
          <cell r="G856" t="str">
            <v>Kata</v>
          </cell>
          <cell r="H856">
            <v>2</v>
          </cell>
          <cell r="I856" t="str">
            <v>Void Use, Depths of the Void</v>
          </cell>
        </row>
        <row r="857">
          <cell r="A857" t="str">
            <v>Wounding Strike</v>
          </cell>
          <cell r="C857" t="str">
            <v>d2 points damage to foe's ability with sneak attack.</v>
          </cell>
          <cell r="D857" t="str">
            <v>MGP</v>
          </cell>
          <cell r="E857" t="str">
            <v xml:space="preserve">TQR </v>
          </cell>
          <cell r="F857">
            <v>52</v>
          </cell>
          <cell r="G857" t="str">
            <v>Rogue</v>
          </cell>
          <cell r="H857">
            <v>2</v>
          </cell>
          <cell r="I857" t="str">
            <v>Rogue, Crippling Strike</v>
          </cell>
        </row>
        <row r="858">
          <cell r="A858" t="str">
            <v>Write Manual</v>
          </cell>
          <cell r="C858" t="str">
            <v>May write manuals that bestow insight bonuses to AC, to hit, saves, &amp; skills.</v>
          </cell>
          <cell r="D858" t="str">
            <v>BP</v>
          </cell>
          <cell r="E858" t="str">
            <v xml:space="preserve">InQ </v>
          </cell>
          <cell r="F858">
            <v>12</v>
          </cell>
          <cell r="G858" t="str">
            <v>General</v>
          </cell>
          <cell r="H858">
            <v>2</v>
          </cell>
          <cell r="I858" t="str">
            <v>Int 15+, Comprehend Writing</v>
          </cell>
        </row>
        <row r="859">
          <cell r="A859" t="str">
            <v>Zen Archery</v>
          </cell>
          <cell r="C859" t="str">
            <v>WIS mod instead of DEX mod for ranged attack within 30'.</v>
          </cell>
          <cell r="D859" t="str">
            <v>WotC</v>
          </cell>
          <cell r="E859" t="str">
            <v xml:space="preserve">SnF </v>
          </cell>
          <cell r="F859">
            <v>9</v>
          </cell>
          <cell r="G859" t="str">
            <v>General</v>
          </cell>
          <cell r="H859">
            <v>0</v>
          </cell>
        </row>
        <row r="860">
          <cell r="A860" t="str">
            <v>Zone of Animation (D)</v>
          </cell>
          <cell r="C860" t="str">
            <v>Can animate dead by spending command/rebuke attempts.  See ref.</v>
          </cell>
          <cell r="D860" t="str">
            <v>WotC</v>
          </cell>
          <cell r="E860" t="str">
            <v xml:space="preserve">ELH </v>
          </cell>
          <cell r="F860">
            <v>69</v>
          </cell>
          <cell r="G860" t="str">
            <v>Epic</v>
          </cell>
          <cell r="H860">
            <v>3</v>
          </cell>
          <cell r="I860" t="str">
            <v>Cha 25, Undead Mastery, Ability to rebuke/command undead</v>
          </cell>
        </row>
        <row r="868">
          <cell r="A868" t="str">
            <v>AEG_Dra</v>
          </cell>
        </row>
        <row r="869">
          <cell r="A869" t="str">
            <v>AEG_Dun</v>
          </cell>
        </row>
        <row r="870">
          <cell r="A870" t="str">
            <v>AEG_Evil</v>
          </cell>
        </row>
        <row r="871">
          <cell r="A871" t="str">
            <v>AEG_Merc</v>
          </cell>
        </row>
        <row r="872">
          <cell r="A872" t="str">
            <v>AEG_Roku</v>
          </cell>
        </row>
        <row r="873">
          <cell r="A873" t="str">
            <v>AEG_Und</v>
          </cell>
        </row>
        <row r="874">
          <cell r="A874" t="str">
            <v>AEG_War</v>
          </cell>
        </row>
        <row r="875">
          <cell r="A875" t="str">
            <v>AEG_WotS</v>
          </cell>
        </row>
        <row r="876">
          <cell r="A876" t="str">
            <v>BP_InQ</v>
          </cell>
        </row>
        <row r="877">
          <cell r="A877" t="str">
            <v>Custom</v>
          </cell>
        </row>
        <row r="878">
          <cell r="A878" t="str">
            <v>FFG_TnT</v>
          </cell>
        </row>
        <row r="879">
          <cell r="A879" t="str">
            <v>GR_AH</v>
          </cell>
        </row>
        <row r="880">
          <cell r="A880" t="str">
            <v>GR_AotA</v>
          </cell>
        </row>
        <row r="881">
          <cell r="A881" t="str">
            <v>GR_HnH</v>
          </cell>
        </row>
        <row r="882">
          <cell r="A882" t="str">
            <v>GR_SCoN</v>
          </cell>
        </row>
        <row r="883">
          <cell r="A883" t="str">
            <v>List_Validation</v>
          </cell>
        </row>
        <row r="884">
          <cell r="A884" t="str">
            <v>Mag_Dragon</v>
          </cell>
        </row>
        <row r="885">
          <cell r="A885" t="str">
            <v>Mag_Dugeon</v>
          </cell>
        </row>
        <row r="886">
          <cell r="A886" t="str">
            <v>Mal_TBoEM</v>
          </cell>
        </row>
        <row r="887">
          <cell r="A887" t="str">
            <v>Mal_TBoEM2</v>
          </cell>
        </row>
        <row r="888">
          <cell r="A888" t="str">
            <v>MGP_TQR</v>
          </cell>
        </row>
        <row r="889">
          <cell r="A889" t="str">
            <v>Web</v>
          </cell>
        </row>
        <row r="890">
          <cell r="A890" t="str">
            <v>WotC_BoVD</v>
          </cell>
        </row>
        <row r="891">
          <cell r="A891" t="str">
            <v>WotC_DMG</v>
          </cell>
        </row>
        <row r="892">
          <cell r="A892" t="str">
            <v>WotC_DotF</v>
          </cell>
        </row>
        <row r="893">
          <cell r="A893" t="str">
            <v>WotC_ELHB</v>
          </cell>
        </row>
        <row r="894">
          <cell r="A894" t="str">
            <v>WotC_FRCS</v>
          </cell>
        </row>
        <row r="895">
          <cell r="A895" t="str">
            <v>WotC_LoD</v>
          </cell>
        </row>
        <row r="896">
          <cell r="A896" t="str">
            <v>WotC_MsE</v>
          </cell>
        </row>
        <row r="897">
          <cell r="A897" t="str">
            <v>WotC_MM1</v>
          </cell>
        </row>
        <row r="898">
          <cell r="A898" t="str">
            <v>WotC_MoF</v>
          </cell>
        </row>
        <row r="899">
          <cell r="A899" t="str">
            <v>WotC_MofP</v>
          </cell>
        </row>
        <row r="900">
          <cell r="A900" t="str">
            <v>WotC_MotW</v>
          </cell>
        </row>
        <row r="901">
          <cell r="A901" t="str">
            <v>WotC_OA</v>
          </cell>
        </row>
        <row r="902">
          <cell r="A902" t="str">
            <v>WotC_PHB</v>
          </cell>
        </row>
        <row r="903">
          <cell r="A903" t="str">
            <v>WotC_PnP</v>
          </cell>
        </row>
        <row r="904">
          <cell r="A904" t="str">
            <v>WotC_PsiHB</v>
          </cell>
        </row>
        <row r="905">
          <cell r="A905" t="str">
            <v>WotC_SilMar</v>
          </cell>
        </row>
        <row r="906">
          <cell r="A906" t="str">
            <v>WotC_SnF</v>
          </cell>
        </row>
        <row r="907">
          <cell r="A907" t="str">
            <v>WotC_SnS</v>
          </cell>
        </row>
        <row r="908">
          <cell r="A908" t="str">
            <v>WotC_TnB</v>
          </cell>
        </row>
        <row r="1082">
          <cell r="A1082" t="str">
            <v>!None</v>
          </cell>
        </row>
        <row r="1083">
          <cell r="A1083" t="str">
            <v>Ancestor - All</v>
          </cell>
        </row>
        <row r="1084">
          <cell r="A1084" t="str">
            <v>Ancestor - Crab</v>
          </cell>
        </row>
        <row r="1085">
          <cell r="A1085" t="str">
            <v>Ancestor - Crane</v>
          </cell>
        </row>
        <row r="1086">
          <cell r="A1086" t="str">
            <v>Ancestor - Dragon</v>
          </cell>
        </row>
        <row r="1087">
          <cell r="A1087" t="str">
            <v>Ancestor - Emporer</v>
          </cell>
        </row>
        <row r="1088">
          <cell r="A1088" t="str">
            <v>Ancestor - Lion</v>
          </cell>
        </row>
        <row r="1089">
          <cell r="A1089" t="str">
            <v>Ancestor - Mantis</v>
          </cell>
        </row>
        <row r="1090">
          <cell r="A1090" t="str">
            <v>Ancestor - Minor Clan</v>
          </cell>
        </row>
        <row r="1091">
          <cell r="A1091" t="str">
            <v>Ancestor - Phoenix</v>
          </cell>
        </row>
        <row r="1092">
          <cell r="A1092" t="str">
            <v>Ancestor - Scorpion</v>
          </cell>
        </row>
        <row r="1093">
          <cell r="A1093" t="str">
            <v>Ancestor - Unicorn</v>
          </cell>
        </row>
        <row r="1094">
          <cell r="A1094" t="str">
            <v>Bloodgift</v>
          </cell>
        </row>
        <row r="1095">
          <cell r="A1095" t="str">
            <v>Bonding</v>
          </cell>
        </row>
        <row r="1096">
          <cell r="A1096" t="str">
            <v>Creature</v>
          </cell>
        </row>
        <row r="1097">
          <cell r="A1097" t="str">
            <v>Divine</v>
          </cell>
        </row>
        <row r="1098">
          <cell r="A1098" t="str">
            <v>Dragon</v>
          </cell>
        </row>
        <row r="1099">
          <cell r="A1099" t="str">
            <v>Eldritch</v>
          </cell>
        </row>
        <row r="1100">
          <cell r="A1100" t="str">
            <v>FighterBonus</v>
          </cell>
        </row>
        <row r="1101">
          <cell r="A1101" t="str">
            <v>General</v>
          </cell>
        </row>
        <row r="1102">
          <cell r="A1102" t="str">
            <v>HarperPriest</v>
          </cell>
        </row>
        <row r="1103">
          <cell r="A1103" t="str">
            <v>Hierophant</v>
          </cell>
        </row>
        <row r="1104">
          <cell r="A1104" t="str">
            <v>HighArcana</v>
          </cell>
        </row>
        <row r="1105">
          <cell r="A1105" t="str">
            <v>ItemCreation</v>
          </cell>
        </row>
        <row r="1106">
          <cell r="A1106" t="str">
            <v>Kata</v>
          </cell>
        </row>
        <row r="1107">
          <cell r="A1107" t="str">
            <v>Kiho</v>
          </cell>
        </row>
        <row r="1108">
          <cell r="A1108" t="str">
            <v>List_Validation</v>
          </cell>
        </row>
        <row r="1109">
          <cell r="A1109" t="str">
            <v>Lycanthrope</v>
          </cell>
        </row>
        <row r="1110">
          <cell r="A1110" t="str">
            <v>Metamagic</v>
          </cell>
        </row>
        <row r="1111">
          <cell r="A1111" t="str">
            <v>Metapsionic</v>
          </cell>
        </row>
        <row r="1112">
          <cell r="A1112" t="str">
            <v>MonkTattoo</v>
          </cell>
        </row>
        <row r="1113">
          <cell r="A1113" t="str">
            <v>Prime Bloodgift</v>
          </cell>
        </row>
        <row r="1114">
          <cell r="A1114" t="str">
            <v>Psionic</v>
          </cell>
        </row>
        <row r="1115">
          <cell r="A1115" t="str">
            <v>Special</v>
          </cell>
        </row>
        <row r="1116">
          <cell r="A1116" t="str">
            <v>Technique - All</v>
          </cell>
        </row>
        <row r="1117">
          <cell r="A1117" t="str">
            <v>Technique - Crab</v>
          </cell>
        </row>
        <row r="1118">
          <cell r="A1118" t="str">
            <v>Technique - Crane</v>
          </cell>
        </row>
        <row r="1119">
          <cell r="A1119" t="str">
            <v>Technique - Dragon</v>
          </cell>
        </row>
        <row r="1120">
          <cell r="A1120" t="str">
            <v>Technique - Emporer</v>
          </cell>
        </row>
        <row r="1121">
          <cell r="A1121" t="str">
            <v>Technique - Lion</v>
          </cell>
        </row>
        <row r="1122">
          <cell r="A1122" t="str">
            <v>Technique - Mantis</v>
          </cell>
        </row>
        <row r="1123">
          <cell r="A1123" t="str">
            <v>Technique - Minor Clan</v>
          </cell>
        </row>
        <row r="1124">
          <cell r="A1124" t="str">
            <v>Technique - Phoenix</v>
          </cell>
        </row>
        <row r="1125">
          <cell r="A1125" t="str">
            <v>Technique - Scorpion</v>
          </cell>
        </row>
        <row r="1126">
          <cell r="A1126" t="str">
            <v>Technique - Unicorn</v>
          </cell>
        </row>
        <row r="1127">
          <cell r="A1127" t="str">
            <v>WizardBonus</v>
          </cell>
        </row>
      </sheetData>
      <sheetData sheetId="8">
        <row r="5">
          <cell r="A5" t="str">
            <v>Acid</v>
          </cell>
          <cell r="D5" t="str">
            <v>WotC</v>
          </cell>
          <cell r="E5" t="str">
            <v>PHB</v>
          </cell>
          <cell r="F5">
            <v>113</v>
          </cell>
          <cell r="G5">
            <v>1</v>
          </cell>
          <cell r="H5">
            <v>3</v>
          </cell>
          <cell r="I5">
            <v>10</v>
          </cell>
          <cell r="J5" t="str">
            <v>Grenade</v>
          </cell>
          <cell r="K5" t="str">
            <v>Alchemical</v>
          </cell>
          <cell r="O5">
            <v>6</v>
          </cell>
          <cell r="P5" t="str">
            <v>Acid</v>
          </cell>
          <cell r="T5" t="str">
            <v>Special</v>
          </cell>
          <cell r="X5" t="str">
            <v>thrown</v>
          </cell>
          <cell r="Y5">
            <v>10</v>
          </cell>
        </row>
        <row r="6">
          <cell r="A6" t="str">
            <v>Aiguchi</v>
          </cell>
          <cell r="D6" t="str">
            <v>AEG</v>
          </cell>
          <cell r="E6" t="str">
            <v>Rokugan</v>
          </cell>
          <cell r="F6">
            <v>57</v>
          </cell>
          <cell r="G6">
            <v>1</v>
          </cell>
          <cell r="H6">
            <v>3</v>
          </cell>
          <cell r="J6" t="str">
            <v>Simple</v>
          </cell>
          <cell r="L6" t="str">
            <v>Asian</v>
          </cell>
          <cell r="O6">
            <v>4</v>
          </cell>
          <cell r="P6" t="str">
            <v>Piercing</v>
          </cell>
          <cell r="U6">
            <v>99</v>
          </cell>
          <cell r="V6">
            <v>19</v>
          </cell>
          <cell r="W6">
            <v>2</v>
          </cell>
        </row>
        <row r="7">
          <cell r="A7" t="str">
            <v>Alchemical Sleep Gas</v>
          </cell>
          <cell r="D7" t="str">
            <v>WotC</v>
          </cell>
          <cell r="E7" t="str">
            <v>FRCS</v>
          </cell>
          <cell r="F7">
            <v>96</v>
          </cell>
          <cell r="G7">
            <v>1</v>
          </cell>
          <cell r="H7">
            <v>3</v>
          </cell>
          <cell r="I7">
            <v>30</v>
          </cell>
          <cell r="J7" t="str">
            <v>Grenade</v>
          </cell>
          <cell r="K7" t="str">
            <v>Alchemical</v>
          </cell>
          <cell r="P7" t="str">
            <v>Sleep</v>
          </cell>
          <cell r="T7" t="str">
            <v>Fortitude DC (15)</v>
          </cell>
          <cell r="X7" t="str">
            <v>thrown</v>
          </cell>
          <cell r="Y7">
            <v>10</v>
          </cell>
        </row>
        <row r="8">
          <cell r="A8" t="str">
            <v>Alchemist's Fire</v>
          </cell>
          <cell r="D8" t="str">
            <v>WotC</v>
          </cell>
          <cell r="E8" t="str">
            <v>PHB</v>
          </cell>
          <cell r="F8">
            <v>113</v>
          </cell>
          <cell r="G8">
            <v>1</v>
          </cell>
          <cell r="H8">
            <v>3</v>
          </cell>
          <cell r="I8">
            <v>20</v>
          </cell>
          <cell r="J8" t="str">
            <v>Grenade</v>
          </cell>
          <cell r="K8" t="str">
            <v>Alchemical</v>
          </cell>
          <cell r="O8">
            <v>6</v>
          </cell>
          <cell r="P8" t="str">
            <v>Fire</v>
          </cell>
          <cell r="T8" t="str">
            <v>Special</v>
          </cell>
          <cell r="X8" t="str">
            <v>thrown</v>
          </cell>
          <cell r="Y8">
            <v>10</v>
          </cell>
        </row>
        <row r="9">
          <cell r="A9" t="str">
            <v>Armor, Spiked</v>
          </cell>
          <cell r="C9" t="str">
            <v>You can outfit your armor with spikes, which can deal damage in a grapple or as a separate attack. See Armor for details.</v>
          </cell>
          <cell r="D9" t="str">
            <v>WotC</v>
          </cell>
          <cell r="E9" t="str">
            <v>3.5e SRD</v>
          </cell>
          <cell r="G9" t="str">
            <v>Special</v>
          </cell>
          <cell r="H9">
            <v>5</v>
          </cell>
          <cell r="I9" t="str">
            <v>Special</v>
          </cell>
          <cell r="J9" t="str">
            <v>Martial</v>
          </cell>
          <cell r="K9" t="str">
            <v>Armor</v>
          </cell>
          <cell r="O9">
            <v>6</v>
          </cell>
          <cell r="P9" t="str">
            <v>Piercing</v>
          </cell>
          <cell r="U9">
            <v>99</v>
          </cell>
          <cell r="V9">
            <v>20</v>
          </cell>
          <cell r="W9">
            <v>2</v>
          </cell>
        </row>
        <row r="10">
          <cell r="A10" t="str">
            <v>Arrow</v>
          </cell>
          <cell r="C10" t="str">
            <v>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v>
          </cell>
          <cell r="D10" t="str">
            <v>WotC</v>
          </cell>
          <cell r="E10" t="str">
            <v>3.5e SRD</v>
          </cell>
          <cell r="G10">
            <v>1</v>
          </cell>
          <cell r="H10">
            <v>3</v>
          </cell>
          <cell r="I10">
            <v>0.05</v>
          </cell>
          <cell r="J10" t="str">
            <v>Simple</v>
          </cell>
          <cell r="K10" t="str">
            <v>Improvised</v>
          </cell>
          <cell r="O10">
            <v>4</v>
          </cell>
          <cell r="P10" t="str">
            <v>Piercing</v>
          </cell>
          <cell r="U10">
            <v>99</v>
          </cell>
          <cell r="V10">
            <v>19</v>
          </cell>
          <cell r="W10">
            <v>2</v>
          </cell>
          <cell r="Z10">
            <v>-4</v>
          </cell>
          <cell r="AB10">
            <v>1</v>
          </cell>
        </row>
        <row r="11">
          <cell r="A11" t="str">
            <v>Axe, Battle</v>
          </cell>
          <cell r="D11" t="str">
            <v>WotC</v>
          </cell>
          <cell r="E11" t="str">
            <v>PHB</v>
          </cell>
          <cell r="F11">
            <v>99</v>
          </cell>
          <cell r="G11">
            <v>7</v>
          </cell>
          <cell r="H11">
            <v>5</v>
          </cell>
          <cell r="I11">
            <v>10</v>
          </cell>
          <cell r="J11" t="str">
            <v>Martial</v>
          </cell>
          <cell r="K11" t="str">
            <v>Axe</v>
          </cell>
          <cell r="O11">
            <v>8</v>
          </cell>
          <cell r="P11" t="str">
            <v>Slashing</v>
          </cell>
          <cell r="U11">
            <v>99</v>
          </cell>
          <cell r="V11">
            <v>20</v>
          </cell>
          <cell r="W11">
            <v>3</v>
          </cell>
        </row>
        <row r="12">
          <cell r="A12" t="str">
            <v>Axe, Dwarven Buckler</v>
          </cell>
          <cell r="D12" t="str">
            <v>Piazo</v>
          </cell>
          <cell r="E12" t="str">
            <v>Dragon 275</v>
          </cell>
          <cell r="F12">
            <v>43</v>
          </cell>
          <cell r="G12">
            <v>6</v>
          </cell>
          <cell r="H12">
            <v>4</v>
          </cell>
          <cell r="J12" t="str">
            <v>Exotic</v>
          </cell>
          <cell r="K12" t="str">
            <v>Shield</v>
          </cell>
          <cell r="L12" t="str">
            <v>Dwarf</v>
          </cell>
          <cell r="O12">
            <v>6</v>
          </cell>
          <cell r="P12" t="str">
            <v>Slashing</v>
          </cell>
          <cell r="U12">
            <v>99</v>
          </cell>
          <cell r="V12">
            <v>20</v>
          </cell>
          <cell r="W12">
            <v>3</v>
          </cell>
        </row>
        <row r="13">
          <cell r="A13" t="str">
            <v>Axe, Dwarven War</v>
          </cell>
          <cell r="C13" t="str">
            <v>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v>
          </cell>
          <cell r="D13" t="str">
            <v>WotC</v>
          </cell>
          <cell r="E13" t="str">
            <v>PHB</v>
          </cell>
          <cell r="F13">
            <v>103</v>
          </cell>
          <cell r="G13">
            <v>15</v>
          </cell>
          <cell r="H13">
            <v>5</v>
          </cell>
          <cell r="I13">
            <v>30</v>
          </cell>
          <cell r="J13" t="str">
            <v>Exotic</v>
          </cell>
          <cell r="K13" t="str">
            <v>Axe</v>
          </cell>
          <cell r="L13" t="str">
            <v>Dwarf</v>
          </cell>
          <cell r="O13">
            <v>10</v>
          </cell>
          <cell r="P13" t="str">
            <v>Slashing</v>
          </cell>
          <cell r="U13">
            <v>99</v>
          </cell>
          <cell r="V13">
            <v>20</v>
          </cell>
          <cell r="W13">
            <v>3</v>
          </cell>
        </row>
        <row r="14">
          <cell r="A14" t="str">
            <v>Axe, Great</v>
          </cell>
          <cell r="D14" t="str">
            <v>WotC</v>
          </cell>
          <cell r="E14" t="str">
            <v>PHB</v>
          </cell>
          <cell r="F14">
            <v>101</v>
          </cell>
          <cell r="G14">
            <v>20</v>
          </cell>
          <cell r="H14">
            <v>5</v>
          </cell>
          <cell r="I14">
            <v>20</v>
          </cell>
          <cell r="J14" t="str">
            <v>Martial</v>
          </cell>
          <cell r="K14" t="str">
            <v>Axe</v>
          </cell>
          <cell r="O14">
            <v>12</v>
          </cell>
          <cell r="P14" t="str">
            <v>Slashing</v>
          </cell>
          <cell r="U14">
            <v>99</v>
          </cell>
          <cell r="V14">
            <v>20</v>
          </cell>
          <cell r="W14">
            <v>3</v>
          </cell>
        </row>
        <row r="15">
          <cell r="A15" t="str">
            <v>Axe, Hand</v>
          </cell>
          <cell r="D15" t="str">
            <v>WotC</v>
          </cell>
          <cell r="E15" t="str">
            <v>PHB</v>
          </cell>
          <cell r="F15">
            <v>101</v>
          </cell>
          <cell r="G15">
            <v>5</v>
          </cell>
          <cell r="H15">
            <v>4</v>
          </cell>
          <cell r="I15">
            <v>6</v>
          </cell>
          <cell r="J15" t="str">
            <v>Martial</v>
          </cell>
          <cell r="K15" t="str">
            <v>Axe</v>
          </cell>
          <cell r="O15">
            <v>6</v>
          </cell>
          <cell r="P15" t="str">
            <v>Slashing</v>
          </cell>
          <cell r="U15">
            <v>99</v>
          </cell>
          <cell r="V15">
            <v>20</v>
          </cell>
          <cell r="W15">
            <v>3</v>
          </cell>
        </row>
        <row r="16">
          <cell r="A16" t="str">
            <v>Axe, Orc Double</v>
          </cell>
          <cell r="C16" t="str">
            <v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v>
          </cell>
          <cell r="D16" t="str">
            <v>WotC</v>
          </cell>
          <cell r="E16" t="str">
            <v>PHB</v>
          </cell>
          <cell r="F16">
            <v>99</v>
          </cell>
          <cell r="G16">
            <v>25</v>
          </cell>
          <cell r="H16">
            <v>5</v>
          </cell>
          <cell r="I16">
            <v>60</v>
          </cell>
          <cell r="J16" t="str">
            <v>Exotic</v>
          </cell>
          <cell r="K16" t="str">
            <v>Axe</v>
          </cell>
          <cell r="L16" t="str">
            <v>Orc</v>
          </cell>
          <cell r="O16">
            <v>8</v>
          </cell>
          <cell r="P16" t="str">
            <v>Slashing</v>
          </cell>
          <cell r="R16">
            <v>8</v>
          </cell>
          <cell r="S16" t="str">
            <v>Slashing</v>
          </cell>
          <cell r="U16">
            <v>99</v>
          </cell>
          <cell r="V16">
            <v>20</v>
          </cell>
          <cell r="W16">
            <v>3</v>
          </cell>
        </row>
        <row r="17">
          <cell r="A17" t="str">
            <v>Axe, Throwing</v>
          </cell>
          <cell r="D17" t="str">
            <v>WotC</v>
          </cell>
          <cell r="E17" t="str">
            <v>PHB</v>
          </cell>
          <cell r="F17">
            <v>97</v>
          </cell>
          <cell r="G17">
            <v>4</v>
          </cell>
          <cell r="H17">
            <v>4</v>
          </cell>
          <cell r="I17">
            <v>8</v>
          </cell>
          <cell r="J17" t="str">
            <v>Martial</v>
          </cell>
          <cell r="K17" t="str">
            <v>Axe</v>
          </cell>
          <cell r="O17">
            <v>6</v>
          </cell>
          <cell r="P17" t="str">
            <v>Slashing</v>
          </cell>
          <cell r="U17">
            <v>99</v>
          </cell>
          <cell r="V17">
            <v>20</v>
          </cell>
          <cell r="W17">
            <v>2</v>
          </cell>
          <cell r="X17" t="str">
            <v>thrown</v>
          </cell>
          <cell r="Y17">
            <v>10</v>
          </cell>
        </row>
        <row r="18">
          <cell r="A18" t="str">
            <v>Battlepick, Gnome</v>
          </cell>
          <cell r="D18" t="str">
            <v>WotC</v>
          </cell>
          <cell r="E18" t="str">
            <v>SnF</v>
          </cell>
          <cell r="F18">
            <v>71</v>
          </cell>
          <cell r="G18">
            <v>5</v>
          </cell>
          <cell r="H18">
            <v>4</v>
          </cell>
          <cell r="J18" t="str">
            <v>Exotic</v>
          </cell>
          <cell r="L18" t="str">
            <v>Gnome</v>
          </cell>
          <cell r="O18">
            <v>6</v>
          </cell>
          <cell r="P18" t="str">
            <v>Piercing</v>
          </cell>
          <cell r="U18">
            <v>99</v>
          </cell>
          <cell r="V18">
            <v>20</v>
          </cell>
          <cell r="W18">
            <v>4</v>
          </cell>
        </row>
        <row r="19">
          <cell r="A19" t="str">
            <v>Bite</v>
          </cell>
          <cell r="D19" t="str">
            <v>WotC</v>
          </cell>
          <cell r="E19" t="str">
            <v>MM</v>
          </cell>
          <cell r="F19">
            <v>7</v>
          </cell>
          <cell r="H19">
            <v>2</v>
          </cell>
          <cell r="J19" t="str">
            <v>Natural</v>
          </cell>
          <cell r="K19" t="str">
            <v>Natural</v>
          </cell>
          <cell r="O19">
            <v>1</v>
          </cell>
          <cell r="P19" t="str">
            <v>Bludgeoning, Slashing, or Piercing</v>
          </cell>
          <cell r="U19">
            <v>99</v>
          </cell>
          <cell r="V19">
            <v>20</v>
          </cell>
          <cell r="W19">
            <v>2</v>
          </cell>
        </row>
        <row r="20">
          <cell r="A20" t="str">
            <v>Blade Boot</v>
          </cell>
          <cell r="D20" t="str">
            <v>WotC</v>
          </cell>
          <cell r="E20" t="str">
            <v>FRCS</v>
          </cell>
          <cell r="F20">
            <v>97</v>
          </cell>
          <cell r="G20">
            <v>1</v>
          </cell>
          <cell r="H20">
            <v>3</v>
          </cell>
          <cell r="I20">
            <v>15</v>
          </cell>
          <cell r="J20" t="str">
            <v>Exotic</v>
          </cell>
          <cell r="K20" t="str">
            <v>Dagger</v>
          </cell>
          <cell r="M20">
            <v>1</v>
          </cell>
          <cell r="O20">
            <v>4</v>
          </cell>
          <cell r="P20" t="str">
            <v>Piercing</v>
          </cell>
          <cell r="U20">
            <v>99</v>
          </cell>
          <cell r="V20">
            <v>19</v>
          </cell>
          <cell r="W20">
            <v>2</v>
          </cell>
        </row>
        <row r="21">
          <cell r="A21" t="str">
            <v>Blowgun</v>
          </cell>
          <cell r="D21" t="str">
            <v>WotC</v>
          </cell>
          <cell r="E21" t="str">
            <v>DMG</v>
          </cell>
          <cell r="F21">
            <v>161</v>
          </cell>
          <cell r="G21">
            <v>2</v>
          </cell>
          <cell r="H21">
            <v>4</v>
          </cell>
          <cell r="I21">
            <v>1</v>
          </cell>
          <cell r="J21" t="str">
            <v>Simple</v>
          </cell>
          <cell r="K21" t="str">
            <v>Other</v>
          </cell>
          <cell r="O21">
            <v>1</v>
          </cell>
          <cell r="P21" t="str">
            <v>Piercing</v>
          </cell>
          <cell r="V21">
            <v>20</v>
          </cell>
          <cell r="W21">
            <v>2</v>
          </cell>
          <cell r="X21" t="str">
            <v>shot</v>
          </cell>
          <cell r="Y21">
            <v>10</v>
          </cell>
        </row>
        <row r="22">
          <cell r="A22" t="str">
            <v>Blowgun, Greater</v>
          </cell>
          <cell r="D22" t="str">
            <v>WotC</v>
          </cell>
          <cell r="E22" t="str">
            <v>OA</v>
          </cell>
          <cell r="F22">
            <v>70</v>
          </cell>
          <cell r="G22">
            <v>4</v>
          </cell>
          <cell r="H22">
            <v>5</v>
          </cell>
          <cell r="I22">
            <v>10</v>
          </cell>
          <cell r="J22" t="str">
            <v>Exotic</v>
          </cell>
          <cell r="K22" t="str">
            <v>Other</v>
          </cell>
          <cell r="O22">
            <v>3</v>
          </cell>
          <cell r="P22" t="str">
            <v>Piercing</v>
          </cell>
          <cell r="V22">
            <v>20</v>
          </cell>
          <cell r="W22">
            <v>2</v>
          </cell>
          <cell r="X22" t="str">
            <v>shot</v>
          </cell>
          <cell r="Y22">
            <v>10</v>
          </cell>
        </row>
        <row r="23">
          <cell r="A23" t="str">
            <v>Bo</v>
          </cell>
          <cell r="D23" t="str">
            <v>AEG</v>
          </cell>
          <cell r="E23" t="str">
            <v>Rokugan</v>
          </cell>
          <cell r="F23">
            <v>57</v>
          </cell>
          <cell r="G23">
            <v>4</v>
          </cell>
          <cell r="H23">
            <v>5</v>
          </cell>
          <cell r="J23" t="str">
            <v>Simple</v>
          </cell>
          <cell r="L23" t="str">
            <v>Asian</v>
          </cell>
          <cell r="O23">
            <v>6</v>
          </cell>
          <cell r="P23" t="str">
            <v>Bludgeoning</v>
          </cell>
          <cell r="R23">
            <v>6</v>
          </cell>
          <cell r="S23" t="str">
            <v>Bludgeoning</v>
          </cell>
          <cell r="U23">
            <v>99</v>
          </cell>
          <cell r="V23">
            <v>20</v>
          </cell>
          <cell r="W23">
            <v>2</v>
          </cell>
        </row>
        <row r="24">
          <cell r="A24" t="str">
            <v>Bolas</v>
          </cell>
          <cell r="D24" t="str">
            <v>Piazo</v>
          </cell>
          <cell r="E24" t="str">
            <v>Dragon 275</v>
          </cell>
          <cell r="F24">
            <v>42</v>
          </cell>
          <cell r="G24">
            <v>3</v>
          </cell>
          <cell r="H24">
            <v>4</v>
          </cell>
          <cell r="J24" t="str">
            <v>Exotic</v>
          </cell>
          <cell r="K24" t="str">
            <v>Other</v>
          </cell>
          <cell r="O24">
            <v>6</v>
          </cell>
          <cell r="P24" t="str">
            <v>Bludgeoning</v>
          </cell>
          <cell r="T24" t="str">
            <v>Subdual</v>
          </cell>
          <cell r="U24">
            <v>99</v>
          </cell>
          <cell r="V24">
            <v>20</v>
          </cell>
          <cell r="W24">
            <v>2</v>
          </cell>
          <cell r="X24" t="str">
            <v>thrown</v>
          </cell>
          <cell r="Y24">
            <v>10</v>
          </cell>
        </row>
        <row r="25">
          <cell r="A25" t="str">
            <v>Bolas, Barbed</v>
          </cell>
          <cell r="D25" t="str">
            <v>Piazo</v>
          </cell>
          <cell r="E25" t="str">
            <v>Dragon 275</v>
          </cell>
          <cell r="F25">
            <v>43</v>
          </cell>
          <cell r="G25">
            <v>4</v>
          </cell>
          <cell r="H25">
            <v>4</v>
          </cell>
          <cell r="J25" t="str">
            <v>Exotic</v>
          </cell>
          <cell r="K25" t="str">
            <v>Other</v>
          </cell>
          <cell r="O25">
            <v>6</v>
          </cell>
          <cell r="P25" t="str">
            <v>Piercing</v>
          </cell>
          <cell r="U25">
            <v>99</v>
          </cell>
          <cell r="V25">
            <v>20</v>
          </cell>
          <cell r="W25">
            <v>2</v>
          </cell>
          <cell r="X25" t="str">
            <v>thrown</v>
          </cell>
          <cell r="Y25">
            <v>10</v>
          </cell>
        </row>
        <row r="26">
          <cell r="A26" t="str">
            <v>Bolas, Two-ball</v>
          </cell>
          <cell r="C26" t="str">
            <v>You can use this weapon to make a ranged trip attack against an opponent. You can’t be tripped during your own trip attempt when using a set of bolas.</v>
          </cell>
          <cell r="D26" t="str">
            <v>WotC</v>
          </cell>
          <cell r="E26" t="str">
            <v>SnF</v>
          </cell>
          <cell r="F26">
            <v>71</v>
          </cell>
          <cell r="G26">
            <v>2</v>
          </cell>
          <cell r="H26">
            <v>4</v>
          </cell>
          <cell r="J26" t="str">
            <v>Exotic</v>
          </cell>
          <cell r="K26" t="str">
            <v>Other</v>
          </cell>
          <cell r="O26">
            <v>4</v>
          </cell>
          <cell r="P26" t="str">
            <v>Bludgeoning</v>
          </cell>
          <cell r="U26">
            <v>99</v>
          </cell>
          <cell r="V26">
            <v>20</v>
          </cell>
          <cell r="W26">
            <v>2</v>
          </cell>
          <cell r="X26" t="str">
            <v>thrown</v>
          </cell>
          <cell r="Y26">
            <v>10</v>
          </cell>
        </row>
        <row r="27">
          <cell r="A27" t="str">
            <v>Bolt, Normal</v>
          </cell>
          <cell r="C27"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7" t="str">
            <v>WotC</v>
          </cell>
          <cell r="E27" t="str">
            <v>3.5e SRD</v>
          </cell>
          <cell r="G27">
            <v>1</v>
          </cell>
          <cell r="H27">
            <v>3</v>
          </cell>
          <cell r="I27">
            <v>0.2</v>
          </cell>
          <cell r="J27" t="str">
            <v>Simple</v>
          </cell>
          <cell r="K27" t="str">
            <v>Improvised</v>
          </cell>
          <cell r="O27">
            <v>4</v>
          </cell>
          <cell r="P27" t="str">
            <v>Piercing</v>
          </cell>
          <cell r="U27">
            <v>99</v>
          </cell>
          <cell r="V27">
            <v>19</v>
          </cell>
          <cell r="W27">
            <v>2</v>
          </cell>
          <cell r="Z27">
            <v>-4</v>
          </cell>
          <cell r="AB27">
            <v>1</v>
          </cell>
        </row>
        <row r="28">
          <cell r="A28" t="str">
            <v>Bolt, Repeating</v>
          </cell>
          <cell r="C28"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8" t="str">
            <v>WotC</v>
          </cell>
          <cell r="E28" t="str">
            <v>3.5e SRD</v>
          </cell>
          <cell r="G28">
            <v>1</v>
          </cell>
          <cell r="H28">
            <v>3</v>
          </cell>
          <cell r="I28">
            <v>0.1</v>
          </cell>
          <cell r="J28" t="str">
            <v>Simple</v>
          </cell>
          <cell r="K28" t="str">
            <v>Improvised</v>
          </cell>
          <cell r="O28">
            <v>4</v>
          </cell>
          <cell r="P28" t="str">
            <v>Piercing</v>
          </cell>
          <cell r="U28">
            <v>99</v>
          </cell>
          <cell r="V28">
            <v>19</v>
          </cell>
          <cell r="W28">
            <v>2</v>
          </cell>
          <cell r="Z28">
            <v>-4</v>
          </cell>
          <cell r="AB28">
            <v>1</v>
          </cell>
        </row>
        <row r="29">
          <cell r="A29" t="str">
            <v>Boomerang</v>
          </cell>
          <cell r="D29" t="str">
            <v>Piazo</v>
          </cell>
          <cell r="E29" t="str">
            <v>Dragon 275</v>
          </cell>
          <cell r="F29">
            <v>43</v>
          </cell>
          <cell r="G29">
            <v>2</v>
          </cell>
          <cell r="H29">
            <v>4</v>
          </cell>
          <cell r="J29" t="str">
            <v>Exotic</v>
          </cell>
          <cell r="K29" t="str">
            <v>Other</v>
          </cell>
          <cell r="O29">
            <v>4</v>
          </cell>
          <cell r="P29" t="str">
            <v>Bludgeoning</v>
          </cell>
          <cell r="T29" t="str">
            <v>Subdual</v>
          </cell>
          <cell r="U29">
            <v>99</v>
          </cell>
          <cell r="V29">
            <v>20</v>
          </cell>
          <cell r="W29">
            <v>2</v>
          </cell>
          <cell r="X29" t="str">
            <v>thrown</v>
          </cell>
          <cell r="Y29">
            <v>20</v>
          </cell>
        </row>
        <row r="30">
          <cell r="A30" t="str">
            <v>Bottle</v>
          </cell>
          <cell r="D30" t="str">
            <v>WotC</v>
          </cell>
          <cell r="E30" t="str">
            <v>SnF</v>
          </cell>
          <cell r="F30">
            <v>16</v>
          </cell>
          <cell r="G30">
            <v>1</v>
          </cell>
          <cell r="H30">
            <v>3</v>
          </cell>
          <cell r="I30">
            <v>2</v>
          </cell>
          <cell r="J30" t="str">
            <v>Simple</v>
          </cell>
          <cell r="K30" t="str">
            <v>Improvised</v>
          </cell>
          <cell r="O30">
            <v>6</v>
          </cell>
          <cell r="P30" t="str">
            <v>Bludgeoning or Slashing</v>
          </cell>
          <cell r="U30">
            <v>99</v>
          </cell>
          <cell r="V30">
            <v>20</v>
          </cell>
          <cell r="W30">
            <v>2</v>
          </cell>
          <cell r="X30" t="str">
            <v>thrown</v>
          </cell>
          <cell r="Z30">
            <v>-4</v>
          </cell>
        </row>
        <row r="31">
          <cell r="A31" t="str">
            <v>Bow, Composite Long</v>
          </cell>
          <cell r="C31"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1" t="str">
            <v>WotC</v>
          </cell>
          <cell r="E31" t="str">
            <v>PHB</v>
          </cell>
          <cell r="F31">
            <v>101</v>
          </cell>
          <cell r="G31">
            <v>3</v>
          </cell>
          <cell r="H31">
            <v>5</v>
          </cell>
          <cell r="I31">
            <v>100</v>
          </cell>
          <cell r="J31" t="str">
            <v>Martial</v>
          </cell>
          <cell r="K31" t="str">
            <v>Bow</v>
          </cell>
          <cell r="O31">
            <v>8</v>
          </cell>
          <cell r="P31" t="str">
            <v>Piercing</v>
          </cell>
          <cell r="V31">
            <v>20</v>
          </cell>
          <cell r="W31">
            <v>3</v>
          </cell>
          <cell r="X31" t="str">
            <v>shot</v>
          </cell>
          <cell r="Y31">
            <v>110</v>
          </cell>
        </row>
        <row r="32">
          <cell r="A32" t="str">
            <v>Bow, Composite Short</v>
          </cell>
          <cell r="C32"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2" t="str">
            <v>WotC</v>
          </cell>
          <cell r="E32" t="str">
            <v>PHB</v>
          </cell>
          <cell r="F32">
            <v>102</v>
          </cell>
          <cell r="G32">
            <v>2</v>
          </cell>
          <cell r="H32">
            <v>4</v>
          </cell>
          <cell r="I32">
            <v>75</v>
          </cell>
          <cell r="J32" t="str">
            <v>Martial</v>
          </cell>
          <cell r="K32" t="str">
            <v>Bow</v>
          </cell>
          <cell r="O32">
            <v>6</v>
          </cell>
          <cell r="P32" t="str">
            <v>Piercing</v>
          </cell>
          <cell r="V32">
            <v>20</v>
          </cell>
          <cell r="W32">
            <v>3</v>
          </cell>
          <cell r="X32" t="str">
            <v>shot</v>
          </cell>
          <cell r="Y32">
            <v>70</v>
          </cell>
        </row>
        <row r="33">
          <cell r="A33" t="str">
            <v>Bow, Long</v>
          </cell>
          <cell r="C33" t="str">
            <v>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v>
          </cell>
          <cell r="D33" t="str">
            <v>WotC</v>
          </cell>
          <cell r="E33" t="str">
            <v>PHB</v>
          </cell>
          <cell r="F33">
            <v>101</v>
          </cell>
          <cell r="G33">
            <v>3</v>
          </cell>
          <cell r="H33">
            <v>5</v>
          </cell>
          <cell r="I33">
            <v>75</v>
          </cell>
          <cell r="J33" t="str">
            <v>Martial</v>
          </cell>
          <cell r="K33" t="str">
            <v>Bow</v>
          </cell>
          <cell r="O33">
            <v>8</v>
          </cell>
          <cell r="P33" t="str">
            <v>Piercing</v>
          </cell>
          <cell r="V33">
            <v>20</v>
          </cell>
          <cell r="W33">
            <v>3</v>
          </cell>
          <cell r="X33" t="str">
            <v>shot</v>
          </cell>
          <cell r="Y33">
            <v>100</v>
          </cell>
        </row>
        <row r="34">
          <cell r="A34" t="str">
            <v>Bow, Mighty Composite Long (+1)</v>
          </cell>
          <cell r="C34"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4" t="str">
            <v>WotC</v>
          </cell>
          <cell r="E34" t="str">
            <v>PHB</v>
          </cell>
          <cell r="F34">
            <v>113</v>
          </cell>
          <cell r="G34">
            <v>3</v>
          </cell>
          <cell r="H34">
            <v>5</v>
          </cell>
          <cell r="I34">
            <v>200</v>
          </cell>
          <cell r="J34" t="str">
            <v>Martial</v>
          </cell>
          <cell r="K34" t="str">
            <v>Bow</v>
          </cell>
          <cell r="O34">
            <v>8</v>
          </cell>
          <cell r="P34" t="str">
            <v>Piercing</v>
          </cell>
          <cell r="U34">
            <v>1</v>
          </cell>
          <cell r="V34">
            <v>20</v>
          </cell>
          <cell r="W34">
            <v>3</v>
          </cell>
          <cell r="X34" t="str">
            <v>shot</v>
          </cell>
          <cell r="Y34">
            <v>110</v>
          </cell>
        </row>
        <row r="35">
          <cell r="A35" t="str">
            <v>Bow, Mighty Composite Long (+2)</v>
          </cell>
          <cell r="C35"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5" t="str">
            <v>WotC</v>
          </cell>
          <cell r="E35" t="str">
            <v>PHB</v>
          </cell>
          <cell r="F35">
            <v>113</v>
          </cell>
          <cell r="G35">
            <v>3</v>
          </cell>
          <cell r="H35">
            <v>5</v>
          </cell>
          <cell r="I35">
            <v>300</v>
          </cell>
          <cell r="J35" t="str">
            <v>Martial</v>
          </cell>
          <cell r="K35" t="str">
            <v>Bow</v>
          </cell>
          <cell r="O35">
            <v>8</v>
          </cell>
          <cell r="P35" t="str">
            <v>Piercing</v>
          </cell>
          <cell r="U35">
            <v>2</v>
          </cell>
          <cell r="V35">
            <v>20</v>
          </cell>
          <cell r="W35">
            <v>3</v>
          </cell>
          <cell r="X35" t="str">
            <v>shot</v>
          </cell>
          <cell r="Y35">
            <v>110</v>
          </cell>
        </row>
        <row r="36">
          <cell r="A36" t="str">
            <v>Bow, Mighty Composite Long (+3)</v>
          </cell>
          <cell r="C36"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6" t="str">
            <v>WotC</v>
          </cell>
          <cell r="E36" t="str">
            <v>PHB</v>
          </cell>
          <cell r="F36">
            <v>113</v>
          </cell>
          <cell r="G36">
            <v>3</v>
          </cell>
          <cell r="H36">
            <v>5</v>
          </cell>
          <cell r="I36">
            <v>400</v>
          </cell>
          <cell r="J36" t="str">
            <v>Martial</v>
          </cell>
          <cell r="K36" t="str">
            <v>Bow</v>
          </cell>
          <cell r="O36">
            <v>8</v>
          </cell>
          <cell r="P36" t="str">
            <v>Piercing</v>
          </cell>
          <cell r="U36">
            <v>3</v>
          </cell>
          <cell r="V36">
            <v>20</v>
          </cell>
          <cell r="W36">
            <v>3</v>
          </cell>
          <cell r="X36" t="str">
            <v>shot</v>
          </cell>
          <cell r="Y36">
            <v>110</v>
          </cell>
        </row>
        <row r="37">
          <cell r="A37" t="str">
            <v>Bow, Mighty Composite Long (+4)</v>
          </cell>
          <cell r="C37"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7" t="str">
            <v>WotC</v>
          </cell>
          <cell r="E37" t="str">
            <v>PHB</v>
          </cell>
          <cell r="F37">
            <v>113</v>
          </cell>
          <cell r="G37">
            <v>3</v>
          </cell>
          <cell r="H37">
            <v>5</v>
          </cell>
          <cell r="I37">
            <v>500</v>
          </cell>
          <cell r="J37" t="str">
            <v>Martial</v>
          </cell>
          <cell r="K37" t="str">
            <v>Bow</v>
          </cell>
          <cell r="O37">
            <v>8</v>
          </cell>
          <cell r="P37" t="str">
            <v>Piercing</v>
          </cell>
          <cell r="U37">
            <v>4</v>
          </cell>
          <cell r="V37">
            <v>20</v>
          </cell>
          <cell r="W37">
            <v>3</v>
          </cell>
          <cell r="X37" t="str">
            <v>shot</v>
          </cell>
          <cell r="Y37">
            <v>110</v>
          </cell>
        </row>
        <row r="38">
          <cell r="A38" t="str">
            <v>Bow, Mighty Composite Short (+1)</v>
          </cell>
          <cell r="C38"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8" t="str">
            <v>WotC</v>
          </cell>
          <cell r="E38" t="str">
            <v>PHB</v>
          </cell>
          <cell r="F38">
            <v>113</v>
          </cell>
          <cell r="G38">
            <v>2</v>
          </cell>
          <cell r="H38">
            <v>4</v>
          </cell>
          <cell r="I38">
            <v>150</v>
          </cell>
          <cell r="J38" t="str">
            <v>Martial</v>
          </cell>
          <cell r="K38" t="str">
            <v>Bow</v>
          </cell>
          <cell r="O38">
            <v>6</v>
          </cell>
          <cell r="P38" t="str">
            <v>Piercing</v>
          </cell>
          <cell r="U38">
            <v>1</v>
          </cell>
          <cell r="V38">
            <v>20</v>
          </cell>
          <cell r="W38">
            <v>3</v>
          </cell>
          <cell r="X38" t="str">
            <v>shot</v>
          </cell>
          <cell r="Y38">
            <v>70</v>
          </cell>
        </row>
        <row r="39">
          <cell r="A39" t="str">
            <v>Bow, Mighty Composite Short (+2)</v>
          </cell>
          <cell r="C39"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9" t="str">
            <v>WotC</v>
          </cell>
          <cell r="E39" t="str">
            <v>PHB</v>
          </cell>
          <cell r="F39">
            <v>113</v>
          </cell>
          <cell r="G39">
            <v>2</v>
          </cell>
          <cell r="H39">
            <v>4</v>
          </cell>
          <cell r="I39">
            <v>225</v>
          </cell>
          <cell r="J39" t="str">
            <v>Martial</v>
          </cell>
          <cell r="K39" t="str">
            <v>Bow</v>
          </cell>
          <cell r="O39">
            <v>6</v>
          </cell>
          <cell r="P39" t="str">
            <v>Piercing</v>
          </cell>
          <cell r="U39">
            <v>2</v>
          </cell>
          <cell r="V39">
            <v>20</v>
          </cell>
          <cell r="W39">
            <v>3</v>
          </cell>
          <cell r="X39" t="str">
            <v>shot</v>
          </cell>
          <cell r="Y39">
            <v>70</v>
          </cell>
        </row>
        <row r="40">
          <cell r="A40" t="str">
            <v>Bow, Short</v>
          </cell>
          <cell r="C40" t="str">
            <v>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v>
          </cell>
          <cell r="D40" t="str">
            <v>WotC</v>
          </cell>
          <cell r="E40" t="str">
            <v>PHB</v>
          </cell>
          <cell r="F40">
            <v>102</v>
          </cell>
          <cell r="G40">
            <v>2</v>
          </cell>
          <cell r="H40">
            <v>4</v>
          </cell>
          <cell r="I40">
            <v>30</v>
          </cell>
          <cell r="J40" t="str">
            <v>Martial</v>
          </cell>
          <cell r="K40" t="str">
            <v>Bow</v>
          </cell>
          <cell r="O40">
            <v>6</v>
          </cell>
          <cell r="P40" t="str">
            <v>Piercing</v>
          </cell>
          <cell r="V40">
            <v>20</v>
          </cell>
          <cell r="W40">
            <v>3</v>
          </cell>
          <cell r="X40" t="str">
            <v>shot</v>
          </cell>
          <cell r="Y40">
            <v>60</v>
          </cell>
        </row>
        <row r="41">
          <cell r="A41" t="str">
            <v>Chain</v>
          </cell>
          <cell r="D41" t="str">
            <v>WotC</v>
          </cell>
          <cell r="E41" t="str">
            <v>OA</v>
          </cell>
          <cell r="F41">
            <v>70</v>
          </cell>
          <cell r="G41">
            <v>5</v>
          </cell>
          <cell r="H41">
            <v>5</v>
          </cell>
          <cell r="I41">
            <v>5</v>
          </cell>
          <cell r="J41" t="str">
            <v>Exotic</v>
          </cell>
          <cell r="K41" t="str">
            <v>Whip</v>
          </cell>
          <cell r="O41">
            <v>6</v>
          </cell>
          <cell r="P41" t="str">
            <v>Bludgeoning</v>
          </cell>
          <cell r="R41">
            <v>6</v>
          </cell>
          <cell r="S41" t="str">
            <v>Bludgeoning</v>
          </cell>
          <cell r="U41">
            <v>99</v>
          </cell>
          <cell r="V41">
            <v>20</v>
          </cell>
          <cell r="W41">
            <v>2</v>
          </cell>
          <cell r="AB41">
            <v>1</v>
          </cell>
        </row>
        <row r="42">
          <cell r="A42" t="str">
            <v>Chain, Spiked</v>
          </cell>
          <cell r="C42" t="str">
            <v>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v>
          </cell>
          <cell r="D42" t="str">
            <v>WotC</v>
          </cell>
          <cell r="E42" t="str">
            <v>PHB</v>
          </cell>
          <cell r="F42">
            <v>99</v>
          </cell>
          <cell r="G42">
            <v>15</v>
          </cell>
          <cell r="H42">
            <v>5</v>
          </cell>
          <cell r="I42">
            <v>25</v>
          </cell>
          <cell r="J42" t="str">
            <v>Exotic</v>
          </cell>
          <cell r="K42" t="str">
            <v>Whip</v>
          </cell>
          <cell r="N42">
            <v>2</v>
          </cell>
          <cell r="O42">
            <v>4</v>
          </cell>
          <cell r="P42" t="str">
            <v>Piercing</v>
          </cell>
          <cell r="U42">
            <v>99</v>
          </cell>
          <cell r="V42">
            <v>20</v>
          </cell>
          <cell r="W42">
            <v>2</v>
          </cell>
          <cell r="AB42">
            <v>1</v>
          </cell>
        </row>
        <row r="43">
          <cell r="A43" t="str">
            <v>Chain-and-Dagger</v>
          </cell>
          <cell r="D43" t="str">
            <v>WotC</v>
          </cell>
          <cell r="E43" t="str">
            <v>SnF</v>
          </cell>
          <cell r="F43">
            <v>71</v>
          </cell>
          <cell r="G43">
            <v>4</v>
          </cell>
          <cell r="H43">
            <v>5</v>
          </cell>
          <cell r="J43" t="str">
            <v>Exotic</v>
          </cell>
          <cell r="K43" t="str">
            <v>Whip</v>
          </cell>
          <cell r="O43">
            <v>4</v>
          </cell>
          <cell r="P43" t="str">
            <v>Piercing</v>
          </cell>
          <cell r="U43">
            <v>99</v>
          </cell>
          <cell r="V43">
            <v>19</v>
          </cell>
          <cell r="W43">
            <v>2</v>
          </cell>
        </row>
        <row r="44">
          <cell r="A44" t="str">
            <v>Chakram</v>
          </cell>
          <cell r="D44" t="str">
            <v>WotC</v>
          </cell>
          <cell r="E44" t="str">
            <v>FRCS</v>
          </cell>
          <cell r="F44">
            <v>97</v>
          </cell>
          <cell r="G44">
            <v>2</v>
          </cell>
          <cell r="H44">
            <v>4</v>
          </cell>
          <cell r="I44">
            <v>15</v>
          </cell>
          <cell r="J44" t="str">
            <v>Exotic</v>
          </cell>
          <cell r="K44" t="str">
            <v>Other</v>
          </cell>
          <cell r="O44">
            <v>4</v>
          </cell>
          <cell r="P44" t="str">
            <v>Slashing</v>
          </cell>
          <cell r="U44">
            <v>99</v>
          </cell>
          <cell r="V44">
            <v>20</v>
          </cell>
          <cell r="W44">
            <v>3</v>
          </cell>
          <cell r="X44" t="str">
            <v>thrown</v>
          </cell>
          <cell r="Y44">
            <v>30</v>
          </cell>
        </row>
        <row r="45">
          <cell r="A45" t="str">
            <v>Chatkcha</v>
          </cell>
          <cell r="D45" t="str">
            <v>Piazo</v>
          </cell>
          <cell r="E45" t="str">
            <v>Dragon 275</v>
          </cell>
          <cell r="F45">
            <v>44</v>
          </cell>
          <cell r="G45">
            <v>0.5</v>
          </cell>
          <cell r="H45">
            <v>4</v>
          </cell>
          <cell r="J45" t="str">
            <v>Exotic</v>
          </cell>
          <cell r="L45" t="str">
            <v>Asian</v>
          </cell>
          <cell r="O45">
            <v>6</v>
          </cell>
          <cell r="P45" t="str">
            <v>Slashing</v>
          </cell>
          <cell r="U45">
            <v>99</v>
          </cell>
          <cell r="V45">
            <v>20</v>
          </cell>
          <cell r="W45">
            <v>2</v>
          </cell>
          <cell r="X45" t="str">
            <v>thrown</v>
          </cell>
          <cell r="Y45">
            <v>20</v>
          </cell>
        </row>
        <row r="46">
          <cell r="A46" t="str">
            <v>Chijiriki</v>
          </cell>
          <cell r="D46" t="str">
            <v>WotC</v>
          </cell>
          <cell r="E46" t="str">
            <v>OA</v>
          </cell>
          <cell r="F46">
            <v>71</v>
          </cell>
          <cell r="G46">
            <v>6</v>
          </cell>
          <cell r="H46">
            <v>5</v>
          </cell>
          <cell r="I46">
            <v>8</v>
          </cell>
          <cell r="J46" t="str">
            <v>Exotic</v>
          </cell>
          <cell r="L46" t="str">
            <v>Asian</v>
          </cell>
          <cell r="O46">
            <v>6</v>
          </cell>
          <cell r="P46" t="str">
            <v>Piercing</v>
          </cell>
          <cell r="R46">
            <v>4</v>
          </cell>
          <cell r="S46" t="str">
            <v>Bludgeoning</v>
          </cell>
          <cell r="U46">
            <v>99</v>
          </cell>
          <cell r="V46">
            <v>20</v>
          </cell>
          <cell r="W46">
            <v>2</v>
          </cell>
        </row>
        <row r="47">
          <cell r="A47" t="str">
            <v>Claw Bracer</v>
          </cell>
          <cell r="D47" t="str">
            <v>WotC</v>
          </cell>
          <cell r="E47" t="str">
            <v>FRCS</v>
          </cell>
          <cell r="F47">
            <v>97</v>
          </cell>
          <cell r="G47">
            <v>2</v>
          </cell>
          <cell r="H47">
            <v>3</v>
          </cell>
          <cell r="I47">
            <v>30</v>
          </cell>
          <cell r="J47" t="str">
            <v>Exotic</v>
          </cell>
          <cell r="K47" t="str">
            <v>Other</v>
          </cell>
          <cell r="O47">
            <v>4</v>
          </cell>
          <cell r="P47" t="str">
            <v>Piercing</v>
          </cell>
          <cell r="U47">
            <v>99</v>
          </cell>
          <cell r="V47">
            <v>19</v>
          </cell>
          <cell r="W47">
            <v>2</v>
          </cell>
        </row>
        <row r="48">
          <cell r="A48" t="str">
            <v>Claw or Rake</v>
          </cell>
          <cell r="D48" t="str">
            <v>WotC</v>
          </cell>
          <cell r="E48" t="str">
            <v>MM</v>
          </cell>
          <cell r="F48">
            <v>7</v>
          </cell>
          <cell r="H48">
            <v>1</v>
          </cell>
          <cell r="J48" t="str">
            <v>Natural</v>
          </cell>
          <cell r="K48" t="str">
            <v>Natural</v>
          </cell>
          <cell r="O48">
            <v>1</v>
          </cell>
          <cell r="P48" t="str">
            <v>Slashing and Piercing</v>
          </cell>
          <cell r="U48">
            <v>99</v>
          </cell>
          <cell r="V48">
            <v>20</v>
          </cell>
          <cell r="W48">
            <v>2</v>
          </cell>
          <cell r="AB48">
            <v>1</v>
          </cell>
        </row>
        <row r="49">
          <cell r="A49" t="str">
            <v>Claw, Panther</v>
          </cell>
          <cell r="D49" t="str">
            <v>Piazo</v>
          </cell>
          <cell r="E49" t="str">
            <v>Dragon 281</v>
          </cell>
          <cell r="F49">
            <v>39</v>
          </cell>
          <cell r="G49">
            <v>3</v>
          </cell>
          <cell r="H49">
            <v>3</v>
          </cell>
          <cell r="J49" t="str">
            <v>Exotic</v>
          </cell>
          <cell r="K49" t="str">
            <v>Other</v>
          </cell>
          <cell r="O49">
            <v>4</v>
          </cell>
          <cell r="P49" t="str">
            <v>Slashing or Piercing</v>
          </cell>
          <cell r="U49">
            <v>99</v>
          </cell>
          <cell r="V49">
            <v>20</v>
          </cell>
          <cell r="W49">
            <v>3</v>
          </cell>
        </row>
        <row r="50">
          <cell r="A50" t="str">
            <v>Club</v>
          </cell>
          <cell r="D50" t="str">
            <v>WotC</v>
          </cell>
          <cell r="E50" t="str">
            <v>PHB</v>
          </cell>
          <cell r="F50">
            <v>100</v>
          </cell>
          <cell r="G50">
            <v>3</v>
          </cell>
          <cell r="H50">
            <v>4</v>
          </cell>
          <cell r="J50" t="str">
            <v>Simple</v>
          </cell>
          <cell r="K50" t="str">
            <v>Impact</v>
          </cell>
          <cell r="O50">
            <v>6</v>
          </cell>
          <cell r="P50" t="str">
            <v>Bludgeoning</v>
          </cell>
          <cell r="U50">
            <v>99</v>
          </cell>
          <cell r="V50">
            <v>20</v>
          </cell>
          <cell r="W50">
            <v>2</v>
          </cell>
          <cell r="X50" t="str">
            <v>thrown</v>
          </cell>
          <cell r="Y50">
            <v>10</v>
          </cell>
        </row>
        <row r="51">
          <cell r="A51" t="str">
            <v>Club, Great</v>
          </cell>
          <cell r="D51" t="str">
            <v>WotC</v>
          </cell>
          <cell r="E51" t="str">
            <v>PHB</v>
          </cell>
          <cell r="F51">
            <v>101</v>
          </cell>
          <cell r="G51">
            <v>10</v>
          </cell>
          <cell r="H51">
            <v>5</v>
          </cell>
          <cell r="I51">
            <v>5</v>
          </cell>
          <cell r="J51" t="str">
            <v>Martial</v>
          </cell>
          <cell r="K51" t="str">
            <v>Impact</v>
          </cell>
          <cell r="O51">
            <v>10</v>
          </cell>
          <cell r="P51" t="str">
            <v>Bludgeoning</v>
          </cell>
          <cell r="U51">
            <v>99</v>
          </cell>
          <cell r="V51">
            <v>20</v>
          </cell>
          <cell r="W51">
            <v>2</v>
          </cell>
        </row>
        <row r="52">
          <cell r="A52" t="str">
            <v>Crossbow, Great</v>
          </cell>
          <cell r="D52" t="str">
            <v>WotC</v>
          </cell>
          <cell r="E52" t="str">
            <v>SnF</v>
          </cell>
          <cell r="F52">
            <v>71</v>
          </cell>
          <cell r="G52">
            <v>15</v>
          </cell>
          <cell r="H52">
            <v>5</v>
          </cell>
          <cell r="J52" t="str">
            <v>Exotic</v>
          </cell>
          <cell r="K52" t="str">
            <v>Crossbow</v>
          </cell>
          <cell r="O52">
            <v>12</v>
          </cell>
          <cell r="P52" t="str">
            <v>Piercing</v>
          </cell>
          <cell r="V52">
            <v>19</v>
          </cell>
          <cell r="W52">
            <v>2</v>
          </cell>
          <cell r="X52" t="str">
            <v>shot</v>
          </cell>
          <cell r="Y52">
            <v>150</v>
          </cell>
        </row>
        <row r="53">
          <cell r="A53" t="str">
            <v>Crossbow, Hand</v>
          </cell>
          <cell r="C53" t="str">
            <v>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v>
          </cell>
          <cell r="D53" t="str">
            <v>WotC</v>
          </cell>
          <cell r="E53" t="str">
            <v>PHB</v>
          </cell>
          <cell r="F53">
            <v>100</v>
          </cell>
          <cell r="G53">
            <v>3</v>
          </cell>
          <cell r="H53">
            <v>3</v>
          </cell>
          <cell r="I53">
            <v>100</v>
          </cell>
          <cell r="J53" t="str">
            <v>Exotic</v>
          </cell>
          <cell r="K53" t="str">
            <v>Crossbow</v>
          </cell>
          <cell r="O53">
            <v>4</v>
          </cell>
          <cell r="P53" t="str">
            <v>Piercing</v>
          </cell>
          <cell r="V53">
            <v>19</v>
          </cell>
          <cell r="W53">
            <v>2</v>
          </cell>
          <cell r="X53" t="str">
            <v>shot</v>
          </cell>
          <cell r="Y53">
            <v>30</v>
          </cell>
        </row>
        <row r="54">
          <cell r="A54" t="str">
            <v>Crossbow, Heavy</v>
          </cell>
          <cell r="C54" t="str">
            <v>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v>
          </cell>
          <cell r="D54" t="str">
            <v>WotC</v>
          </cell>
          <cell r="E54" t="str">
            <v>PHB</v>
          </cell>
          <cell r="F54">
            <v>100</v>
          </cell>
          <cell r="G54">
            <v>9</v>
          </cell>
          <cell r="H54">
            <v>5</v>
          </cell>
          <cell r="I54">
            <v>50</v>
          </cell>
          <cell r="J54" t="str">
            <v>Simple</v>
          </cell>
          <cell r="K54" t="str">
            <v>Crossbow</v>
          </cell>
          <cell r="O54">
            <v>10</v>
          </cell>
          <cell r="P54" t="str">
            <v>Piercing</v>
          </cell>
          <cell r="V54">
            <v>19</v>
          </cell>
          <cell r="W54">
            <v>2</v>
          </cell>
          <cell r="X54" t="str">
            <v>shot</v>
          </cell>
          <cell r="Y54">
            <v>120</v>
          </cell>
        </row>
        <row r="55">
          <cell r="A55" t="str">
            <v>Crossbow, Light</v>
          </cell>
          <cell r="C55" t="str">
            <v>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v>
          </cell>
          <cell r="D55" t="str">
            <v>WotC</v>
          </cell>
          <cell r="E55" t="str">
            <v>PHB</v>
          </cell>
          <cell r="F55">
            <v>100</v>
          </cell>
          <cell r="G55">
            <v>6</v>
          </cell>
          <cell r="H55">
            <v>4</v>
          </cell>
          <cell r="I55">
            <v>35</v>
          </cell>
          <cell r="J55" t="str">
            <v>Simple</v>
          </cell>
          <cell r="K55" t="str">
            <v>Crossbow</v>
          </cell>
          <cell r="O55">
            <v>8</v>
          </cell>
          <cell r="P55" t="str">
            <v>Piercing</v>
          </cell>
          <cell r="V55">
            <v>19</v>
          </cell>
          <cell r="W55">
            <v>2</v>
          </cell>
          <cell r="X55" t="str">
            <v>shot</v>
          </cell>
          <cell r="Y55">
            <v>80</v>
          </cell>
        </row>
        <row r="56">
          <cell r="A56" t="str">
            <v>Crossbow, Repeating Heavy</v>
          </cell>
          <cell r="C56"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6" t="str">
            <v>WotC</v>
          </cell>
          <cell r="E56" t="str">
            <v>PHB</v>
          </cell>
          <cell r="F56">
            <v>100</v>
          </cell>
          <cell r="G56">
            <v>16</v>
          </cell>
          <cell r="H56">
            <v>5</v>
          </cell>
          <cell r="I56">
            <v>400</v>
          </cell>
          <cell r="J56" t="str">
            <v>Exotic</v>
          </cell>
          <cell r="K56" t="str">
            <v>Crossbow</v>
          </cell>
          <cell r="O56">
            <v>8</v>
          </cell>
          <cell r="P56" t="str">
            <v>Piercing</v>
          </cell>
          <cell r="V56">
            <v>19</v>
          </cell>
          <cell r="W56">
            <v>2</v>
          </cell>
          <cell r="X56" t="str">
            <v>shot</v>
          </cell>
          <cell r="Y56">
            <v>120</v>
          </cell>
        </row>
        <row r="57">
          <cell r="A57" t="str">
            <v>Crossbow, Repeating Light</v>
          </cell>
          <cell r="C57"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7" t="str">
            <v>WotC</v>
          </cell>
          <cell r="E57" t="str">
            <v>PHB</v>
          </cell>
          <cell r="F57">
            <v>100</v>
          </cell>
          <cell r="G57">
            <v>16</v>
          </cell>
          <cell r="H57">
            <v>4</v>
          </cell>
          <cell r="I57">
            <v>250</v>
          </cell>
          <cell r="J57" t="str">
            <v>Exotic</v>
          </cell>
          <cell r="K57" t="str">
            <v>Crossbow</v>
          </cell>
          <cell r="O57">
            <v>6</v>
          </cell>
          <cell r="P57" t="str">
            <v>Piercing</v>
          </cell>
          <cell r="V57">
            <v>19</v>
          </cell>
          <cell r="W57">
            <v>2</v>
          </cell>
          <cell r="X57" t="str">
            <v>shot</v>
          </cell>
          <cell r="Y57">
            <v>80</v>
          </cell>
        </row>
        <row r="58">
          <cell r="A58" t="str">
            <v>Crusher, Orc</v>
          </cell>
          <cell r="D58" t="str">
            <v>Piazo</v>
          </cell>
          <cell r="E58" t="str">
            <v>Dragon 275</v>
          </cell>
          <cell r="F58">
            <v>44</v>
          </cell>
          <cell r="G58">
            <v>15</v>
          </cell>
          <cell r="H58">
            <v>5</v>
          </cell>
          <cell r="J58" t="str">
            <v>Exotic</v>
          </cell>
          <cell r="L58" t="str">
            <v>Orc</v>
          </cell>
          <cell r="O58">
            <v>8</v>
          </cell>
          <cell r="P58" t="str">
            <v>Bludgeoning</v>
          </cell>
          <cell r="U58">
            <v>99</v>
          </cell>
          <cell r="V58">
            <v>20</v>
          </cell>
          <cell r="W58">
            <v>2</v>
          </cell>
        </row>
        <row r="59">
          <cell r="A59" t="str">
            <v>Cutlass</v>
          </cell>
          <cell r="D59" t="str">
            <v>WotC</v>
          </cell>
          <cell r="E59" t="str">
            <v>FRCS</v>
          </cell>
          <cell r="F59">
            <v>97</v>
          </cell>
          <cell r="G59">
            <v>3</v>
          </cell>
          <cell r="H59">
            <v>4</v>
          </cell>
          <cell r="I59">
            <v>15</v>
          </cell>
          <cell r="J59" t="str">
            <v>Martial</v>
          </cell>
          <cell r="K59" t="str">
            <v>Sword</v>
          </cell>
          <cell r="O59">
            <v>6</v>
          </cell>
          <cell r="P59" t="str">
            <v>Slashing or Piercing</v>
          </cell>
          <cell r="U59">
            <v>99</v>
          </cell>
          <cell r="V59">
            <v>19</v>
          </cell>
          <cell r="W59">
            <v>2</v>
          </cell>
        </row>
        <row r="60">
          <cell r="A60" t="str">
            <v>Dagger</v>
          </cell>
          <cell r="C60" t="str">
            <v>You get a +2 bonus on Sleight of Hand checks made to conceal a dagger on your body (see the Sleight of Hand skill).</v>
          </cell>
          <cell r="D60" t="str">
            <v>WotC</v>
          </cell>
          <cell r="E60" t="str">
            <v>PHB</v>
          </cell>
          <cell r="F60">
            <v>100</v>
          </cell>
          <cell r="G60">
            <v>1</v>
          </cell>
          <cell r="H60">
            <v>3</v>
          </cell>
          <cell r="I60">
            <v>2</v>
          </cell>
          <cell r="J60" t="str">
            <v>Simple</v>
          </cell>
          <cell r="K60" t="str">
            <v>Dagger</v>
          </cell>
          <cell r="O60">
            <v>4</v>
          </cell>
          <cell r="P60" t="str">
            <v>Piercing</v>
          </cell>
          <cell r="U60">
            <v>99</v>
          </cell>
          <cell r="V60">
            <v>19</v>
          </cell>
          <cell r="W60">
            <v>2</v>
          </cell>
          <cell r="X60" t="str">
            <v>thrown</v>
          </cell>
          <cell r="Y60">
            <v>10</v>
          </cell>
          <cell r="AB60">
            <v>1</v>
          </cell>
        </row>
        <row r="61">
          <cell r="A61" t="str">
            <v>Dagger, Punching</v>
          </cell>
          <cell r="D61" t="str">
            <v>WotC</v>
          </cell>
          <cell r="E61" t="str">
            <v>PHB</v>
          </cell>
          <cell r="F61">
            <v>100</v>
          </cell>
          <cell r="G61">
            <v>2</v>
          </cell>
          <cell r="H61">
            <v>3</v>
          </cell>
          <cell r="I61">
            <v>2</v>
          </cell>
          <cell r="J61" t="str">
            <v>Simple</v>
          </cell>
          <cell r="K61" t="str">
            <v>Dagger</v>
          </cell>
          <cell r="O61">
            <v>4</v>
          </cell>
          <cell r="P61" t="str">
            <v>Piercing</v>
          </cell>
          <cell r="U61">
            <v>99</v>
          </cell>
          <cell r="V61">
            <v>20</v>
          </cell>
          <cell r="W61">
            <v>3</v>
          </cell>
        </row>
        <row r="62">
          <cell r="A62" t="str">
            <v>Dagger, Triple</v>
          </cell>
          <cell r="D62" t="str">
            <v>WotC</v>
          </cell>
          <cell r="E62" t="str">
            <v>SnF</v>
          </cell>
          <cell r="F62">
            <v>74</v>
          </cell>
          <cell r="G62">
            <v>1</v>
          </cell>
          <cell r="H62">
            <v>3</v>
          </cell>
          <cell r="J62" t="str">
            <v>Exotic</v>
          </cell>
          <cell r="K62" t="str">
            <v>Dagger</v>
          </cell>
          <cell r="O62">
            <v>4</v>
          </cell>
          <cell r="P62" t="str">
            <v>Piercing</v>
          </cell>
          <cell r="U62">
            <v>99</v>
          </cell>
          <cell r="V62">
            <v>19</v>
          </cell>
          <cell r="W62">
            <v>2</v>
          </cell>
        </row>
        <row r="63">
          <cell r="A63" t="str">
            <v>Dai-kyu</v>
          </cell>
          <cell r="D63" t="str">
            <v>AEG</v>
          </cell>
          <cell r="E63" t="str">
            <v>Rokugan</v>
          </cell>
          <cell r="F63">
            <v>57</v>
          </cell>
          <cell r="G63">
            <v>3</v>
          </cell>
          <cell r="H63">
            <v>5</v>
          </cell>
          <cell r="J63" t="str">
            <v>Martial</v>
          </cell>
          <cell r="K63" t="str">
            <v>Bow</v>
          </cell>
          <cell r="L63" t="str">
            <v>Asian</v>
          </cell>
          <cell r="O63">
            <v>8</v>
          </cell>
          <cell r="P63" t="str">
            <v>Piercing</v>
          </cell>
          <cell r="V63">
            <v>20</v>
          </cell>
          <cell r="W63">
            <v>2</v>
          </cell>
          <cell r="X63" t="str">
            <v>shot</v>
          </cell>
          <cell r="Y63">
            <v>110</v>
          </cell>
        </row>
        <row r="64">
          <cell r="A64" t="str">
            <v>Dart</v>
          </cell>
          <cell r="D64" t="str">
            <v>WotC</v>
          </cell>
          <cell r="E64" t="str">
            <v>PHB</v>
          </cell>
          <cell r="F64">
            <v>100</v>
          </cell>
          <cell r="G64">
            <v>0.5</v>
          </cell>
          <cell r="H64">
            <v>4</v>
          </cell>
          <cell r="I64">
            <v>0.5</v>
          </cell>
          <cell r="J64" t="str">
            <v>Simple</v>
          </cell>
          <cell r="K64" t="str">
            <v>Other</v>
          </cell>
          <cell r="O64">
            <v>4</v>
          </cell>
          <cell r="P64" t="str">
            <v>Piercing</v>
          </cell>
          <cell r="U64">
            <v>99</v>
          </cell>
          <cell r="V64">
            <v>20</v>
          </cell>
          <cell r="W64">
            <v>2</v>
          </cell>
          <cell r="X64" t="str">
            <v>thrown</v>
          </cell>
          <cell r="Y64">
            <v>20</v>
          </cell>
        </row>
        <row r="65">
          <cell r="A65" t="str">
            <v>Die Tsuchi</v>
          </cell>
          <cell r="D65" t="str">
            <v>AEG</v>
          </cell>
          <cell r="E65" t="str">
            <v>Rokugan</v>
          </cell>
          <cell r="F65">
            <v>57</v>
          </cell>
          <cell r="G65">
            <v>12</v>
          </cell>
          <cell r="H65">
            <v>5</v>
          </cell>
          <cell r="J65" t="str">
            <v>Martial</v>
          </cell>
          <cell r="L65" t="str">
            <v>Asian</v>
          </cell>
          <cell r="O65">
            <v>8</v>
          </cell>
          <cell r="P65" t="str">
            <v>Bludgeoning</v>
          </cell>
          <cell r="U65">
            <v>99</v>
          </cell>
          <cell r="V65">
            <v>20</v>
          </cell>
          <cell r="W65">
            <v>3</v>
          </cell>
        </row>
        <row r="66">
          <cell r="A66" t="str">
            <v>Duom</v>
          </cell>
          <cell r="D66" t="str">
            <v>WotC</v>
          </cell>
          <cell r="E66" t="str">
            <v>SnF</v>
          </cell>
          <cell r="F66">
            <v>72</v>
          </cell>
          <cell r="G66">
            <v>8</v>
          </cell>
          <cell r="H66">
            <v>5</v>
          </cell>
          <cell r="J66" t="str">
            <v>Exotic</v>
          </cell>
          <cell r="L66" t="str">
            <v>Asian</v>
          </cell>
          <cell r="O66">
            <v>8</v>
          </cell>
          <cell r="P66" t="str">
            <v>Piercing</v>
          </cell>
          <cell r="U66">
            <v>99</v>
          </cell>
          <cell r="V66">
            <v>20</v>
          </cell>
          <cell r="W66">
            <v>3</v>
          </cell>
        </row>
        <row r="67">
          <cell r="A67" t="str">
            <v>Falchion</v>
          </cell>
          <cell r="D67" t="str">
            <v>WotC</v>
          </cell>
          <cell r="E67" t="str">
            <v>PHB</v>
          </cell>
          <cell r="F67">
            <v>100</v>
          </cell>
          <cell r="G67">
            <v>16</v>
          </cell>
          <cell r="H67">
            <v>5</v>
          </cell>
          <cell r="I67">
            <v>75</v>
          </cell>
          <cell r="J67" t="str">
            <v>Martial</v>
          </cell>
          <cell r="K67" t="str">
            <v>Sword</v>
          </cell>
          <cell r="N67">
            <v>2</v>
          </cell>
          <cell r="O67">
            <v>4</v>
          </cell>
          <cell r="P67" t="str">
            <v>Slashing</v>
          </cell>
          <cell r="U67">
            <v>99</v>
          </cell>
          <cell r="V67">
            <v>18</v>
          </cell>
          <cell r="W67">
            <v>2</v>
          </cell>
        </row>
        <row r="68">
          <cell r="A68" t="str">
            <v>Fan, War</v>
          </cell>
          <cell r="D68" t="str">
            <v>WotC</v>
          </cell>
          <cell r="E68" t="str">
            <v>OA</v>
          </cell>
          <cell r="F68">
            <v>74</v>
          </cell>
          <cell r="G68">
            <v>3</v>
          </cell>
          <cell r="H68">
            <v>4</v>
          </cell>
          <cell r="J68" t="str">
            <v>Exotic</v>
          </cell>
          <cell r="L68" t="str">
            <v>Asian</v>
          </cell>
          <cell r="O68">
            <v>6</v>
          </cell>
          <cell r="P68" t="str">
            <v>Slashing</v>
          </cell>
          <cell r="U68">
            <v>99</v>
          </cell>
          <cell r="V68">
            <v>20</v>
          </cell>
          <cell r="W68">
            <v>3</v>
          </cell>
        </row>
        <row r="69">
          <cell r="A69" t="str">
            <v>Flail, Dire</v>
          </cell>
          <cell r="C69" t="str">
            <v>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v>
          </cell>
          <cell r="D69" t="str">
            <v>WotC</v>
          </cell>
          <cell r="E69" t="str">
            <v>PHB</v>
          </cell>
          <cell r="F69">
            <v>100</v>
          </cell>
          <cell r="G69">
            <v>20</v>
          </cell>
          <cell r="H69">
            <v>5</v>
          </cell>
          <cell r="I69">
            <v>90</v>
          </cell>
          <cell r="J69" t="str">
            <v>Exotic</v>
          </cell>
          <cell r="K69" t="str">
            <v>Impact</v>
          </cell>
          <cell r="O69">
            <v>8</v>
          </cell>
          <cell r="P69" t="str">
            <v>Bludgeoning</v>
          </cell>
          <cell r="R69">
            <v>8</v>
          </cell>
          <cell r="S69" t="str">
            <v>Bludgeoning</v>
          </cell>
          <cell r="U69">
            <v>99</v>
          </cell>
          <cell r="V69">
            <v>20</v>
          </cell>
          <cell r="W69">
            <v>2</v>
          </cell>
        </row>
        <row r="70">
          <cell r="A70" t="str">
            <v>Flail, Heavy</v>
          </cell>
          <cell r="C70"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0" t="str">
            <v>WotC</v>
          </cell>
          <cell r="E70" t="str">
            <v>PHB</v>
          </cell>
          <cell r="F70">
            <v>100</v>
          </cell>
          <cell r="G70">
            <v>20</v>
          </cell>
          <cell r="H70">
            <v>5</v>
          </cell>
          <cell r="I70">
            <v>10</v>
          </cell>
          <cell r="J70" t="str">
            <v>Martial</v>
          </cell>
          <cell r="K70" t="str">
            <v>Impact</v>
          </cell>
          <cell r="O70">
            <v>10</v>
          </cell>
          <cell r="P70" t="str">
            <v>Bludgeoning</v>
          </cell>
          <cell r="U70">
            <v>99</v>
          </cell>
          <cell r="V70">
            <v>19</v>
          </cell>
          <cell r="W70">
            <v>2</v>
          </cell>
        </row>
        <row r="71">
          <cell r="A71" t="str">
            <v>Flail, Light</v>
          </cell>
          <cell r="C71"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1" t="str">
            <v>WotC</v>
          </cell>
          <cell r="E71" t="str">
            <v>PHB</v>
          </cell>
          <cell r="F71">
            <v>101</v>
          </cell>
          <cell r="G71">
            <v>5</v>
          </cell>
          <cell r="H71">
            <v>4</v>
          </cell>
          <cell r="I71">
            <v>8</v>
          </cell>
          <cell r="J71" t="str">
            <v>Martial</v>
          </cell>
          <cell r="K71" t="str">
            <v>Impact</v>
          </cell>
          <cell r="O71">
            <v>8</v>
          </cell>
          <cell r="P71" t="str">
            <v>Bludgeoning</v>
          </cell>
          <cell r="U71">
            <v>99</v>
          </cell>
          <cell r="V71">
            <v>20</v>
          </cell>
          <cell r="W71">
            <v>2</v>
          </cell>
        </row>
        <row r="72">
          <cell r="A72" t="str">
            <v>Fukimi-Bari (Mouth Darts)</v>
          </cell>
          <cell r="D72" t="str">
            <v>WotC</v>
          </cell>
          <cell r="E72" t="str">
            <v>SnF</v>
          </cell>
          <cell r="F72">
            <v>72</v>
          </cell>
          <cell r="G72">
            <v>0.1</v>
          </cell>
          <cell r="H72">
            <v>3</v>
          </cell>
          <cell r="J72" t="str">
            <v>Exotic</v>
          </cell>
          <cell r="L72" t="str">
            <v>Asian</v>
          </cell>
          <cell r="O72">
            <v>1</v>
          </cell>
          <cell r="P72" t="str">
            <v>Piercing</v>
          </cell>
          <cell r="V72">
            <v>20</v>
          </cell>
          <cell r="W72">
            <v>2</v>
          </cell>
          <cell r="X72" t="str">
            <v>shot</v>
          </cell>
          <cell r="Y72">
            <v>10</v>
          </cell>
        </row>
        <row r="73">
          <cell r="A73" t="str">
            <v>Fullblade</v>
          </cell>
          <cell r="D73" t="str">
            <v>WotC</v>
          </cell>
          <cell r="E73" t="str">
            <v>SnF</v>
          </cell>
          <cell r="F73">
            <v>72</v>
          </cell>
          <cell r="G73">
            <v>23</v>
          </cell>
          <cell r="H73">
            <v>6</v>
          </cell>
          <cell r="J73" t="str">
            <v>Exotic</v>
          </cell>
          <cell r="K73" t="str">
            <v>Sword</v>
          </cell>
          <cell r="N73">
            <v>2</v>
          </cell>
          <cell r="O73">
            <v>8</v>
          </cell>
          <cell r="P73" t="str">
            <v>Slashing</v>
          </cell>
          <cell r="U73">
            <v>99</v>
          </cell>
          <cell r="V73">
            <v>19</v>
          </cell>
          <cell r="W73">
            <v>2</v>
          </cell>
        </row>
        <row r="74">
          <cell r="A74" t="str">
            <v>Gauntlet</v>
          </cell>
          <cell r="C74" t="str">
            <v>This metal glove lets you deal lethal damage rather than nonlethal damage with unarmed strikes. A strike with a gauntlet is otherwise considered an unarmed attack. The cost and weight given are for a single gauntlet. Medium and heavy armors (except breastplate) come with gauntlets.</v>
          </cell>
          <cell r="D74" t="str">
            <v>WotC</v>
          </cell>
          <cell r="E74" t="str">
            <v>3.5e SRD</v>
          </cell>
          <cell r="G74">
            <v>1</v>
          </cell>
          <cell r="H74">
            <v>3</v>
          </cell>
          <cell r="I74">
            <v>2</v>
          </cell>
          <cell r="J74" t="str">
            <v>Simple</v>
          </cell>
          <cell r="K74" t="str">
            <v>Armor</v>
          </cell>
          <cell r="O74">
            <v>3</v>
          </cell>
          <cell r="P74" t="str">
            <v>Bludgeoning</v>
          </cell>
          <cell r="U74">
            <v>99</v>
          </cell>
          <cell r="V74">
            <v>20</v>
          </cell>
          <cell r="W74">
            <v>2</v>
          </cell>
        </row>
        <row r="75">
          <cell r="A75" t="str">
            <v>Gauntlet, Bladed</v>
          </cell>
          <cell r="D75" t="str">
            <v>WotC</v>
          </cell>
          <cell r="E75" t="str">
            <v>SnF</v>
          </cell>
          <cell r="F75">
            <v>71</v>
          </cell>
          <cell r="G75">
            <v>4</v>
          </cell>
          <cell r="H75">
            <v>3</v>
          </cell>
          <cell r="J75" t="str">
            <v>Exotic</v>
          </cell>
          <cell r="K75" t="str">
            <v>Armor</v>
          </cell>
          <cell r="O75">
            <v>6</v>
          </cell>
          <cell r="P75" t="str">
            <v>Slashing</v>
          </cell>
          <cell r="U75">
            <v>99</v>
          </cell>
          <cell r="V75">
            <v>19</v>
          </cell>
          <cell r="W75">
            <v>2</v>
          </cell>
        </row>
        <row r="76">
          <cell r="A76" t="str">
            <v>Gauntlet, Spiked</v>
          </cell>
          <cell r="C76" t="str">
            <v>Your opponent cannot use a disarm action to disarm you of spiked gauntlets. The cost and weight given are for a single gauntlet. An attack with a spiked gauntlet is considered an armed attack.</v>
          </cell>
          <cell r="D76" t="str">
            <v>WotC</v>
          </cell>
          <cell r="E76" t="str">
            <v>PHB</v>
          </cell>
          <cell r="F76">
            <v>100</v>
          </cell>
          <cell r="G76">
            <v>2</v>
          </cell>
          <cell r="H76">
            <v>3</v>
          </cell>
          <cell r="I76">
            <v>5</v>
          </cell>
          <cell r="J76" t="str">
            <v>Simple</v>
          </cell>
          <cell r="K76" t="str">
            <v>Armor</v>
          </cell>
          <cell r="O76">
            <v>4</v>
          </cell>
          <cell r="P76" t="str">
            <v>Piercing</v>
          </cell>
          <cell r="U76">
            <v>99</v>
          </cell>
          <cell r="V76">
            <v>20</v>
          </cell>
          <cell r="W76">
            <v>2</v>
          </cell>
        </row>
        <row r="77">
          <cell r="A77" t="str">
            <v>Gauntlet, Spring-Loaded</v>
          </cell>
          <cell r="D77" t="str">
            <v>WotC</v>
          </cell>
          <cell r="E77" t="str">
            <v>SnF</v>
          </cell>
          <cell r="F77">
            <v>74</v>
          </cell>
          <cell r="G77">
            <v>4</v>
          </cell>
          <cell r="H77">
            <v>4</v>
          </cell>
          <cell r="J77" t="str">
            <v>Exotic</v>
          </cell>
          <cell r="K77" t="str">
            <v>Armor</v>
          </cell>
          <cell r="O77">
            <v>4</v>
          </cell>
          <cell r="P77" t="str">
            <v>Piercing</v>
          </cell>
          <cell r="V77">
            <v>20</v>
          </cell>
          <cell r="W77">
            <v>2</v>
          </cell>
          <cell r="X77" t="str">
            <v>shot</v>
          </cell>
          <cell r="Y77">
            <v>20</v>
          </cell>
        </row>
        <row r="78">
          <cell r="A78" t="str">
            <v>Glaive</v>
          </cell>
          <cell r="C78" t="str">
            <v>A glaive has reach. You can strike opponents 10 feet away with it, but you can’t use it against an adjacent foe.</v>
          </cell>
          <cell r="D78" t="str">
            <v>WotC</v>
          </cell>
          <cell r="E78" t="str">
            <v>PHB</v>
          </cell>
          <cell r="F78">
            <v>101</v>
          </cell>
          <cell r="G78">
            <v>15</v>
          </cell>
          <cell r="H78">
            <v>5</v>
          </cell>
          <cell r="I78">
            <v>8</v>
          </cell>
          <cell r="J78" t="str">
            <v>Martial</v>
          </cell>
          <cell r="K78" t="str">
            <v>Polearm</v>
          </cell>
          <cell r="O78">
            <v>10</v>
          </cell>
          <cell r="P78" t="str">
            <v>Slashing</v>
          </cell>
          <cell r="U78">
            <v>99</v>
          </cell>
          <cell r="V78">
            <v>20</v>
          </cell>
          <cell r="W78">
            <v>3</v>
          </cell>
          <cell r="AA78">
            <v>1</v>
          </cell>
        </row>
        <row r="79">
          <cell r="A79" t="str">
            <v>Gore</v>
          </cell>
          <cell r="D79" t="str">
            <v>WotC</v>
          </cell>
          <cell r="E79" t="str">
            <v>MM</v>
          </cell>
          <cell r="F79">
            <v>7</v>
          </cell>
          <cell r="H79">
            <v>1</v>
          </cell>
          <cell r="J79" t="str">
            <v>Natural</v>
          </cell>
          <cell r="K79" t="str">
            <v>Natural</v>
          </cell>
          <cell r="O79">
            <v>1</v>
          </cell>
          <cell r="P79" t="str">
            <v>Piercing</v>
          </cell>
          <cell r="U79">
            <v>99</v>
          </cell>
          <cell r="V79">
            <v>20</v>
          </cell>
          <cell r="W79">
            <v>2</v>
          </cell>
        </row>
        <row r="80">
          <cell r="A80" t="str">
            <v>Guisarme</v>
          </cell>
          <cell r="C80" t="str">
            <v>A guisarme has reach. You can strike opponents 10 feet away with it, but you can’t use it against an adjacent foe.
You can also use it to make trip attacks. If you are tripped during your own trip attempt, you can drop the guisarme to avoid being tripped.</v>
          </cell>
          <cell r="D80" t="str">
            <v>WotC</v>
          </cell>
          <cell r="E80" t="str">
            <v>PHB</v>
          </cell>
          <cell r="F80">
            <v>101</v>
          </cell>
          <cell r="G80">
            <v>15</v>
          </cell>
          <cell r="H80">
            <v>5</v>
          </cell>
          <cell r="I80">
            <v>9</v>
          </cell>
          <cell r="J80" t="str">
            <v>Martial</v>
          </cell>
          <cell r="K80" t="str">
            <v>Polearm</v>
          </cell>
          <cell r="N80">
            <v>2</v>
          </cell>
          <cell r="O80">
            <v>4</v>
          </cell>
          <cell r="P80" t="str">
            <v>Slashing</v>
          </cell>
          <cell r="U80">
            <v>99</v>
          </cell>
          <cell r="V80">
            <v>20</v>
          </cell>
          <cell r="W80">
            <v>3</v>
          </cell>
          <cell r="AA80">
            <v>1</v>
          </cell>
        </row>
        <row r="81">
          <cell r="A81" t="str">
            <v>Gyrspike</v>
          </cell>
          <cell r="D81" t="str">
            <v>WotC</v>
          </cell>
          <cell r="E81" t="str">
            <v>SnF</v>
          </cell>
          <cell r="F81">
            <v>72</v>
          </cell>
          <cell r="G81">
            <v>20</v>
          </cell>
          <cell r="H81">
            <v>5</v>
          </cell>
          <cell r="J81" t="str">
            <v>Exotic</v>
          </cell>
          <cell r="K81" t="str">
            <v>Other</v>
          </cell>
          <cell r="O81">
            <v>8</v>
          </cell>
          <cell r="P81" t="str">
            <v>Slaching</v>
          </cell>
          <cell r="R81">
            <v>8</v>
          </cell>
          <cell r="S81" t="str">
            <v>Bludgeoning</v>
          </cell>
          <cell r="U81">
            <v>99</v>
          </cell>
          <cell r="V81">
            <v>19</v>
          </cell>
          <cell r="W81">
            <v>2</v>
          </cell>
        </row>
        <row r="82">
          <cell r="A82" t="str">
            <v>Gythka</v>
          </cell>
          <cell r="D82" t="str">
            <v>Piazo</v>
          </cell>
          <cell r="E82" t="str">
            <v>Dragon 275</v>
          </cell>
          <cell r="F82">
            <v>44</v>
          </cell>
          <cell r="G82">
            <v>12</v>
          </cell>
          <cell r="H82">
            <v>5</v>
          </cell>
          <cell r="J82" t="str">
            <v>Exotic</v>
          </cell>
          <cell r="K82" t="str">
            <v>Other</v>
          </cell>
          <cell r="O82">
            <v>8</v>
          </cell>
          <cell r="P82" t="str">
            <v>Slashing</v>
          </cell>
          <cell r="R82">
            <v>8</v>
          </cell>
          <cell r="S82" t="str">
            <v>Slashing</v>
          </cell>
          <cell r="U82">
            <v>99</v>
          </cell>
          <cell r="V82">
            <v>20</v>
          </cell>
          <cell r="W82">
            <v>2</v>
          </cell>
        </row>
        <row r="83">
          <cell r="A83" t="str">
            <v>Halberd</v>
          </cell>
          <cell r="C83" t="str">
            <v>If you use a ready action to set a halberd against a charge, you deal double damage on a successful hit against a charging character.
You can use a halberd to make trip attacks. If you are tripped during your own trip attempt, you can drop the halberd to avoid being tripped.</v>
          </cell>
          <cell r="D83" t="str">
            <v>WotC</v>
          </cell>
          <cell r="E83" t="str">
            <v>PHB</v>
          </cell>
          <cell r="F83">
            <v>101</v>
          </cell>
          <cell r="G83">
            <v>15</v>
          </cell>
          <cell r="H83">
            <v>5</v>
          </cell>
          <cell r="I83">
            <v>10</v>
          </cell>
          <cell r="J83" t="str">
            <v>Martial</v>
          </cell>
          <cell r="K83" t="str">
            <v>Polearm</v>
          </cell>
          <cell r="O83">
            <v>10</v>
          </cell>
          <cell r="P83" t="str">
            <v>Slashing or Piercing</v>
          </cell>
          <cell r="U83">
            <v>99</v>
          </cell>
          <cell r="V83">
            <v>20</v>
          </cell>
          <cell r="W83">
            <v>3</v>
          </cell>
          <cell r="AA83">
            <v>1</v>
          </cell>
        </row>
        <row r="84">
          <cell r="A84" t="str">
            <v>Hammer, Gnome Hooked</v>
          </cell>
          <cell r="C84" t="str">
            <v>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v>
          </cell>
          <cell r="D84" t="str">
            <v>WotC</v>
          </cell>
          <cell r="E84" t="str">
            <v>PHB</v>
          </cell>
          <cell r="F84">
            <v>101</v>
          </cell>
          <cell r="G84">
            <v>6</v>
          </cell>
          <cell r="H84">
            <v>4</v>
          </cell>
          <cell r="I84">
            <v>20</v>
          </cell>
          <cell r="J84" t="str">
            <v>Exotic</v>
          </cell>
          <cell r="L84" t="str">
            <v>Gnome</v>
          </cell>
          <cell r="O84">
            <v>6</v>
          </cell>
          <cell r="P84" t="str">
            <v>Bludgeoning</v>
          </cell>
          <cell r="R84">
            <v>4</v>
          </cell>
          <cell r="S84" t="str">
            <v>Piercing</v>
          </cell>
          <cell r="U84">
            <v>99</v>
          </cell>
          <cell r="V84">
            <v>20</v>
          </cell>
          <cell r="W84">
            <v>4</v>
          </cell>
        </row>
        <row r="85">
          <cell r="A85" t="str">
            <v>Hammer, Light</v>
          </cell>
          <cell r="D85" t="str">
            <v>WotC</v>
          </cell>
          <cell r="E85" t="str">
            <v>PHB</v>
          </cell>
          <cell r="F85">
            <v>101</v>
          </cell>
          <cell r="G85">
            <v>2</v>
          </cell>
          <cell r="H85">
            <v>4</v>
          </cell>
          <cell r="I85">
            <v>1</v>
          </cell>
          <cell r="J85" t="str">
            <v>Martial</v>
          </cell>
          <cell r="K85" t="str">
            <v>Impact</v>
          </cell>
          <cell r="O85">
            <v>4</v>
          </cell>
          <cell r="P85" t="str">
            <v>Bludgeoning</v>
          </cell>
          <cell r="U85">
            <v>99</v>
          </cell>
          <cell r="V85">
            <v>20</v>
          </cell>
          <cell r="W85">
            <v>2</v>
          </cell>
          <cell r="X85" t="str">
            <v>thrown</v>
          </cell>
          <cell r="Y85">
            <v>20</v>
          </cell>
        </row>
        <row r="86">
          <cell r="A86" t="str">
            <v>Hammer, War</v>
          </cell>
          <cell r="D86" t="str">
            <v>WotC</v>
          </cell>
          <cell r="E86" t="str">
            <v>PHB</v>
          </cell>
          <cell r="F86">
            <v>104</v>
          </cell>
          <cell r="G86">
            <v>8</v>
          </cell>
          <cell r="H86">
            <v>5</v>
          </cell>
          <cell r="I86">
            <v>12</v>
          </cell>
          <cell r="J86" t="str">
            <v>Martial</v>
          </cell>
          <cell r="K86" t="str">
            <v>Impact</v>
          </cell>
          <cell r="O86">
            <v>8</v>
          </cell>
          <cell r="P86" t="str">
            <v>Bludgeoning</v>
          </cell>
          <cell r="U86">
            <v>99</v>
          </cell>
          <cell r="V86">
            <v>20</v>
          </cell>
          <cell r="W86">
            <v>3</v>
          </cell>
        </row>
        <row r="87">
          <cell r="A87" t="str">
            <v>Harpoon</v>
          </cell>
          <cell r="D87" t="str">
            <v>WotC</v>
          </cell>
          <cell r="E87" t="str">
            <v>SnF</v>
          </cell>
          <cell r="F87">
            <v>72</v>
          </cell>
          <cell r="G87">
            <v>10</v>
          </cell>
          <cell r="H87">
            <v>5</v>
          </cell>
          <cell r="J87" t="str">
            <v>Exotic</v>
          </cell>
          <cell r="K87" t="str">
            <v>Polearm</v>
          </cell>
          <cell r="O87">
            <v>10</v>
          </cell>
          <cell r="P87" t="str">
            <v>Piercing</v>
          </cell>
          <cell r="U87">
            <v>99</v>
          </cell>
          <cell r="V87">
            <v>20</v>
          </cell>
          <cell r="W87">
            <v>2</v>
          </cell>
          <cell r="X87" t="str">
            <v>thrown</v>
          </cell>
          <cell r="Y87">
            <v>30</v>
          </cell>
        </row>
        <row r="88">
          <cell r="A88" t="str">
            <v>Holy Water</v>
          </cell>
          <cell r="D88" t="str">
            <v>WotC</v>
          </cell>
          <cell r="E88" t="str">
            <v>PHB</v>
          </cell>
          <cell r="F88">
            <v>113</v>
          </cell>
          <cell r="G88">
            <v>1</v>
          </cell>
          <cell r="H88">
            <v>3</v>
          </cell>
          <cell r="I88">
            <v>25</v>
          </cell>
          <cell r="J88" t="str">
            <v>Grenade</v>
          </cell>
          <cell r="K88" t="str">
            <v>Alchemical</v>
          </cell>
          <cell r="N88">
            <v>2</v>
          </cell>
          <cell r="O88">
            <v>4</v>
          </cell>
          <cell r="P88" t="str">
            <v>Special</v>
          </cell>
          <cell r="T88" t="str">
            <v>Special</v>
          </cell>
          <cell r="X88" t="str">
            <v>thrown</v>
          </cell>
          <cell r="Y88">
            <v>10</v>
          </cell>
        </row>
        <row r="89">
          <cell r="A89" t="str">
            <v>Javelin</v>
          </cell>
          <cell r="C89" t="str">
            <v>Since it is not designed for melee, you are treated as nonproficient with it and take a –4 penalty on attack rolls if you use a javelin as a melee weapon.</v>
          </cell>
          <cell r="D89" t="str">
            <v>WotC</v>
          </cell>
          <cell r="E89" t="str">
            <v>PHB</v>
          </cell>
          <cell r="F89">
            <v>101</v>
          </cell>
          <cell r="G89">
            <v>2</v>
          </cell>
          <cell r="H89">
            <v>5</v>
          </cell>
          <cell r="I89">
            <v>1</v>
          </cell>
          <cell r="J89" t="str">
            <v>Simple</v>
          </cell>
          <cell r="K89" t="str">
            <v>Polearm</v>
          </cell>
          <cell r="O89">
            <v>6</v>
          </cell>
          <cell r="P89" t="str">
            <v>Piercing</v>
          </cell>
          <cell r="U89">
            <v>99</v>
          </cell>
          <cell r="V89">
            <v>20</v>
          </cell>
          <cell r="W89">
            <v>2</v>
          </cell>
          <cell r="X89" t="str">
            <v>thrown</v>
          </cell>
          <cell r="Y89">
            <v>30</v>
          </cell>
          <cell r="Z89">
            <v>-4</v>
          </cell>
        </row>
        <row r="90">
          <cell r="A90" t="str">
            <v>Javelin, Spinning</v>
          </cell>
          <cell r="D90" t="str">
            <v>WotC</v>
          </cell>
          <cell r="E90" t="str">
            <v>SnF</v>
          </cell>
          <cell r="F90">
            <v>74</v>
          </cell>
          <cell r="G90">
            <v>2</v>
          </cell>
          <cell r="H90">
            <v>5</v>
          </cell>
          <cell r="J90" t="str">
            <v>Exotic</v>
          </cell>
          <cell r="K90" t="str">
            <v>Polearm</v>
          </cell>
          <cell r="O90">
            <v>8</v>
          </cell>
          <cell r="P90" t="str">
            <v>Piercing</v>
          </cell>
          <cell r="U90">
            <v>99</v>
          </cell>
          <cell r="V90">
            <v>19</v>
          </cell>
          <cell r="W90">
            <v>2</v>
          </cell>
          <cell r="X90" t="str">
            <v>thrown</v>
          </cell>
          <cell r="Y90">
            <v>50</v>
          </cell>
        </row>
        <row r="91">
          <cell r="A91" t="str">
            <v>Jitte</v>
          </cell>
          <cell r="D91" t="str">
            <v>WotC</v>
          </cell>
          <cell r="E91" t="str">
            <v>OA</v>
          </cell>
          <cell r="F91">
            <v>71</v>
          </cell>
          <cell r="G91">
            <v>2</v>
          </cell>
          <cell r="H91">
            <v>4</v>
          </cell>
          <cell r="I91">
            <v>0.5</v>
          </cell>
          <cell r="J91" t="str">
            <v>Exotic</v>
          </cell>
          <cell r="L91" t="str">
            <v>Asian</v>
          </cell>
          <cell r="M91">
            <v>1</v>
          </cell>
          <cell r="O91">
            <v>4</v>
          </cell>
          <cell r="P91" t="str">
            <v>Bludgeoning</v>
          </cell>
          <cell r="U91">
            <v>99</v>
          </cell>
          <cell r="V91">
            <v>20</v>
          </cell>
          <cell r="W91">
            <v>2</v>
          </cell>
        </row>
        <row r="92">
          <cell r="A92" t="str">
            <v>Jo</v>
          </cell>
          <cell r="D92" t="str">
            <v>AEG</v>
          </cell>
          <cell r="E92" t="str">
            <v>Rokugan</v>
          </cell>
          <cell r="F92">
            <v>58</v>
          </cell>
          <cell r="G92">
            <v>2</v>
          </cell>
          <cell r="H92">
            <v>5</v>
          </cell>
          <cell r="J92" t="str">
            <v>Simple</v>
          </cell>
          <cell r="L92" t="str">
            <v>Asian</v>
          </cell>
          <cell r="O92">
            <v>6</v>
          </cell>
          <cell r="P92" t="str">
            <v>Bludgeoning</v>
          </cell>
          <cell r="U92">
            <v>99</v>
          </cell>
          <cell r="V92">
            <v>20</v>
          </cell>
          <cell r="W92">
            <v>3</v>
          </cell>
        </row>
        <row r="93">
          <cell r="A93" t="str">
            <v>Kama</v>
          </cell>
          <cell r="C93" t="str">
            <v>The kama is a special monk weapon. This designation gives a monk wielding a kama special options.
You can use a kama to make trip attacks. If you are tripped during your own trip attempt, you can drop the kama to avoid being tripped.</v>
          </cell>
          <cell r="D93" t="str">
            <v>WotC</v>
          </cell>
          <cell r="E93" t="str">
            <v>PHB</v>
          </cell>
          <cell r="F93">
            <v>58</v>
          </cell>
          <cell r="G93">
            <v>2</v>
          </cell>
          <cell r="H93">
            <v>4</v>
          </cell>
          <cell r="I93">
            <v>2</v>
          </cell>
          <cell r="J93" t="str">
            <v>Exotic</v>
          </cell>
          <cell r="K93" t="str">
            <v>Sword, Light</v>
          </cell>
          <cell r="L93" t="str">
            <v>Asian</v>
          </cell>
          <cell r="M93">
            <v>1</v>
          </cell>
          <cell r="O93">
            <v>6</v>
          </cell>
          <cell r="P93" t="str">
            <v>Slashing</v>
          </cell>
          <cell r="U93">
            <v>99</v>
          </cell>
          <cell r="V93">
            <v>20</v>
          </cell>
          <cell r="W93">
            <v>2</v>
          </cell>
        </row>
        <row r="94">
          <cell r="A94" t="str">
            <v>Katana</v>
          </cell>
          <cell r="D94" t="str">
            <v>WotC</v>
          </cell>
          <cell r="E94" t="str">
            <v>DMG</v>
          </cell>
          <cell r="F94">
            <v>71</v>
          </cell>
          <cell r="G94">
            <v>6</v>
          </cell>
          <cell r="H94">
            <v>5</v>
          </cell>
          <cell r="I94">
            <v>400</v>
          </cell>
          <cell r="J94" t="str">
            <v>Exotic</v>
          </cell>
          <cell r="K94" t="str">
            <v>Sword</v>
          </cell>
          <cell r="L94" t="str">
            <v>Asian</v>
          </cell>
          <cell r="O94">
            <v>10</v>
          </cell>
          <cell r="P94" t="str">
            <v>Slashing</v>
          </cell>
          <cell r="U94">
            <v>99</v>
          </cell>
          <cell r="V94">
            <v>19</v>
          </cell>
          <cell r="W94">
            <v>2</v>
          </cell>
        </row>
        <row r="95">
          <cell r="A95" t="str">
            <v>Kau Sin Ke</v>
          </cell>
          <cell r="D95" t="str">
            <v>WotC</v>
          </cell>
          <cell r="E95" t="str">
            <v>OA</v>
          </cell>
          <cell r="F95">
            <v>72</v>
          </cell>
          <cell r="G95">
            <v>4</v>
          </cell>
          <cell r="H95">
            <v>4</v>
          </cell>
          <cell r="I95">
            <v>15</v>
          </cell>
          <cell r="J95" t="str">
            <v>Exotic</v>
          </cell>
          <cell r="L95" t="str">
            <v>Asian</v>
          </cell>
          <cell r="O95">
            <v>8</v>
          </cell>
          <cell r="P95" t="str">
            <v>Bludgeoning</v>
          </cell>
          <cell r="U95">
            <v>99</v>
          </cell>
          <cell r="V95">
            <v>20</v>
          </cell>
          <cell r="W95">
            <v>2</v>
          </cell>
        </row>
        <row r="96">
          <cell r="A96" t="str">
            <v>Kawanaga</v>
          </cell>
          <cell r="D96" t="str">
            <v>WotC</v>
          </cell>
          <cell r="E96" t="str">
            <v>OA</v>
          </cell>
          <cell r="F96">
            <v>72</v>
          </cell>
          <cell r="G96">
            <v>1</v>
          </cell>
          <cell r="H96">
            <v>4</v>
          </cell>
          <cell r="I96">
            <v>10</v>
          </cell>
          <cell r="J96" t="str">
            <v>Exotic</v>
          </cell>
          <cell r="L96" t="str">
            <v>Asian</v>
          </cell>
          <cell r="O96">
            <v>3</v>
          </cell>
          <cell r="P96" t="str">
            <v>Slashing</v>
          </cell>
          <cell r="R96">
            <v>3</v>
          </cell>
          <cell r="S96" t="str">
            <v>Bludgeoning</v>
          </cell>
          <cell r="U96">
            <v>99</v>
          </cell>
          <cell r="V96">
            <v>20</v>
          </cell>
          <cell r="W96">
            <v>2</v>
          </cell>
          <cell r="AB96">
            <v>1</v>
          </cell>
        </row>
        <row r="97">
          <cell r="A97" t="str">
            <v>Khopesh</v>
          </cell>
          <cell r="D97" t="str">
            <v>WotC</v>
          </cell>
          <cell r="E97" t="str">
            <v>FRCS</v>
          </cell>
          <cell r="F97">
            <v>97</v>
          </cell>
          <cell r="G97">
            <v>12</v>
          </cell>
          <cell r="H97">
            <v>4</v>
          </cell>
          <cell r="I97">
            <v>20</v>
          </cell>
          <cell r="J97" t="str">
            <v>Exotic</v>
          </cell>
          <cell r="K97" t="str">
            <v>Sword</v>
          </cell>
          <cell r="O97">
            <v>8</v>
          </cell>
          <cell r="P97" t="str">
            <v>Slashing</v>
          </cell>
          <cell r="U97">
            <v>99</v>
          </cell>
          <cell r="V97">
            <v>19</v>
          </cell>
          <cell r="W97">
            <v>2</v>
          </cell>
        </row>
        <row r="98">
          <cell r="A98" t="str">
            <v>Knife, Crescent</v>
          </cell>
          <cell r="D98" t="str">
            <v>Piazo</v>
          </cell>
          <cell r="E98" t="str">
            <v>Dragon 275</v>
          </cell>
          <cell r="F98">
            <v>44</v>
          </cell>
          <cell r="G98">
            <v>1</v>
          </cell>
          <cell r="H98">
            <v>4</v>
          </cell>
          <cell r="J98" t="str">
            <v>Exotic</v>
          </cell>
          <cell r="K98" t="str">
            <v>Dagger</v>
          </cell>
          <cell r="O98">
            <v>3</v>
          </cell>
          <cell r="P98" t="str">
            <v>Slashing</v>
          </cell>
          <cell r="U98">
            <v>99</v>
          </cell>
          <cell r="V98">
            <v>20</v>
          </cell>
          <cell r="W98">
            <v>2</v>
          </cell>
        </row>
        <row r="99">
          <cell r="A99" t="str">
            <v>Knife, Stump</v>
          </cell>
          <cell r="D99" t="str">
            <v>WotC</v>
          </cell>
          <cell r="E99" t="str">
            <v>SnF</v>
          </cell>
          <cell r="F99">
            <v>74</v>
          </cell>
          <cell r="G99">
            <v>2</v>
          </cell>
          <cell r="H99">
            <v>3</v>
          </cell>
          <cell r="J99" t="str">
            <v>Exotic</v>
          </cell>
          <cell r="K99" t="str">
            <v>Dagger</v>
          </cell>
          <cell r="O99">
            <v>4</v>
          </cell>
          <cell r="P99" t="str">
            <v>Piercing</v>
          </cell>
          <cell r="U99">
            <v>99</v>
          </cell>
          <cell r="V99">
            <v>19</v>
          </cell>
          <cell r="W99">
            <v>2</v>
          </cell>
        </row>
        <row r="100">
          <cell r="A100" t="str">
            <v>Kukri</v>
          </cell>
          <cell r="D100" t="str">
            <v>WotC</v>
          </cell>
          <cell r="E100" t="str">
            <v>PHB</v>
          </cell>
          <cell r="F100">
            <v>101</v>
          </cell>
          <cell r="G100">
            <v>3</v>
          </cell>
          <cell r="H100">
            <v>3</v>
          </cell>
          <cell r="I100">
            <v>8</v>
          </cell>
          <cell r="J100" t="str">
            <v>Exotic</v>
          </cell>
          <cell r="L100" t="str">
            <v>Asian</v>
          </cell>
          <cell r="O100">
            <v>4</v>
          </cell>
          <cell r="P100" t="str">
            <v>Slashing</v>
          </cell>
          <cell r="U100">
            <v>99</v>
          </cell>
          <cell r="V100">
            <v>18</v>
          </cell>
          <cell r="W100">
            <v>2</v>
          </cell>
        </row>
        <row r="101">
          <cell r="A101" t="str">
            <v>Kusari-gama</v>
          </cell>
          <cell r="D101" t="str">
            <v>WotC</v>
          </cell>
          <cell r="E101" t="str">
            <v>OA</v>
          </cell>
          <cell r="F101">
            <v>161</v>
          </cell>
          <cell r="G101">
            <v>3</v>
          </cell>
          <cell r="H101">
            <v>5</v>
          </cell>
          <cell r="I101">
            <v>10</v>
          </cell>
          <cell r="J101" t="str">
            <v>Exotic</v>
          </cell>
          <cell r="L101" t="str">
            <v>Asian</v>
          </cell>
          <cell r="M101">
            <v>1</v>
          </cell>
          <cell r="O101">
            <v>6</v>
          </cell>
          <cell r="P101" t="str">
            <v>Slashing</v>
          </cell>
          <cell r="R101">
            <v>4</v>
          </cell>
          <cell r="S101" t="str">
            <v>Bludgeoning</v>
          </cell>
          <cell r="U101">
            <v>99</v>
          </cell>
          <cell r="V101">
            <v>20</v>
          </cell>
          <cell r="W101">
            <v>2</v>
          </cell>
          <cell r="AB101">
            <v>1</v>
          </cell>
        </row>
        <row r="102">
          <cell r="A102" t="str">
            <v>Lajatang</v>
          </cell>
          <cell r="D102" t="str">
            <v>Piazo</v>
          </cell>
          <cell r="E102" t="str">
            <v>Dragon 275</v>
          </cell>
          <cell r="F102">
            <v>73</v>
          </cell>
          <cell r="G102">
            <v>7</v>
          </cell>
          <cell r="H102">
            <v>5</v>
          </cell>
          <cell r="I102">
            <v>90</v>
          </cell>
          <cell r="J102" t="str">
            <v>Exotic</v>
          </cell>
          <cell r="L102" t="str">
            <v>Asian</v>
          </cell>
          <cell r="M102">
            <v>1</v>
          </cell>
          <cell r="O102">
            <v>8</v>
          </cell>
          <cell r="P102" t="str">
            <v>Slashing</v>
          </cell>
          <cell r="R102">
            <v>8</v>
          </cell>
          <cell r="S102" t="str">
            <v>Slashing</v>
          </cell>
          <cell r="U102">
            <v>99</v>
          </cell>
          <cell r="V102">
            <v>20</v>
          </cell>
          <cell r="W102">
            <v>2</v>
          </cell>
        </row>
        <row r="103">
          <cell r="A103" t="str">
            <v>Lance, Heavy</v>
          </cell>
          <cell r="C103" t="str">
            <v>A lance deals double damage when used from the back of a charging mount. It has reach, so you can strike opponents 10 feet away with it, but you can’t use it against an adjacent foe.
While mounted, you can wield a lance with one hand.</v>
          </cell>
          <cell r="D103" t="str">
            <v>WotC</v>
          </cell>
          <cell r="E103" t="str">
            <v>PHB</v>
          </cell>
          <cell r="F103">
            <v>101</v>
          </cell>
          <cell r="G103">
            <v>10</v>
          </cell>
          <cell r="H103">
            <v>5</v>
          </cell>
          <cell r="I103">
            <v>10</v>
          </cell>
          <cell r="J103" t="str">
            <v>Martial</v>
          </cell>
          <cell r="K103" t="str">
            <v>Polearm</v>
          </cell>
          <cell r="O103">
            <v>8</v>
          </cell>
          <cell r="P103" t="str">
            <v>Piercing</v>
          </cell>
          <cell r="U103">
            <v>99</v>
          </cell>
          <cell r="V103">
            <v>20</v>
          </cell>
          <cell r="W103">
            <v>3</v>
          </cell>
          <cell r="AA103">
            <v>1</v>
          </cell>
        </row>
        <row r="104">
          <cell r="A104" t="str">
            <v>Lance, Light</v>
          </cell>
          <cell r="C104" t="str">
            <v>A lance deals double damage when used from the back of a charging mount. It has reach, so you can strike opponents 10 feet away with it, but you can’t use it against an adjacent foe.
While mounted, you can wield a lance with one hand.</v>
          </cell>
          <cell r="D104" t="str">
            <v>WotC</v>
          </cell>
          <cell r="E104" t="str">
            <v>PHB</v>
          </cell>
          <cell r="F104">
            <v>101</v>
          </cell>
          <cell r="G104">
            <v>5</v>
          </cell>
          <cell r="H104">
            <v>4</v>
          </cell>
          <cell r="I104">
            <v>6</v>
          </cell>
          <cell r="J104" t="str">
            <v>Martial</v>
          </cell>
          <cell r="K104" t="str">
            <v>Polearm</v>
          </cell>
          <cell r="O104">
            <v>6</v>
          </cell>
          <cell r="P104" t="str">
            <v>Piercing</v>
          </cell>
          <cell r="U104">
            <v>99</v>
          </cell>
          <cell r="V104">
            <v>20</v>
          </cell>
          <cell r="W104">
            <v>3</v>
          </cell>
          <cell r="AA104">
            <v>1</v>
          </cell>
        </row>
        <row r="105">
          <cell r="A105" t="str">
            <v>Mace, Heavy</v>
          </cell>
          <cell r="D105" t="str">
            <v>WotC</v>
          </cell>
          <cell r="E105" t="str">
            <v>PHB</v>
          </cell>
          <cell r="F105">
            <v>101</v>
          </cell>
          <cell r="G105">
            <v>12</v>
          </cell>
          <cell r="H105">
            <v>5</v>
          </cell>
          <cell r="I105">
            <v>12</v>
          </cell>
          <cell r="J105" t="str">
            <v>Simple</v>
          </cell>
          <cell r="K105" t="str">
            <v>Impact</v>
          </cell>
          <cell r="O105">
            <v>8</v>
          </cell>
          <cell r="P105" t="str">
            <v>Bludgeoning</v>
          </cell>
          <cell r="U105">
            <v>99</v>
          </cell>
          <cell r="V105">
            <v>20</v>
          </cell>
          <cell r="W105">
            <v>2</v>
          </cell>
        </row>
        <row r="106">
          <cell r="A106" t="str">
            <v>Mace, Light</v>
          </cell>
          <cell r="D106" t="str">
            <v>WotC</v>
          </cell>
          <cell r="E106" t="str">
            <v>PHB</v>
          </cell>
          <cell r="F106">
            <v>101</v>
          </cell>
          <cell r="G106">
            <v>6</v>
          </cell>
          <cell r="H106">
            <v>4</v>
          </cell>
          <cell r="I106">
            <v>5</v>
          </cell>
          <cell r="J106" t="str">
            <v>Simple</v>
          </cell>
          <cell r="K106" t="str">
            <v>Impact</v>
          </cell>
          <cell r="O106">
            <v>6</v>
          </cell>
          <cell r="P106" t="str">
            <v>Bludgeoning</v>
          </cell>
          <cell r="U106">
            <v>99</v>
          </cell>
          <cell r="V106">
            <v>20</v>
          </cell>
          <cell r="W106">
            <v>2</v>
          </cell>
        </row>
        <row r="107">
          <cell r="A107" t="str">
            <v>Mancatcher</v>
          </cell>
          <cell r="D107" t="str">
            <v>Piazo</v>
          </cell>
          <cell r="E107" t="str">
            <v>Dragon 275</v>
          </cell>
          <cell r="F107">
            <v>44</v>
          </cell>
          <cell r="G107">
            <v>8</v>
          </cell>
          <cell r="H107">
            <v>5</v>
          </cell>
          <cell r="J107" t="str">
            <v>Exotic</v>
          </cell>
          <cell r="K107" t="str">
            <v>Polearm</v>
          </cell>
          <cell r="O107">
            <v>4</v>
          </cell>
          <cell r="P107" t="str">
            <v>Bludgeoning</v>
          </cell>
          <cell r="T107" t="str">
            <v>Subdual</v>
          </cell>
          <cell r="U107">
            <v>99</v>
          </cell>
          <cell r="V107">
            <v>20</v>
          </cell>
          <cell r="W107">
            <v>2</v>
          </cell>
        </row>
        <row r="108">
          <cell r="A108" t="str">
            <v>Manti</v>
          </cell>
          <cell r="D108" t="str">
            <v>WotC</v>
          </cell>
          <cell r="E108" t="str">
            <v>SnF</v>
          </cell>
          <cell r="F108">
            <v>73</v>
          </cell>
          <cell r="G108">
            <v>9</v>
          </cell>
          <cell r="H108">
            <v>5</v>
          </cell>
          <cell r="J108" t="str">
            <v>Exotic</v>
          </cell>
          <cell r="L108" t="str">
            <v>Asian</v>
          </cell>
          <cell r="O108">
            <v>8</v>
          </cell>
          <cell r="P108" t="str">
            <v>Piercing</v>
          </cell>
          <cell r="U108">
            <v>99</v>
          </cell>
          <cell r="V108">
            <v>20</v>
          </cell>
          <cell r="W108">
            <v>3</v>
          </cell>
        </row>
        <row r="109">
          <cell r="A109" t="str">
            <v>Masa-kari</v>
          </cell>
          <cell r="D109" t="str">
            <v>AEG</v>
          </cell>
          <cell r="E109" t="str">
            <v>Rokugan</v>
          </cell>
          <cell r="F109">
            <v>59</v>
          </cell>
          <cell r="G109">
            <v>5</v>
          </cell>
          <cell r="H109">
            <v>4</v>
          </cell>
          <cell r="J109" t="str">
            <v>Martial</v>
          </cell>
          <cell r="L109" t="str">
            <v>Asian</v>
          </cell>
          <cell r="O109">
            <v>6</v>
          </cell>
          <cell r="P109" t="str">
            <v>Slashing</v>
          </cell>
          <cell r="U109">
            <v>99</v>
          </cell>
          <cell r="V109">
            <v>20</v>
          </cell>
          <cell r="W109">
            <v>3</v>
          </cell>
        </row>
        <row r="110">
          <cell r="A110" t="str">
            <v>Maul</v>
          </cell>
          <cell r="D110" t="str">
            <v>WotC</v>
          </cell>
          <cell r="E110" t="str">
            <v>FRCS</v>
          </cell>
          <cell r="F110">
            <v>97</v>
          </cell>
          <cell r="G110">
            <v>20</v>
          </cell>
          <cell r="H110">
            <v>5</v>
          </cell>
          <cell r="I110">
            <v>15</v>
          </cell>
          <cell r="J110" t="str">
            <v>Martial</v>
          </cell>
          <cell r="K110" t="str">
            <v>Impact</v>
          </cell>
          <cell r="O110">
            <v>10</v>
          </cell>
          <cell r="P110" t="str">
            <v>Bludgeoning</v>
          </cell>
          <cell r="U110">
            <v>99</v>
          </cell>
          <cell r="V110">
            <v>20</v>
          </cell>
          <cell r="W110">
            <v>3</v>
          </cell>
        </row>
        <row r="111">
          <cell r="A111" t="str">
            <v>Morningstar</v>
          </cell>
          <cell r="D111" t="str">
            <v>WotC</v>
          </cell>
          <cell r="E111" t="str">
            <v>PHB</v>
          </cell>
          <cell r="F111">
            <v>102</v>
          </cell>
          <cell r="G111">
            <v>8</v>
          </cell>
          <cell r="H111">
            <v>5</v>
          </cell>
          <cell r="I111">
            <v>8</v>
          </cell>
          <cell r="J111" t="str">
            <v>Simple</v>
          </cell>
          <cell r="K111" t="str">
            <v>Impact</v>
          </cell>
          <cell r="O111">
            <v>8</v>
          </cell>
          <cell r="P111" t="str">
            <v>Bludgeoning</v>
          </cell>
          <cell r="U111">
            <v>99</v>
          </cell>
          <cell r="V111">
            <v>20</v>
          </cell>
          <cell r="W111">
            <v>2</v>
          </cell>
        </row>
        <row r="112">
          <cell r="A112" t="str">
            <v>Naga Blade</v>
          </cell>
          <cell r="D112" t="str">
            <v>AEG</v>
          </cell>
          <cell r="E112" t="str">
            <v>Rokugan</v>
          </cell>
          <cell r="F112">
            <v>59</v>
          </cell>
          <cell r="G112">
            <v>8</v>
          </cell>
          <cell r="H112">
            <v>5</v>
          </cell>
          <cell r="J112" t="str">
            <v>Exotic</v>
          </cell>
          <cell r="K112" t="str">
            <v>Sword</v>
          </cell>
          <cell r="L112" t="str">
            <v>Asian</v>
          </cell>
          <cell r="O112">
            <v>10</v>
          </cell>
          <cell r="P112" t="str">
            <v>Slashing</v>
          </cell>
          <cell r="U112">
            <v>99</v>
          </cell>
          <cell r="V112">
            <v>20</v>
          </cell>
          <cell r="W112">
            <v>3</v>
          </cell>
        </row>
        <row r="113">
          <cell r="A113" t="str">
            <v>Nagamaki</v>
          </cell>
          <cell r="D113" t="str">
            <v>WotC</v>
          </cell>
          <cell r="E113" t="str">
            <v>OA</v>
          </cell>
          <cell r="F113">
            <v>73</v>
          </cell>
          <cell r="G113">
            <v>10</v>
          </cell>
          <cell r="H113">
            <v>5</v>
          </cell>
          <cell r="I113">
            <v>8</v>
          </cell>
          <cell r="J113" t="str">
            <v>Martial</v>
          </cell>
          <cell r="L113" t="str">
            <v>Asian</v>
          </cell>
          <cell r="N113">
            <v>2</v>
          </cell>
          <cell r="O113">
            <v>4</v>
          </cell>
          <cell r="P113" t="str">
            <v>Slashing</v>
          </cell>
          <cell r="U113">
            <v>99</v>
          </cell>
          <cell r="V113">
            <v>20</v>
          </cell>
          <cell r="W113">
            <v>3</v>
          </cell>
        </row>
        <row r="114">
          <cell r="A114" t="str">
            <v>Nage-yari</v>
          </cell>
          <cell r="D114" t="str">
            <v>AEG</v>
          </cell>
          <cell r="E114" t="str">
            <v>Rokugan</v>
          </cell>
          <cell r="F114">
            <v>59</v>
          </cell>
          <cell r="G114">
            <v>3</v>
          </cell>
          <cell r="H114">
            <v>3</v>
          </cell>
          <cell r="J114" t="str">
            <v>Simple</v>
          </cell>
          <cell r="L114" t="str">
            <v>Asian</v>
          </cell>
          <cell r="O114">
            <v>6</v>
          </cell>
          <cell r="P114" t="str">
            <v>Piercing</v>
          </cell>
          <cell r="U114">
            <v>99</v>
          </cell>
          <cell r="V114">
            <v>20</v>
          </cell>
          <cell r="W114">
            <v>2</v>
          </cell>
          <cell r="X114" t="str">
            <v>thrown</v>
          </cell>
          <cell r="Y114">
            <v>20</v>
          </cell>
        </row>
        <row r="115">
          <cell r="A115" t="str">
            <v>Naginata</v>
          </cell>
          <cell r="D115" t="str">
            <v>WotC</v>
          </cell>
          <cell r="E115" t="str">
            <v>OA</v>
          </cell>
          <cell r="F115">
            <v>73</v>
          </cell>
          <cell r="G115">
            <v>15</v>
          </cell>
          <cell r="H115">
            <v>5</v>
          </cell>
          <cell r="I115">
            <v>10</v>
          </cell>
          <cell r="J115" t="str">
            <v>Martial</v>
          </cell>
          <cell r="K115" t="str">
            <v>Polearm</v>
          </cell>
          <cell r="L115" t="str">
            <v>Asian</v>
          </cell>
          <cell r="O115">
            <v>10</v>
          </cell>
          <cell r="P115" t="str">
            <v>Slashing</v>
          </cell>
          <cell r="U115">
            <v>99</v>
          </cell>
          <cell r="V115">
            <v>20</v>
          </cell>
          <cell r="W115">
            <v>3</v>
          </cell>
        </row>
        <row r="116">
          <cell r="A116" t="str">
            <v>Nekode</v>
          </cell>
          <cell r="D116" t="str">
            <v>WotC</v>
          </cell>
          <cell r="E116" t="str">
            <v>OA</v>
          </cell>
          <cell r="F116">
            <v>74</v>
          </cell>
          <cell r="G116">
            <v>2</v>
          </cell>
          <cell r="H116">
            <v>3</v>
          </cell>
          <cell r="I116">
            <v>2</v>
          </cell>
          <cell r="J116" t="str">
            <v>Exotic</v>
          </cell>
          <cell r="L116" t="str">
            <v>Asian</v>
          </cell>
          <cell r="O116">
            <v>4</v>
          </cell>
          <cell r="P116" t="str">
            <v>Piercing</v>
          </cell>
          <cell r="U116">
            <v>99</v>
          </cell>
          <cell r="V116">
            <v>20</v>
          </cell>
          <cell r="W116">
            <v>2</v>
          </cell>
        </row>
        <row r="117">
          <cell r="A117" t="str">
            <v>Net</v>
          </cell>
          <cell r="C117" t="str">
            <v>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v>
          </cell>
          <cell r="D117" t="str">
            <v>WotC</v>
          </cell>
          <cell r="E117" t="str">
            <v>PHB</v>
          </cell>
          <cell r="F117">
            <v>102</v>
          </cell>
          <cell r="G117">
            <v>10</v>
          </cell>
          <cell r="H117">
            <v>5</v>
          </cell>
          <cell r="I117">
            <v>20</v>
          </cell>
          <cell r="J117" t="str">
            <v>Exotic</v>
          </cell>
          <cell r="K117" t="str">
            <v>Other</v>
          </cell>
          <cell r="P117" t="str">
            <v>Slashing</v>
          </cell>
          <cell r="T117" t="str">
            <v>Special</v>
          </cell>
          <cell r="V117" t="str">
            <v>Special</v>
          </cell>
          <cell r="W117" t="str">
            <v>Special</v>
          </cell>
          <cell r="X117" t="str">
            <v>thrown</v>
          </cell>
          <cell r="Y117">
            <v>10</v>
          </cell>
        </row>
        <row r="118">
          <cell r="A118" t="str">
            <v>Ninja-to</v>
          </cell>
          <cell r="D118" t="str">
            <v>WotC</v>
          </cell>
          <cell r="E118" t="str">
            <v>OA</v>
          </cell>
          <cell r="F118">
            <v>74</v>
          </cell>
          <cell r="G118">
            <v>3</v>
          </cell>
          <cell r="H118">
            <v>4</v>
          </cell>
          <cell r="I118">
            <v>10</v>
          </cell>
          <cell r="J118" t="str">
            <v>Exotic</v>
          </cell>
          <cell r="K118" t="str">
            <v>Sword</v>
          </cell>
          <cell r="L118" t="str">
            <v>Asian</v>
          </cell>
          <cell r="O118">
            <v>6</v>
          </cell>
          <cell r="P118" t="str">
            <v>Slashing</v>
          </cell>
          <cell r="U118">
            <v>99</v>
          </cell>
          <cell r="V118">
            <v>19</v>
          </cell>
          <cell r="W118">
            <v>2</v>
          </cell>
        </row>
        <row r="119">
          <cell r="A119" t="str">
            <v>No-dachi</v>
          </cell>
          <cell r="D119" t="str">
            <v>AEG</v>
          </cell>
          <cell r="E119" t="str">
            <v>Rokugan</v>
          </cell>
          <cell r="F119">
            <v>59</v>
          </cell>
          <cell r="G119">
            <v>12</v>
          </cell>
          <cell r="H119">
            <v>5</v>
          </cell>
          <cell r="J119" t="str">
            <v>Martial</v>
          </cell>
          <cell r="K119" t="str">
            <v>Sword</v>
          </cell>
          <cell r="L119" t="str">
            <v>Asian</v>
          </cell>
          <cell r="N119">
            <v>2</v>
          </cell>
          <cell r="O119">
            <v>6</v>
          </cell>
          <cell r="P119" t="str">
            <v>Slashing</v>
          </cell>
          <cell r="U119">
            <v>99</v>
          </cell>
          <cell r="V119">
            <v>19</v>
          </cell>
          <cell r="W119">
            <v>2</v>
          </cell>
        </row>
        <row r="120">
          <cell r="A120" t="str">
            <v>Nunchaku</v>
          </cell>
          <cell r="C120" t="str">
            <v>The nunchaku is a special monk weapon. This designation gives a monk wielding a nunchaku special options. With a nunchaku, you get a +2 bonus on opposed attack rolls made to disarm an enemy (including the roll to avoid being disarmed if such an attempt fails).</v>
          </cell>
          <cell r="D120" t="str">
            <v>WotC</v>
          </cell>
          <cell r="E120" t="str">
            <v>PHB</v>
          </cell>
          <cell r="F120">
            <v>102</v>
          </cell>
          <cell r="G120">
            <v>2</v>
          </cell>
          <cell r="H120">
            <v>4</v>
          </cell>
          <cell r="I120">
            <v>2</v>
          </cell>
          <cell r="J120" t="str">
            <v>Exotic</v>
          </cell>
          <cell r="L120" t="str">
            <v>Asian</v>
          </cell>
          <cell r="M120">
            <v>1</v>
          </cell>
          <cell r="O120">
            <v>6</v>
          </cell>
          <cell r="P120" t="str">
            <v>Bludgeoning</v>
          </cell>
          <cell r="U120">
            <v>99</v>
          </cell>
          <cell r="V120">
            <v>20</v>
          </cell>
          <cell r="W120">
            <v>2</v>
          </cell>
        </row>
        <row r="121">
          <cell r="A121" t="str">
            <v>Ono</v>
          </cell>
          <cell r="D121" t="str">
            <v>AEG</v>
          </cell>
          <cell r="E121" t="str">
            <v>Rokugan</v>
          </cell>
          <cell r="F121">
            <v>59</v>
          </cell>
          <cell r="G121">
            <v>10</v>
          </cell>
          <cell r="H121">
            <v>5</v>
          </cell>
          <cell r="J121" t="str">
            <v>Martial</v>
          </cell>
          <cell r="L121" t="str">
            <v>Asian</v>
          </cell>
          <cell r="O121">
            <v>10</v>
          </cell>
          <cell r="P121" t="str">
            <v>Slashing</v>
          </cell>
          <cell r="U121">
            <v>99</v>
          </cell>
          <cell r="V121">
            <v>20</v>
          </cell>
          <cell r="W121">
            <v>3</v>
          </cell>
        </row>
        <row r="122">
          <cell r="A122" t="str">
            <v>Pick, Heavy</v>
          </cell>
          <cell r="D122" t="str">
            <v>WotC</v>
          </cell>
          <cell r="E122" t="str">
            <v>PHB</v>
          </cell>
          <cell r="F122">
            <v>102</v>
          </cell>
          <cell r="G122">
            <v>6</v>
          </cell>
          <cell r="H122">
            <v>5</v>
          </cell>
          <cell r="I122">
            <v>8</v>
          </cell>
          <cell r="J122" t="str">
            <v>Martial</v>
          </cell>
          <cell r="K122" t="str">
            <v>Impact</v>
          </cell>
          <cell r="O122">
            <v>6</v>
          </cell>
          <cell r="P122" t="str">
            <v>Piercing</v>
          </cell>
          <cell r="U122">
            <v>99</v>
          </cell>
          <cell r="V122">
            <v>20</v>
          </cell>
          <cell r="W122">
            <v>4</v>
          </cell>
        </row>
        <row r="123">
          <cell r="A123" t="str">
            <v>Pick, Light</v>
          </cell>
          <cell r="D123" t="str">
            <v>WotC</v>
          </cell>
          <cell r="E123" t="str">
            <v>PHB</v>
          </cell>
          <cell r="F123">
            <v>102</v>
          </cell>
          <cell r="G123">
            <v>4</v>
          </cell>
          <cell r="H123">
            <v>4</v>
          </cell>
          <cell r="I123">
            <v>4</v>
          </cell>
          <cell r="J123" t="str">
            <v>Martial</v>
          </cell>
          <cell r="K123" t="str">
            <v>Impact</v>
          </cell>
          <cell r="O123">
            <v>4</v>
          </cell>
          <cell r="P123" t="str">
            <v>Piercing</v>
          </cell>
          <cell r="U123">
            <v>99</v>
          </cell>
          <cell r="V123">
            <v>20</v>
          </cell>
          <cell r="W123">
            <v>4</v>
          </cell>
        </row>
        <row r="124">
          <cell r="A124" t="str">
            <v>Pipe, Machi-kanshisha</v>
          </cell>
          <cell r="D124" t="str">
            <v>AEG</v>
          </cell>
          <cell r="E124" t="str">
            <v>Rokugan</v>
          </cell>
          <cell r="F124">
            <v>59</v>
          </cell>
          <cell r="G124">
            <v>4</v>
          </cell>
          <cell r="H124">
            <v>5</v>
          </cell>
          <cell r="J124" t="str">
            <v>Exotic</v>
          </cell>
          <cell r="K124" t="str">
            <v>Impact</v>
          </cell>
          <cell r="L124" t="str">
            <v>Asian</v>
          </cell>
          <cell r="O124">
            <v>6</v>
          </cell>
          <cell r="P124" t="str">
            <v>Bludgeoning</v>
          </cell>
          <cell r="U124">
            <v>99</v>
          </cell>
          <cell r="V124">
            <v>20</v>
          </cell>
          <cell r="W124">
            <v>3</v>
          </cell>
        </row>
        <row r="125">
          <cell r="A125" t="str">
            <v>Ranseur</v>
          </cell>
          <cell r="C125" t="str">
            <v>A ranseur has reach. You can strike opponents 10 feet away with it, but you can’t use it against an adjacent foe.
With a ranseur, you get a +2 bonus on opposed attack rolls made to disarm an opponent (including the roll to avoid being disarmed if such an attempt fails).</v>
          </cell>
          <cell r="D125" t="str">
            <v>WotC</v>
          </cell>
          <cell r="E125" t="str">
            <v>PHB</v>
          </cell>
          <cell r="F125">
            <v>102</v>
          </cell>
          <cell r="G125">
            <v>15</v>
          </cell>
          <cell r="H125">
            <v>5</v>
          </cell>
          <cell r="I125">
            <v>10</v>
          </cell>
          <cell r="J125" t="str">
            <v>Martial</v>
          </cell>
          <cell r="K125" t="str">
            <v>Polearm</v>
          </cell>
          <cell r="N125">
            <v>2</v>
          </cell>
          <cell r="O125">
            <v>4</v>
          </cell>
          <cell r="P125" t="str">
            <v>Piercing</v>
          </cell>
          <cell r="U125">
            <v>99</v>
          </cell>
          <cell r="V125">
            <v>20</v>
          </cell>
          <cell r="W125">
            <v>3</v>
          </cell>
          <cell r="AA125">
            <v>1</v>
          </cell>
        </row>
        <row r="126">
          <cell r="A126" t="str">
            <v>Rapier</v>
          </cell>
          <cell r="C126" t="str">
            <v>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v>
          </cell>
          <cell r="D126" t="str">
            <v>WotC</v>
          </cell>
          <cell r="E126" t="str">
            <v>PHB</v>
          </cell>
          <cell r="F126">
            <v>102</v>
          </cell>
          <cell r="G126">
            <v>3</v>
          </cell>
          <cell r="H126">
            <v>5</v>
          </cell>
          <cell r="I126">
            <v>20</v>
          </cell>
          <cell r="J126" t="str">
            <v>Martial</v>
          </cell>
          <cell r="K126" t="str">
            <v>Sword</v>
          </cell>
          <cell r="O126">
            <v>6</v>
          </cell>
          <cell r="P126" t="str">
            <v>Piercing</v>
          </cell>
          <cell r="U126">
            <v>99</v>
          </cell>
          <cell r="V126">
            <v>18</v>
          </cell>
          <cell r="W126">
            <v>2</v>
          </cell>
          <cell r="AB126">
            <v>1</v>
          </cell>
        </row>
        <row r="127">
          <cell r="A127" t="str">
            <v>Rock</v>
          </cell>
          <cell r="G127">
            <v>0.5</v>
          </cell>
          <cell r="H127">
            <v>3</v>
          </cell>
          <cell r="J127" t="str">
            <v>Simple</v>
          </cell>
          <cell r="K127" t="str">
            <v>Improvised</v>
          </cell>
          <cell r="O127">
            <v>2</v>
          </cell>
          <cell r="P127" t="str">
            <v>Bludgeoning</v>
          </cell>
          <cell r="U127">
            <v>99</v>
          </cell>
          <cell r="V127">
            <v>20</v>
          </cell>
          <cell r="W127">
            <v>2</v>
          </cell>
          <cell r="X127" t="str">
            <v>thrown</v>
          </cell>
          <cell r="Y127">
            <v>10</v>
          </cell>
        </row>
        <row r="128">
          <cell r="A128" t="str">
            <v>Saber</v>
          </cell>
          <cell r="D128" t="str">
            <v>WotC</v>
          </cell>
          <cell r="E128" t="str">
            <v>FRCS</v>
          </cell>
          <cell r="F128">
            <v>97</v>
          </cell>
          <cell r="G128">
            <v>4</v>
          </cell>
          <cell r="H128">
            <v>4</v>
          </cell>
          <cell r="I128">
            <v>20</v>
          </cell>
          <cell r="J128" t="str">
            <v>Martial</v>
          </cell>
          <cell r="K128" t="str">
            <v>Sword</v>
          </cell>
          <cell r="O128">
            <v>8</v>
          </cell>
          <cell r="P128" t="str">
            <v>Slashing or Piercing</v>
          </cell>
          <cell r="U128">
            <v>99</v>
          </cell>
          <cell r="V128">
            <v>19</v>
          </cell>
          <cell r="W128">
            <v>2</v>
          </cell>
        </row>
        <row r="129">
          <cell r="A129" t="str">
            <v>Sai</v>
          </cell>
          <cell r="C129" t="str">
            <v>With a sai, you get a +4 bonus on opposed attack rolls made to disarm an enemy (including the roll to avoid being disarmed if such an attempt fails).
The sai is a special monk weapon. This designation gives a monk wielding a sai special options.</v>
          </cell>
          <cell r="D129" t="str">
            <v>WotC</v>
          </cell>
          <cell r="E129" t="str">
            <v>OA</v>
          </cell>
          <cell r="F129">
            <v>45</v>
          </cell>
          <cell r="G129">
            <v>2</v>
          </cell>
          <cell r="H129">
            <v>3</v>
          </cell>
          <cell r="I129">
            <v>1</v>
          </cell>
          <cell r="J129" t="str">
            <v>Exotic</v>
          </cell>
          <cell r="K129" t="str">
            <v>Dagger</v>
          </cell>
          <cell r="L129" t="str">
            <v>Asian</v>
          </cell>
          <cell r="M129">
            <v>1</v>
          </cell>
          <cell r="O129">
            <v>4</v>
          </cell>
          <cell r="P129" t="str">
            <v>Bludgeoning</v>
          </cell>
          <cell r="U129">
            <v>99</v>
          </cell>
          <cell r="V129">
            <v>20</v>
          </cell>
          <cell r="W129">
            <v>2</v>
          </cell>
        </row>
        <row r="130">
          <cell r="A130" t="str">
            <v>Sang Kauw</v>
          </cell>
          <cell r="D130" t="str">
            <v>WotC</v>
          </cell>
          <cell r="E130" t="str">
            <v>OA</v>
          </cell>
          <cell r="F130">
            <v>74</v>
          </cell>
          <cell r="G130">
            <v>10</v>
          </cell>
          <cell r="H130">
            <v>5</v>
          </cell>
          <cell r="I130">
            <v>95</v>
          </cell>
          <cell r="J130" t="str">
            <v>Exotic</v>
          </cell>
          <cell r="L130" t="str">
            <v>Asian</v>
          </cell>
          <cell r="O130">
            <v>8</v>
          </cell>
          <cell r="P130" t="str">
            <v>Piercing</v>
          </cell>
          <cell r="R130">
            <v>8</v>
          </cell>
          <cell r="S130" t="str">
            <v>Piercing</v>
          </cell>
          <cell r="U130">
            <v>99</v>
          </cell>
          <cell r="V130">
            <v>20</v>
          </cell>
          <cell r="W130">
            <v>3</v>
          </cell>
        </row>
        <row r="131">
          <cell r="A131" t="str">
            <v>Sap</v>
          </cell>
          <cell r="D131" t="str">
            <v>WotC</v>
          </cell>
          <cell r="E131" t="str">
            <v>PHB</v>
          </cell>
          <cell r="F131">
            <v>102</v>
          </cell>
          <cell r="G131">
            <v>3</v>
          </cell>
          <cell r="H131">
            <v>3</v>
          </cell>
          <cell r="I131">
            <v>1</v>
          </cell>
          <cell r="J131" t="str">
            <v>Martial</v>
          </cell>
          <cell r="K131" t="str">
            <v>Other</v>
          </cell>
          <cell r="O131">
            <v>6</v>
          </cell>
          <cell r="P131" t="str">
            <v>Bludgeoning</v>
          </cell>
          <cell r="T131" t="str">
            <v>Subdual</v>
          </cell>
          <cell r="U131">
            <v>99</v>
          </cell>
          <cell r="V131">
            <v>20</v>
          </cell>
          <cell r="W131">
            <v>2</v>
          </cell>
        </row>
        <row r="132">
          <cell r="A132" t="str">
            <v>Sasumata</v>
          </cell>
          <cell r="D132" t="str">
            <v>WotC</v>
          </cell>
          <cell r="E132" t="str">
            <v>OA</v>
          </cell>
          <cell r="F132">
            <v>74</v>
          </cell>
          <cell r="G132">
            <v>8</v>
          </cell>
          <cell r="H132">
            <v>5</v>
          </cell>
          <cell r="I132">
            <v>8</v>
          </cell>
          <cell r="J132" t="str">
            <v>Exotic</v>
          </cell>
          <cell r="L132" t="str">
            <v>Asian</v>
          </cell>
          <cell r="O132">
            <v>4</v>
          </cell>
          <cell r="P132" t="str">
            <v>Bludgeoning</v>
          </cell>
          <cell r="T132" t="str">
            <v>Subdual</v>
          </cell>
          <cell r="U132">
            <v>99</v>
          </cell>
          <cell r="V132">
            <v>20</v>
          </cell>
          <cell r="W132">
            <v>2</v>
          </cell>
        </row>
        <row r="133">
          <cell r="A133" t="str">
            <v>Scimitar</v>
          </cell>
          <cell r="D133" t="str">
            <v>WotC</v>
          </cell>
          <cell r="E133" t="str">
            <v>PHB</v>
          </cell>
          <cell r="F133">
            <v>102</v>
          </cell>
          <cell r="G133">
            <v>4</v>
          </cell>
          <cell r="H133">
            <v>4</v>
          </cell>
          <cell r="I133">
            <v>15</v>
          </cell>
          <cell r="J133" t="str">
            <v>Martial</v>
          </cell>
          <cell r="K133" t="str">
            <v>Sword</v>
          </cell>
          <cell r="O133">
            <v>6</v>
          </cell>
          <cell r="P133" t="str">
            <v>Slashing</v>
          </cell>
          <cell r="U133">
            <v>99</v>
          </cell>
          <cell r="V133">
            <v>18</v>
          </cell>
          <cell r="W133">
            <v>2</v>
          </cell>
        </row>
        <row r="134">
          <cell r="A134" t="str">
            <v>Scimitar, Double</v>
          </cell>
          <cell r="D134" t="str">
            <v>Piazo</v>
          </cell>
          <cell r="E134" t="str">
            <v>Dragon 281</v>
          </cell>
          <cell r="F134">
            <v>39</v>
          </cell>
          <cell r="G134">
            <v>15</v>
          </cell>
          <cell r="H134">
            <v>5</v>
          </cell>
          <cell r="J134" t="str">
            <v>Exotic</v>
          </cell>
          <cell r="K134" t="str">
            <v>Sword</v>
          </cell>
          <cell r="O134">
            <v>6</v>
          </cell>
          <cell r="P134" t="str">
            <v>Slashing</v>
          </cell>
          <cell r="R134">
            <v>6</v>
          </cell>
          <cell r="S134" t="str">
            <v>Slashing</v>
          </cell>
          <cell r="U134">
            <v>99</v>
          </cell>
          <cell r="V134">
            <v>18</v>
          </cell>
          <cell r="W134">
            <v>2</v>
          </cell>
        </row>
        <row r="135">
          <cell r="A135" t="str">
            <v>Scourge</v>
          </cell>
          <cell r="D135" t="str">
            <v>WotC</v>
          </cell>
          <cell r="E135" t="str">
            <v>FRCS</v>
          </cell>
          <cell r="F135">
            <v>97</v>
          </cell>
          <cell r="G135">
            <v>2</v>
          </cell>
          <cell r="H135">
            <v>4</v>
          </cell>
          <cell r="I135">
            <v>20</v>
          </cell>
          <cell r="J135" t="str">
            <v>Exotic</v>
          </cell>
          <cell r="K135" t="str">
            <v>Whip</v>
          </cell>
          <cell r="O135">
            <v>8</v>
          </cell>
          <cell r="P135" t="str">
            <v>Slashing</v>
          </cell>
          <cell r="U135">
            <v>99</v>
          </cell>
          <cell r="V135">
            <v>20</v>
          </cell>
          <cell r="W135">
            <v>2</v>
          </cell>
        </row>
        <row r="136">
          <cell r="A136" t="str">
            <v>Scythe</v>
          </cell>
          <cell r="C136" t="str">
            <v>A scythe can be used to make trip attacks. If you are tripped during your own trip attempt, you can drop the scythe to avoid being tripped.</v>
          </cell>
          <cell r="D136" t="str">
            <v>WotC</v>
          </cell>
          <cell r="E136" t="str">
            <v>PHB</v>
          </cell>
          <cell r="F136">
            <v>102</v>
          </cell>
          <cell r="G136">
            <v>12</v>
          </cell>
          <cell r="H136">
            <v>5</v>
          </cell>
          <cell r="I136">
            <v>18</v>
          </cell>
          <cell r="J136" t="str">
            <v>Martial</v>
          </cell>
          <cell r="K136" t="str">
            <v>Polearm</v>
          </cell>
          <cell r="N136">
            <v>2</v>
          </cell>
          <cell r="O136">
            <v>4</v>
          </cell>
          <cell r="P136" t="str">
            <v>Slashing and Piercing</v>
          </cell>
          <cell r="U136">
            <v>99</v>
          </cell>
          <cell r="V136">
            <v>20</v>
          </cell>
          <cell r="W136">
            <v>4</v>
          </cell>
        </row>
        <row r="137">
          <cell r="A137" t="str">
            <v>Shield, Heavy</v>
          </cell>
          <cell r="C137" t="str">
            <v>You can bash with a shield instead of using it for defense. See Armor for details.</v>
          </cell>
          <cell r="D137" t="str">
            <v>WotC</v>
          </cell>
          <cell r="E137" t="str">
            <v>3.5e SRD</v>
          </cell>
          <cell r="G137">
            <v>15</v>
          </cell>
          <cell r="H137">
            <v>4</v>
          </cell>
          <cell r="I137">
            <v>20</v>
          </cell>
          <cell r="J137" t="str">
            <v>Martial</v>
          </cell>
          <cell r="K137" t="str">
            <v>Shield</v>
          </cell>
          <cell r="O137">
            <v>4</v>
          </cell>
          <cell r="P137" t="str">
            <v>Bludgeoning</v>
          </cell>
          <cell r="U137">
            <v>99</v>
          </cell>
          <cell r="V137">
            <v>20</v>
          </cell>
          <cell r="W137">
            <v>2</v>
          </cell>
        </row>
        <row r="138">
          <cell r="A138" t="str">
            <v>Shield, Light</v>
          </cell>
          <cell r="C138" t="str">
            <v>You can bash with a shield instead of using it for defense. See Armor for details.</v>
          </cell>
          <cell r="D138" t="str">
            <v>WotC</v>
          </cell>
          <cell r="E138" t="str">
            <v>3.5e SRD</v>
          </cell>
          <cell r="G138">
            <v>6</v>
          </cell>
          <cell r="H138">
            <v>4</v>
          </cell>
          <cell r="I138">
            <v>9</v>
          </cell>
          <cell r="J138" t="str">
            <v>Martial</v>
          </cell>
          <cell r="K138" t="str">
            <v>Shield</v>
          </cell>
          <cell r="O138">
            <v>3</v>
          </cell>
          <cell r="P138" t="str">
            <v>Bludgeoning</v>
          </cell>
          <cell r="U138">
            <v>99</v>
          </cell>
          <cell r="V138">
            <v>20</v>
          </cell>
          <cell r="W138">
            <v>2</v>
          </cell>
        </row>
        <row r="139">
          <cell r="A139" t="str">
            <v>Shield, Spiked Heavy</v>
          </cell>
          <cell r="C139" t="str">
            <v>You can bash with a shield instead of using it for defense. See Armor for details.</v>
          </cell>
          <cell r="D139" t="str">
            <v>WotC</v>
          </cell>
          <cell r="E139" t="str">
            <v>3.5e SRD</v>
          </cell>
          <cell r="G139">
            <v>5</v>
          </cell>
          <cell r="H139">
            <v>4</v>
          </cell>
          <cell r="I139">
            <v>10</v>
          </cell>
          <cell r="J139" t="str">
            <v>Martial</v>
          </cell>
          <cell r="K139" t="str">
            <v>Shield</v>
          </cell>
          <cell r="O139">
            <v>6</v>
          </cell>
          <cell r="P139" t="str">
            <v>Piercing</v>
          </cell>
          <cell r="U139">
            <v>99</v>
          </cell>
          <cell r="V139">
            <v>20</v>
          </cell>
          <cell r="W139">
            <v>2</v>
          </cell>
        </row>
        <row r="140">
          <cell r="A140" t="str">
            <v>Shield, Spiked Light</v>
          </cell>
          <cell r="C140" t="str">
            <v>You can bash with a shield instead of using it for defense. See Armor for details.</v>
          </cell>
          <cell r="D140" t="str">
            <v>WotC</v>
          </cell>
          <cell r="E140" t="str">
            <v>3.5e SRD</v>
          </cell>
          <cell r="G140">
            <v>5</v>
          </cell>
          <cell r="H140">
            <v>4</v>
          </cell>
          <cell r="I140">
            <v>10</v>
          </cell>
          <cell r="J140" t="str">
            <v>Martial</v>
          </cell>
          <cell r="K140" t="str">
            <v>Shield</v>
          </cell>
          <cell r="O140">
            <v>3</v>
          </cell>
          <cell r="P140" t="str">
            <v>Piercing</v>
          </cell>
          <cell r="U140">
            <v>99</v>
          </cell>
          <cell r="V140">
            <v>20</v>
          </cell>
          <cell r="W140">
            <v>2</v>
          </cell>
        </row>
        <row r="141">
          <cell r="A141" t="str">
            <v>Shikomi-zue</v>
          </cell>
          <cell r="D141" t="str">
            <v>WotC</v>
          </cell>
          <cell r="E141" t="str">
            <v>OA</v>
          </cell>
          <cell r="F141">
            <v>74</v>
          </cell>
          <cell r="G141">
            <v>5</v>
          </cell>
          <cell r="H141">
            <v>5</v>
          </cell>
          <cell r="I141">
            <v>12</v>
          </cell>
          <cell r="J141" t="str">
            <v>Exotic</v>
          </cell>
          <cell r="L141" t="str">
            <v>Asian</v>
          </cell>
          <cell r="O141">
            <v>8</v>
          </cell>
          <cell r="P141" t="str">
            <v>Piercing</v>
          </cell>
          <cell r="U141">
            <v>99</v>
          </cell>
          <cell r="V141">
            <v>20</v>
          </cell>
          <cell r="W141">
            <v>3</v>
          </cell>
        </row>
        <row r="142">
          <cell r="A142" t="str">
            <v>Shotput, Orc</v>
          </cell>
          <cell r="D142" t="str">
            <v>WotC</v>
          </cell>
          <cell r="E142" t="str">
            <v>SnF</v>
          </cell>
          <cell r="F142">
            <v>73</v>
          </cell>
          <cell r="G142">
            <v>15</v>
          </cell>
          <cell r="H142">
            <v>5</v>
          </cell>
          <cell r="J142" t="str">
            <v>Exotic</v>
          </cell>
          <cell r="L142" t="str">
            <v>Orc</v>
          </cell>
          <cell r="N142">
            <v>2</v>
          </cell>
          <cell r="O142">
            <v>6</v>
          </cell>
          <cell r="P142" t="str">
            <v>Bludgeoning</v>
          </cell>
          <cell r="U142">
            <v>99</v>
          </cell>
          <cell r="V142">
            <v>19</v>
          </cell>
          <cell r="W142">
            <v>3</v>
          </cell>
          <cell r="X142" t="str">
            <v>thrown</v>
          </cell>
          <cell r="Y142">
            <v>10</v>
          </cell>
        </row>
        <row r="143">
          <cell r="A143" t="str">
            <v>Shuriken</v>
          </cell>
          <cell r="C143" t="str">
            <v>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v>
          </cell>
          <cell r="D143" t="str">
            <v>WotC</v>
          </cell>
          <cell r="E143" t="str">
            <v>PHB</v>
          </cell>
          <cell r="F143">
            <v>103</v>
          </cell>
          <cell r="G143">
            <v>0.1</v>
          </cell>
          <cell r="H143">
            <v>3</v>
          </cell>
          <cell r="I143">
            <v>1</v>
          </cell>
          <cell r="J143" t="str">
            <v>Exotic</v>
          </cell>
          <cell r="L143" t="str">
            <v>Asian</v>
          </cell>
          <cell r="O143">
            <v>1</v>
          </cell>
          <cell r="P143" t="str">
            <v>Piercing</v>
          </cell>
          <cell r="V143">
            <v>20</v>
          </cell>
          <cell r="W143">
            <v>2</v>
          </cell>
          <cell r="X143" t="str">
            <v>thrown</v>
          </cell>
          <cell r="Y143">
            <v>10</v>
          </cell>
        </row>
        <row r="144">
          <cell r="A144" t="str">
            <v>Siangham</v>
          </cell>
          <cell r="C144" t="str">
            <v>The siangham is a special monk weapon. This designation gives a monk wielding a siangham special options.</v>
          </cell>
          <cell r="D144" t="str">
            <v>WotC</v>
          </cell>
          <cell r="E144" t="str">
            <v>PHB</v>
          </cell>
          <cell r="F144">
            <v>103</v>
          </cell>
          <cell r="G144">
            <v>1</v>
          </cell>
          <cell r="H144">
            <v>4</v>
          </cell>
          <cell r="I144">
            <v>3</v>
          </cell>
          <cell r="J144" t="str">
            <v>Exotic</v>
          </cell>
          <cell r="L144" t="str">
            <v>Asian</v>
          </cell>
          <cell r="M144">
            <v>1</v>
          </cell>
          <cell r="O144">
            <v>6</v>
          </cell>
          <cell r="P144" t="str">
            <v>Piercing</v>
          </cell>
          <cell r="U144">
            <v>99</v>
          </cell>
          <cell r="V144">
            <v>20</v>
          </cell>
          <cell r="W144">
            <v>2</v>
          </cell>
        </row>
        <row r="145">
          <cell r="A145" t="str">
            <v>Sickle</v>
          </cell>
          <cell r="C145" t="str">
            <v>A sickle can be used to make trip attacks. If you are tripped during your own trip attempt, you can drop the sickle to avoid being tripped.</v>
          </cell>
          <cell r="D145" t="str">
            <v>WotC</v>
          </cell>
          <cell r="E145" t="str">
            <v>PHB</v>
          </cell>
          <cell r="F145">
            <v>103</v>
          </cell>
          <cell r="G145">
            <v>3</v>
          </cell>
          <cell r="H145">
            <v>4</v>
          </cell>
          <cell r="I145">
            <v>6</v>
          </cell>
          <cell r="J145" t="str">
            <v>Simple</v>
          </cell>
          <cell r="K145" t="str">
            <v>Other</v>
          </cell>
          <cell r="O145">
            <v>6</v>
          </cell>
          <cell r="P145" t="str">
            <v>Slashing</v>
          </cell>
          <cell r="U145">
            <v>99</v>
          </cell>
          <cell r="V145">
            <v>20</v>
          </cell>
          <cell r="W145">
            <v>2</v>
          </cell>
        </row>
        <row r="146">
          <cell r="A146" t="str">
            <v>Skiprock, Halfling</v>
          </cell>
          <cell r="D146" t="str">
            <v>Piazo</v>
          </cell>
          <cell r="E146" t="str">
            <v>Dragon 275</v>
          </cell>
          <cell r="F146">
            <v>45</v>
          </cell>
          <cell r="G146">
            <v>0.25</v>
          </cell>
          <cell r="H146">
            <v>3</v>
          </cell>
          <cell r="J146" t="str">
            <v>Exotic</v>
          </cell>
          <cell r="L146" t="str">
            <v>Halfling</v>
          </cell>
          <cell r="O146">
            <v>3</v>
          </cell>
          <cell r="P146" t="str">
            <v>Bludgeoning</v>
          </cell>
          <cell r="U146">
            <v>99</v>
          </cell>
          <cell r="V146">
            <v>20</v>
          </cell>
          <cell r="W146">
            <v>2</v>
          </cell>
          <cell r="X146" t="str">
            <v>thrown</v>
          </cell>
          <cell r="Y146">
            <v>10</v>
          </cell>
        </row>
        <row r="147">
          <cell r="A147" t="str">
            <v>Slam</v>
          </cell>
          <cell r="D147" t="str">
            <v>WotC</v>
          </cell>
          <cell r="E147" t="str">
            <v>MM</v>
          </cell>
          <cell r="F147">
            <v>7</v>
          </cell>
          <cell r="H147">
            <v>1</v>
          </cell>
          <cell r="J147" t="str">
            <v>Natural</v>
          </cell>
          <cell r="K147" t="str">
            <v>Natural</v>
          </cell>
          <cell r="O147">
            <v>1</v>
          </cell>
          <cell r="P147" t="str">
            <v>Bludgeoning</v>
          </cell>
          <cell r="U147">
            <v>99</v>
          </cell>
          <cell r="V147">
            <v>20</v>
          </cell>
          <cell r="W147">
            <v>2</v>
          </cell>
          <cell r="AB147">
            <v>1</v>
          </cell>
        </row>
        <row r="148">
          <cell r="A148" t="str">
            <v>Slap</v>
          </cell>
          <cell r="D148" t="str">
            <v>WotC</v>
          </cell>
          <cell r="E148" t="str">
            <v>MM</v>
          </cell>
          <cell r="F148">
            <v>7</v>
          </cell>
          <cell r="H148">
            <v>1</v>
          </cell>
          <cell r="J148" t="str">
            <v>Natural</v>
          </cell>
          <cell r="K148" t="str">
            <v>Natural</v>
          </cell>
          <cell r="O148">
            <v>1</v>
          </cell>
          <cell r="P148" t="str">
            <v>Bludgeoning</v>
          </cell>
          <cell r="U148">
            <v>99</v>
          </cell>
          <cell r="V148">
            <v>20</v>
          </cell>
          <cell r="W148">
            <v>2</v>
          </cell>
          <cell r="AB148">
            <v>1</v>
          </cell>
        </row>
        <row r="149">
          <cell r="A149" t="str">
            <v>Sling</v>
          </cell>
          <cell r="C149" t="str">
            <v>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v>
          </cell>
          <cell r="D149" t="str">
            <v>WotC</v>
          </cell>
          <cell r="E149" t="str">
            <v>PHB</v>
          </cell>
          <cell r="F149">
            <v>103</v>
          </cell>
          <cell r="H149">
            <v>3</v>
          </cell>
          <cell r="J149" t="str">
            <v>Simple</v>
          </cell>
          <cell r="K149" t="str">
            <v>Other</v>
          </cell>
          <cell r="O149">
            <v>4</v>
          </cell>
          <cell r="P149" t="str">
            <v>Bludgeoning</v>
          </cell>
          <cell r="V149">
            <v>20</v>
          </cell>
          <cell r="W149">
            <v>2</v>
          </cell>
          <cell r="X149" t="str">
            <v>thrown</v>
          </cell>
          <cell r="Y149">
            <v>50</v>
          </cell>
        </row>
        <row r="150">
          <cell r="A150" t="str">
            <v>Sodegarami</v>
          </cell>
          <cell r="D150" t="str">
            <v>WotC</v>
          </cell>
          <cell r="E150" t="str">
            <v>OA</v>
          </cell>
          <cell r="F150">
            <v>74</v>
          </cell>
          <cell r="G150">
            <v>5</v>
          </cell>
          <cell r="H150">
            <v>5</v>
          </cell>
          <cell r="I150">
            <v>4</v>
          </cell>
          <cell r="J150" t="str">
            <v>Exotic</v>
          </cell>
          <cell r="L150" t="str">
            <v>Asian</v>
          </cell>
          <cell r="O150">
            <v>4</v>
          </cell>
          <cell r="P150" t="str">
            <v>Piercing</v>
          </cell>
          <cell r="U150">
            <v>99</v>
          </cell>
          <cell r="V150">
            <v>20</v>
          </cell>
          <cell r="W150">
            <v>2</v>
          </cell>
        </row>
        <row r="151">
          <cell r="A151" t="str">
            <v>Spear</v>
          </cell>
          <cell r="C151" t="str">
            <v>A spear can be thrown. If you use a ready action to set a spear against a charge, you deal double damage on a successful hit against a charging character.</v>
          </cell>
          <cell r="D151" t="str">
            <v>WotC</v>
          </cell>
          <cell r="E151" t="str">
            <v>PHB</v>
          </cell>
          <cell r="F151">
            <v>101</v>
          </cell>
          <cell r="G151">
            <v>3</v>
          </cell>
          <cell r="H151">
            <v>4</v>
          </cell>
          <cell r="I151">
            <v>1</v>
          </cell>
          <cell r="J151" t="str">
            <v>Simple</v>
          </cell>
          <cell r="K151" t="str">
            <v>Polearm</v>
          </cell>
          <cell r="O151">
            <v>6</v>
          </cell>
          <cell r="P151" t="str">
            <v>Piercing</v>
          </cell>
          <cell r="U151">
            <v>99</v>
          </cell>
          <cell r="V151">
            <v>20</v>
          </cell>
          <cell r="W151">
            <v>3</v>
          </cell>
          <cell r="X151" t="str">
            <v>thrown</v>
          </cell>
          <cell r="Y151">
            <v>20</v>
          </cell>
        </row>
        <row r="152">
          <cell r="A152" t="str">
            <v>Spear, Long</v>
          </cell>
          <cell r="C152" t="str">
            <v>A longspear has reach. You can strike opponents 10 feet away with it, but you can’t use it against an adjacent foe. If you use a ready action to set a longspear against a charge, you deal double damage on a successful hit against a charging character.</v>
          </cell>
          <cell r="D152" t="str">
            <v>WotC</v>
          </cell>
          <cell r="E152" t="str">
            <v>PHB</v>
          </cell>
          <cell r="F152">
            <v>101</v>
          </cell>
          <cell r="G152">
            <v>9</v>
          </cell>
          <cell r="H152">
            <v>5</v>
          </cell>
          <cell r="I152">
            <v>5</v>
          </cell>
          <cell r="J152" t="str">
            <v>Martial</v>
          </cell>
          <cell r="K152" t="str">
            <v>Polearm</v>
          </cell>
          <cell r="O152">
            <v>8</v>
          </cell>
          <cell r="P152" t="str">
            <v>Piercing</v>
          </cell>
          <cell r="U152">
            <v>99</v>
          </cell>
          <cell r="V152">
            <v>20</v>
          </cell>
          <cell r="W152">
            <v>3</v>
          </cell>
          <cell r="AA152">
            <v>1</v>
          </cell>
        </row>
        <row r="153">
          <cell r="A153" t="str">
            <v>Spear, Short</v>
          </cell>
          <cell r="C153" t="str">
            <v>A shortspear is small enough to wield one-handed. It may also be thrown.</v>
          </cell>
          <cell r="D153" t="str">
            <v>WotC</v>
          </cell>
          <cell r="E153" t="str">
            <v>PHB</v>
          </cell>
          <cell r="F153">
            <v>103</v>
          </cell>
          <cell r="G153">
            <v>5</v>
          </cell>
          <cell r="H153">
            <v>5</v>
          </cell>
          <cell r="I153">
            <v>2</v>
          </cell>
          <cell r="J153" t="str">
            <v>Simple</v>
          </cell>
          <cell r="K153" t="str">
            <v>Polearm</v>
          </cell>
          <cell r="O153">
            <v>8</v>
          </cell>
          <cell r="P153" t="str">
            <v>Piercing</v>
          </cell>
          <cell r="U153">
            <v>99</v>
          </cell>
          <cell r="V153">
            <v>20</v>
          </cell>
          <cell r="W153">
            <v>3</v>
          </cell>
          <cell r="X153" t="str">
            <v>thrown</v>
          </cell>
          <cell r="Y153">
            <v>20</v>
          </cell>
        </row>
        <row r="154">
          <cell r="A154" t="str">
            <v>Spike, Manticore Tail</v>
          </cell>
          <cell r="D154" t="str">
            <v>WotC</v>
          </cell>
          <cell r="E154" t="str">
            <v>MM</v>
          </cell>
          <cell r="F154">
            <v>130</v>
          </cell>
          <cell r="H154">
            <v>5</v>
          </cell>
          <cell r="J154" t="str">
            <v>Natural</v>
          </cell>
          <cell r="K154" t="str">
            <v>Natural</v>
          </cell>
          <cell r="O154">
            <v>8</v>
          </cell>
          <cell r="P154" t="str">
            <v>Piercing</v>
          </cell>
          <cell r="U154">
            <v>99</v>
          </cell>
          <cell r="V154">
            <v>19</v>
          </cell>
          <cell r="W154">
            <v>2</v>
          </cell>
          <cell r="X154" t="str">
            <v>thrown</v>
          </cell>
          <cell r="Y154">
            <v>180</v>
          </cell>
        </row>
        <row r="155">
          <cell r="A155" t="str">
            <v>Spikes, Ratling Tail</v>
          </cell>
          <cell r="D155" t="str">
            <v>WotC</v>
          </cell>
          <cell r="E155" t="str">
            <v>OA</v>
          </cell>
          <cell r="F155">
            <v>74</v>
          </cell>
          <cell r="G155">
            <v>0.5</v>
          </cell>
          <cell r="H155">
            <v>2</v>
          </cell>
          <cell r="I155">
            <v>1</v>
          </cell>
          <cell r="J155" t="str">
            <v>Exotic</v>
          </cell>
          <cell r="L155" t="str">
            <v>Ratling</v>
          </cell>
          <cell r="O155">
            <v>4</v>
          </cell>
          <cell r="P155" t="str">
            <v>Piercing</v>
          </cell>
          <cell r="U155">
            <v>99</v>
          </cell>
          <cell r="V155">
            <v>20</v>
          </cell>
          <cell r="W155">
            <v>2</v>
          </cell>
        </row>
        <row r="156">
          <cell r="A156" t="str">
            <v>Staff, Bladed</v>
          </cell>
          <cell r="D156" t="str">
            <v>Piazo</v>
          </cell>
          <cell r="E156" t="str">
            <v>Dragon 281</v>
          </cell>
          <cell r="F156">
            <v>39</v>
          </cell>
          <cell r="G156">
            <v>10</v>
          </cell>
          <cell r="H156">
            <v>5</v>
          </cell>
          <cell r="J156" t="str">
            <v>Exotic</v>
          </cell>
          <cell r="K156" t="str">
            <v>Polearm</v>
          </cell>
          <cell r="O156">
            <v>8</v>
          </cell>
          <cell r="P156" t="str">
            <v>Slashing</v>
          </cell>
          <cell r="R156">
            <v>8</v>
          </cell>
          <cell r="S156" t="str">
            <v>Slashing</v>
          </cell>
          <cell r="U156">
            <v>99</v>
          </cell>
          <cell r="V156">
            <v>20</v>
          </cell>
          <cell r="W156">
            <v>2</v>
          </cell>
          <cell r="X156" t="str">
            <v>thrown</v>
          </cell>
          <cell r="Y156">
            <v>20</v>
          </cell>
        </row>
        <row r="157">
          <cell r="A157" t="str">
            <v>Staff, Quarter</v>
          </cell>
          <cell r="C157" t="str">
            <v>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v>
          </cell>
          <cell r="D157" t="str">
            <v>WotC</v>
          </cell>
          <cell r="E157" t="str">
            <v>PHB</v>
          </cell>
          <cell r="F157">
            <v>102</v>
          </cell>
          <cell r="G157">
            <v>4</v>
          </cell>
          <cell r="H157">
            <v>5</v>
          </cell>
          <cell r="J157" t="str">
            <v>Simple</v>
          </cell>
          <cell r="K157" t="str">
            <v>Polearm</v>
          </cell>
          <cell r="O157">
            <v>6</v>
          </cell>
          <cell r="P157" t="str">
            <v>Bludgeoning</v>
          </cell>
          <cell r="R157">
            <v>6</v>
          </cell>
          <cell r="S157" t="str">
            <v>Bludgeoning</v>
          </cell>
          <cell r="U157">
            <v>99</v>
          </cell>
          <cell r="V157">
            <v>20</v>
          </cell>
          <cell r="W157">
            <v>2</v>
          </cell>
        </row>
        <row r="158">
          <cell r="A158" t="str">
            <v>Staff, Three-Section</v>
          </cell>
          <cell r="D158" t="str">
            <v>WotC</v>
          </cell>
          <cell r="E158" t="str">
            <v>SnF</v>
          </cell>
          <cell r="F158">
            <v>74</v>
          </cell>
          <cell r="G158">
            <v>8</v>
          </cell>
          <cell r="H158">
            <v>5</v>
          </cell>
          <cell r="J158" t="str">
            <v>Exotic</v>
          </cell>
          <cell r="L158" t="str">
            <v>Asian</v>
          </cell>
          <cell r="O158">
            <v>8</v>
          </cell>
          <cell r="P158" t="str">
            <v>Bludgeoning</v>
          </cell>
          <cell r="U158">
            <v>99</v>
          </cell>
          <cell r="V158">
            <v>20</v>
          </cell>
          <cell r="W158">
            <v>3</v>
          </cell>
        </row>
        <row r="159">
          <cell r="A159" t="str">
            <v>Standard Unarmed</v>
          </cell>
          <cell r="C159" t="str">
            <v>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v>
          </cell>
          <cell r="D159" t="str">
            <v>WotC</v>
          </cell>
          <cell r="E159" t="str">
            <v>3.5e SRD</v>
          </cell>
          <cell r="H159">
            <v>3</v>
          </cell>
          <cell r="J159" t="str">
            <v>Simple</v>
          </cell>
          <cell r="K159" t="str">
            <v>Natural</v>
          </cell>
          <cell r="M159">
            <v>1</v>
          </cell>
          <cell r="O159">
            <v>3</v>
          </cell>
          <cell r="P159" t="str">
            <v>Bludgeoning</v>
          </cell>
          <cell r="T159" t="str">
            <v>Subdual</v>
          </cell>
          <cell r="U159">
            <v>99</v>
          </cell>
          <cell r="V159">
            <v>20</v>
          </cell>
          <cell r="W159">
            <v>2</v>
          </cell>
          <cell r="AB159">
            <v>1</v>
          </cell>
        </row>
        <row r="160">
          <cell r="A160" t="str">
            <v>Sting</v>
          </cell>
          <cell r="D160" t="str">
            <v>WotC</v>
          </cell>
          <cell r="E160" t="str">
            <v>MM</v>
          </cell>
          <cell r="F160">
            <v>7</v>
          </cell>
          <cell r="H160">
            <v>1</v>
          </cell>
          <cell r="J160" t="str">
            <v>Natural</v>
          </cell>
          <cell r="K160" t="str">
            <v>Natural</v>
          </cell>
          <cell r="O160">
            <v>1</v>
          </cell>
          <cell r="P160" t="str">
            <v>Piercing</v>
          </cell>
          <cell r="U160">
            <v>99</v>
          </cell>
          <cell r="V160">
            <v>20</v>
          </cell>
          <cell r="W160">
            <v>2</v>
          </cell>
        </row>
        <row r="161">
          <cell r="A161" t="str">
            <v>Strike, Unarmed</v>
          </cell>
          <cell r="C161" t="str">
            <v>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v>
          </cell>
          <cell r="D161" t="str">
            <v>WotC</v>
          </cell>
          <cell r="E161" t="str">
            <v>3.5e SRD</v>
          </cell>
          <cell r="H161">
            <v>3</v>
          </cell>
          <cell r="J161" t="str">
            <v>Simple</v>
          </cell>
          <cell r="K161" t="str">
            <v>Natural</v>
          </cell>
          <cell r="M161">
            <v>1</v>
          </cell>
          <cell r="O161">
            <v>3</v>
          </cell>
          <cell r="P161" t="str">
            <v>Bludgeoning</v>
          </cell>
          <cell r="T161" t="str">
            <v>Subdual</v>
          </cell>
          <cell r="U161">
            <v>99</v>
          </cell>
          <cell r="V161">
            <v>20</v>
          </cell>
          <cell r="W161">
            <v>2</v>
          </cell>
          <cell r="AB161">
            <v>1</v>
          </cell>
        </row>
        <row r="162">
          <cell r="A162" t="str">
            <v>Sword, Bastard</v>
          </cell>
          <cell r="C162" t="str">
            <v>A bastard sword is too large to use in one hand without special training; thus, it is an exotic weapon. A character can use a bastard sword two-handed as a martial weapon.</v>
          </cell>
          <cell r="D162" t="str">
            <v>WotC</v>
          </cell>
          <cell r="E162" t="str">
            <v>PHB</v>
          </cell>
          <cell r="F162">
            <v>103</v>
          </cell>
          <cell r="G162">
            <v>10</v>
          </cell>
          <cell r="H162">
            <v>5</v>
          </cell>
          <cell r="I162">
            <v>35</v>
          </cell>
          <cell r="J162" t="str">
            <v>Exotic</v>
          </cell>
          <cell r="K162" t="str">
            <v>Sword</v>
          </cell>
          <cell r="O162">
            <v>10</v>
          </cell>
          <cell r="P162" t="str">
            <v>Slashing</v>
          </cell>
          <cell r="U162">
            <v>99</v>
          </cell>
          <cell r="V162">
            <v>19</v>
          </cell>
          <cell r="W162">
            <v>2</v>
          </cell>
        </row>
        <row r="163">
          <cell r="A163" t="str">
            <v>Sword, Butterfly</v>
          </cell>
          <cell r="D163" t="str">
            <v>WotC</v>
          </cell>
          <cell r="E163" t="str">
            <v>OA</v>
          </cell>
          <cell r="F163">
            <v>70</v>
          </cell>
          <cell r="G163">
            <v>2</v>
          </cell>
          <cell r="H163">
            <v>4</v>
          </cell>
          <cell r="I163">
            <v>2</v>
          </cell>
          <cell r="J163" t="str">
            <v>Exotic</v>
          </cell>
          <cell r="K163" t="str">
            <v>Sword</v>
          </cell>
          <cell r="L163" t="str">
            <v>Asian</v>
          </cell>
          <cell r="M163">
            <v>1</v>
          </cell>
          <cell r="O163">
            <v>6</v>
          </cell>
          <cell r="P163" t="str">
            <v>Slashing</v>
          </cell>
          <cell r="U163">
            <v>99</v>
          </cell>
          <cell r="V163">
            <v>19</v>
          </cell>
          <cell r="W163">
            <v>2</v>
          </cell>
        </row>
        <row r="164">
          <cell r="A164" t="str">
            <v>Sword, Great</v>
          </cell>
          <cell r="D164" t="str">
            <v>WotC</v>
          </cell>
          <cell r="E164" t="str">
            <v>PHB</v>
          </cell>
          <cell r="F164">
            <v>101</v>
          </cell>
          <cell r="G164">
            <v>15</v>
          </cell>
          <cell r="H164">
            <v>5</v>
          </cell>
          <cell r="I164">
            <v>50</v>
          </cell>
          <cell r="J164" t="str">
            <v>Martial</v>
          </cell>
          <cell r="K164" t="str">
            <v>Sword</v>
          </cell>
          <cell r="N164">
            <v>2</v>
          </cell>
          <cell r="O164">
            <v>6</v>
          </cell>
          <cell r="P164" t="str">
            <v>Slashing</v>
          </cell>
          <cell r="U164">
            <v>99</v>
          </cell>
          <cell r="V164">
            <v>19</v>
          </cell>
          <cell r="W164">
            <v>2</v>
          </cell>
        </row>
        <row r="165">
          <cell r="A165" t="str">
            <v>Sword, Long</v>
          </cell>
          <cell r="D165" t="str">
            <v>WotC</v>
          </cell>
          <cell r="E165" t="str">
            <v>PHB</v>
          </cell>
          <cell r="F165">
            <v>101</v>
          </cell>
          <cell r="G165">
            <v>4</v>
          </cell>
          <cell r="H165">
            <v>4</v>
          </cell>
          <cell r="I165">
            <v>15</v>
          </cell>
          <cell r="J165" t="str">
            <v>Martial</v>
          </cell>
          <cell r="K165" t="str">
            <v>Sword</v>
          </cell>
          <cell r="O165">
            <v>8</v>
          </cell>
          <cell r="P165" t="str">
            <v>Slashing</v>
          </cell>
          <cell r="U165">
            <v>99</v>
          </cell>
          <cell r="V165">
            <v>19</v>
          </cell>
          <cell r="W165">
            <v>2</v>
          </cell>
        </row>
        <row r="166">
          <cell r="A166" t="str">
            <v>Sword, Short</v>
          </cell>
          <cell r="D166" t="str">
            <v>WotC</v>
          </cell>
          <cell r="E166" t="str">
            <v>PHB</v>
          </cell>
          <cell r="F166">
            <v>102</v>
          </cell>
          <cell r="G166">
            <v>3</v>
          </cell>
          <cell r="H166">
            <v>4</v>
          </cell>
          <cell r="I166">
            <v>10</v>
          </cell>
          <cell r="J166" t="str">
            <v>Martial</v>
          </cell>
          <cell r="K166" t="str">
            <v>Sword</v>
          </cell>
          <cell r="O166">
            <v>6</v>
          </cell>
          <cell r="P166" t="str">
            <v>Piercing</v>
          </cell>
          <cell r="U166">
            <v>99</v>
          </cell>
          <cell r="V166">
            <v>19</v>
          </cell>
          <cell r="W166">
            <v>2</v>
          </cell>
        </row>
        <row r="167">
          <cell r="A167" t="str">
            <v>Sword, Two-Bladed</v>
          </cell>
          <cell r="C167" t="str">
            <v>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v>
          </cell>
          <cell r="D167" t="str">
            <v>WotC</v>
          </cell>
          <cell r="E167" t="str">
            <v>PHB</v>
          </cell>
          <cell r="F167">
            <v>103</v>
          </cell>
          <cell r="G167">
            <v>30</v>
          </cell>
          <cell r="H167">
            <v>5</v>
          </cell>
          <cell r="I167">
            <v>100</v>
          </cell>
          <cell r="J167" t="str">
            <v>Exotic</v>
          </cell>
          <cell r="K167" t="str">
            <v>Sword</v>
          </cell>
          <cell r="O167">
            <v>8</v>
          </cell>
          <cell r="P167" t="str">
            <v>Slashing</v>
          </cell>
          <cell r="R167">
            <v>8</v>
          </cell>
          <cell r="S167" t="str">
            <v>Slashing</v>
          </cell>
          <cell r="U167">
            <v>99</v>
          </cell>
          <cell r="V167">
            <v>19</v>
          </cell>
          <cell r="W167">
            <v>2</v>
          </cell>
        </row>
        <row r="168">
          <cell r="A168" t="str">
            <v>Tanglefoot Bag</v>
          </cell>
          <cell r="D168" t="str">
            <v>WotC</v>
          </cell>
          <cell r="E168" t="str">
            <v>PHB</v>
          </cell>
          <cell r="F168">
            <v>114</v>
          </cell>
          <cell r="G168">
            <v>4</v>
          </cell>
          <cell r="H168">
            <v>3</v>
          </cell>
          <cell r="I168">
            <v>50</v>
          </cell>
          <cell r="J168" t="str">
            <v>Grenade</v>
          </cell>
          <cell r="K168" t="str">
            <v>Alchemical</v>
          </cell>
          <cell r="P168" t="str">
            <v>Entangle</v>
          </cell>
          <cell r="T168" t="str">
            <v>Reflex DC (15)</v>
          </cell>
          <cell r="X168" t="str">
            <v>thrown</v>
          </cell>
          <cell r="Y168">
            <v>10</v>
          </cell>
        </row>
        <row r="169">
          <cell r="A169" t="str">
            <v>Tankard</v>
          </cell>
          <cell r="D169" t="str">
            <v>WotC</v>
          </cell>
          <cell r="E169" t="str">
            <v>SnF</v>
          </cell>
          <cell r="F169">
            <v>16</v>
          </cell>
          <cell r="G169">
            <v>1</v>
          </cell>
          <cell r="H169">
            <v>3</v>
          </cell>
          <cell r="I169">
            <v>3</v>
          </cell>
          <cell r="J169" t="str">
            <v>Simple</v>
          </cell>
          <cell r="K169" t="str">
            <v>Improvised</v>
          </cell>
          <cell r="O169">
            <v>6</v>
          </cell>
          <cell r="P169" t="str">
            <v>Bludgeoning</v>
          </cell>
          <cell r="U169">
            <v>99</v>
          </cell>
          <cell r="V169">
            <v>20</v>
          </cell>
          <cell r="W169">
            <v>2</v>
          </cell>
          <cell r="Z169">
            <v>-4</v>
          </cell>
        </row>
        <row r="170">
          <cell r="A170" t="str">
            <v>Tanto</v>
          </cell>
          <cell r="D170" t="str">
            <v>AEG</v>
          </cell>
          <cell r="E170" t="str">
            <v>Rokugan</v>
          </cell>
          <cell r="F170">
            <v>59</v>
          </cell>
          <cell r="G170">
            <v>1</v>
          </cell>
          <cell r="H170">
            <v>3</v>
          </cell>
          <cell r="J170" t="str">
            <v>Simple</v>
          </cell>
          <cell r="L170" t="str">
            <v>Asian</v>
          </cell>
          <cell r="O170">
            <v>4</v>
          </cell>
          <cell r="P170" t="str">
            <v>Piercing</v>
          </cell>
          <cell r="U170">
            <v>99</v>
          </cell>
          <cell r="V170">
            <v>20</v>
          </cell>
          <cell r="W170">
            <v>2</v>
          </cell>
        </row>
        <row r="171">
          <cell r="A171" t="str">
            <v>Tetsubo</v>
          </cell>
          <cell r="D171" t="str">
            <v>AEG</v>
          </cell>
          <cell r="E171" t="str">
            <v>Rokugan</v>
          </cell>
          <cell r="F171">
            <v>59</v>
          </cell>
          <cell r="G171">
            <v>15</v>
          </cell>
          <cell r="H171">
            <v>5</v>
          </cell>
          <cell r="J171" t="str">
            <v>Martial</v>
          </cell>
          <cell r="K171" t="str">
            <v>Impact</v>
          </cell>
          <cell r="L171" t="str">
            <v>Asian</v>
          </cell>
          <cell r="O171">
            <v>8</v>
          </cell>
          <cell r="P171" t="str">
            <v>Bludgeoning</v>
          </cell>
          <cell r="U171">
            <v>99</v>
          </cell>
          <cell r="V171">
            <v>20</v>
          </cell>
          <cell r="W171">
            <v>2</v>
          </cell>
        </row>
        <row r="172">
          <cell r="A172" t="str">
            <v>Thinblade, Elvin</v>
          </cell>
          <cell r="D172" t="str">
            <v>Piazo</v>
          </cell>
          <cell r="E172" t="str">
            <v>Dragon 275</v>
          </cell>
          <cell r="F172">
            <v>45</v>
          </cell>
          <cell r="G172">
            <v>3</v>
          </cell>
          <cell r="H172">
            <v>4</v>
          </cell>
          <cell r="J172" t="str">
            <v>Exotic</v>
          </cell>
          <cell r="K172" t="str">
            <v>Sword</v>
          </cell>
          <cell r="L172" t="str">
            <v>Elf</v>
          </cell>
          <cell r="O172">
            <v>8</v>
          </cell>
          <cell r="P172" t="str">
            <v>Piercing</v>
          </cell>
          <cell r="U172">
            <v>99</v>
          </cell>
          <cell r="V172">
            <v>18</v>
          </cell>
          <cell r="W172">
            <v>2</v>
          </cell>
        </row>
        <row r="173">
          <cell r="A173" t="str">
            <v>Thunderstone</v>
          </cell>
          <cell r="D173" t="str">
            <v>WotC</v>
          </cell>
          <cell r="E173" t="str">
            <v>PHB</v>
          </cell>
          <cell r="F173">
            <v>114</v>
          </cell>
          <cell r="G173">
            <v>1</v>
          </cell>
          <cell r="H173">
            <v>3</v>
          </cell>
          <cell r="I173">
            <v>30</v>
          </cell>
          <cell r="J173" t="str">
            <v>Grenade</v>
          </cell>
          <cell r="K173" t="str">
            <v>Alchemical</v>
          </cell>
          <cell r="P173" t="str">
            <v>Deafen</v>
          </cell>
          <cell r="T173" t="str">
            <v>Fortitude DC (15)</v>
          </cell>
          <cell r="X173" t="str">
            <v>thrown</v>
          </cell>
          <cell r="Y173">
            <v>20</v>
          </cell>
        </row>
        <row r="174">
          <cell r="A174" t="str">
            <v>Tonfa</v>
          </cell>
          <cell r="D174" t="str">
            <v>WotC</v>
          </cell>
          <cell r="E174" t="str">
            <v>OA</v>
          </cell>
          <cell r="F174">
            <v>74</v>
          </cell>
          <cell r="G174">
            <v>2</v>
          </cell>
          <cell r="H174">
            <v>4</v>
          </cell>
          <cell r="I174">
            <v>0.5</v>
          </cell>
          <cell r="J174" t="str">
            <v>Exotic</v>
          </cell>
          <cell r="K174" t="str">
            <v>Impact</v>
          </cell>
          <cell r="L174" t="str">
            <v>Asian</v>
          </cell>
          <cell r="M174">
            <v>1</v>
          </cell>
          <cell r="O174">
            <v>6</v>
          </cell>
          <cell r="P174" t="str">
            <v>Bludgeoning</v>
          </cell>
          <cell r="U174">
            <v>99</v>
          </cell>
          <cell r="V174">
            <v>20</v>
          </cell>
          <cell r="W174">
            <v>2</v>
          </cell>
        </row>
        <row r="175">
          <cell r="A175" t="str">
            <v>Tortoise Blade, Gnome</v>
          </cell>
          <cell r="D175" t="str">
            <v>Piazo</v>
          </cell>
          <cell r="E175" t="str">
            <v>Dragon 275</v>
          </cell>
          <cell r="F175">
            <v>45</v>
          </cell>
          <cell r="G175">
            <v>1</v>
          </cell>
          <cell r="H175">
            <v>3</v>
          </cell>
          <cell r="J175" t="str">
            <v>Exotic</v>
          </cell>
          <cell r="L175" t="str">
            <v>Gnome</v>
          </cell>
          <cell r="O175">
            <v>4</v>
          </cell>
          <cell r="P175" t="str">
            <v>Piercing</v>
          </cell>
          <cell r="U175">
            <v>99</v>
          </cell>
          <cell r="V175">
            <v>19</v>
          </cell>
          <cell r="W175">
            <v>2</v>
          </cell>
        </row>
        <row r="176">
          <cell r="A176" t="str">
            <v>Trident</v>
          </cell>
          <cell r="C176" t="str">
            <v>This weapon can be thrown. If you use a ready action to set a trident against a charge, you deal double damage on a successful hit against a charging character.</v>
          </cell>
          <cell r="D176" t="str">
            <v>WotC</v>
          </cell>
          <cell r="E176" t="str">
            <v>PHB</v>
          </cell>
          <cell r="F176">
            <v>103</v>
          </cell>
          <cell r="G176">
            <v>5</v>
          </cell>
          <cell r="H176">
            <v>5</v>
          </cell>
          <cell r="I176">
            <v>15</v>
          </cell>
          <cell r="J176" t="str">
            <v>Martial</v>
          </cell>
          <cell r="K176" t="str">
            <v>Polearm</v>
          </cell>
          <cell r="O176">
            <v>8</v>
          </cell>
          <cell r="P176" t="str">
            <v>Piercing</v>
          </cell>
          <cell r="U176">
            <v>99</v>
          </cell>
          <cell r="V176">
            <v>20</v>
          </cell>
          <cell r="W176">
            <v>2</v>
          </cell>
          <cell r="X176" t="str">
            <v>thrown</v>
          </cell>
          <cell r="Y176">
            <v>10</v>
          </cell>
        </row>
        <row r="177">
          <cell r="A177" t="str">
            <v xml:space="preserve">Urgrosh, Dwarven </v>
          </cell>
          <cell r="C177" t="str">
            <v>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v>
          </cell>
          <cell r="D177" t="str">
            <v>WotC</v>
          </cell>
          <cell r="E177" t="str">
            <v>PHB</v>
          </cell>
          <cell r="F177">
            <v>103</v>
          </cell>
          <cell r="G177">
            <v>15</v>
          </cell>
          <cell r="H177">
            <v>5</v>
          </cell>
          <cell r="I177">
            <v>50</v>
          </cell>
          <cell r="J177" t="str">
            <v>Exotic</v>
          </cell>
          <cell r="L177" t="str">
            <v>Dwarf</v>
          </cell>
          <cell r="O177">
            <v>8</v>
          </cell>
          <cell r="P177" t="str">
            <v>Slashing</v>
          </cell>
          <cell r="R177">
            <v>6</v>
          </cell>
          <cell r="S177" t="str">
            <v>Piercing</v>
          </cell>
          <cell r="U177">
            <v>99</v>
          </cell>
          <cell r="V177">
            <v>20</v>
          </cell>
          <cell r="W177">
            <v>3</v>
          </cell>
        </row>
        <row r="178">
          <cell r="A178" t="str">
            <v>Vajra</v>
          </cell>
          <cell r="D178" t="str">
            <v>AEG</v>
          </cell>
          <cell r="E178" t="str">
            <v>Rokugan</v>
          </cell>
          <cell r="F178">
            <v>60</v>
          </cell>
          <cell r="G178">
            <v>6</v>
          </cell>
          <cell r="H178">
            <v>4</v>
          </cell>
          <cell r="J178" t="str">
            <v>Exotic</v>
          </cell>
          <cell r="L178" t="str">
            <v>Asian</v>
          </cell>
          <cell r="M178">
            <v>1</v>
          </cell>
          <cell r="O178">
            <v>8</v>
          </cell>
          <cell r="P178" t="str">
            <v>Piercing</v>
          </cell>
          <cell r="U178">
            <v>99</v>
          </cell>
          <cell r="V178">
            <v>20</v>
          </cell>
          <cell r="W178">
            <v>3</v>
          </cell>
        </row>
        <row r="179">
          <cell r="A179" t="str">
            <v>Wakizashi</v>
          </cell>
          <cell r="D179" t="str">
            <v>WotC</v>
          </cell>
          <cell r="E179" t="str">
            <v>DMG</v>
          </cell>
          <cell r="F179">
            <v>161</v>
          </cell>
          <cell r="G179">
            <v>3</v>
          </cell>
          <cell r="H179">
            <v>3</v>
          </cell>
          <cell r="I179">
            <v>300</v>
          </cell>
          <cell r="J179" t="str">
            <v>Martial</v>
          </cell>
          <cell r="K179" t="str">
            <v>Sword</v>
          </cell>
          <cell r="L179" t="str">
            <v>Asian</v>
          </cell>
          <cell r="O179">
            <v>6</v>
          </cell>
          <cell r="P179" t="str">
            <v>Slashing</v>
          </cell>
          <cell r="U179">
            <v>99</v>
          </cell>
          <cell r="V179">
            <v>19</v>
          </cell>
          <cell r="W179">
            <v>2</v>
          </cell>
        </row>
        <row r="180">
          <cell r="A180" t="str">
            <v>Whip</v>
          </cell>
          <cell r="C180"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0" t="str">
            <v>WotC</v>
          </cell>
          <cell r="E180" t="str">
            <v>PHB</v>
          </cell>
          <cell r="F180">
            <v>104</v>
          </cell>
          <cell r="G180">
            <v>2</v>
          </cell>
          <cell r="H180">
            <v>4</v>
          </cell>
          <cell r="I180">
            <v>1</v>
          </cell>
          <cell r="J180" t="str">
            <v>Exotic</v>
          </cell>
          <cell r="K180" t="str">
            <v>Whip</v>
          </cell>
          <cell r="O180">
            <v>2</v>
          </cell>
          <cell r="P180" t="str">
            <v>Slashing</v>
          </cell>
          <cell r="T180" t="str">
            <v>Subdual</v>
          </cell>
          <cell r="V180">
            <v>20</v>
          </cell>
          <cell r="W180">
            <v>2</v>
          </cell>
          <cell r="AA180">
            <v>1</v>
          </cell>
        </row>
        <row r="181">
          <cell r="A181" t="str">
            <v>Whip Dagger</v>
          </cell>
          <cell r="D181" t="str">
            <v>WotC</v>
          </cell>
          <cell r="E181" t="str">
            <v>SnF</v>
          </cell>
          <cell r="F181">
            <v>74</v>
          </cell>
          <cell r="G181">
            <v>3</v>
          </cell>
          <cell r="H181">
            <v>4</v>
          </cell>
          <cell r="J181" t="str">
            <v>Exotic</v>
          </cell>
          <cell r="K181" t="str">
            <v>Whip</v>
          </cell>
          <cell r="O181">
            <v>6</v>
          </cell>
          <cell r="P181" t="str">
            <v>Slashing</v>
          </cell>
          <cell r="V181">
            <v>20</v>
          </cell>
          <cell r="W181">
            <v>2</v>
          </cell>
          <cell r="AA181">
            <v>1</v>
          </cell>
        </row>
        <row r="182">
          <cell r="A182" t="str">
            <v>Whip Dagger, Mighty (+1)</v>
          </cell>
          <cell r="D182" t="str">
            <v>WotC</v>
          </cell>
          <cell r="E182" t="str">
            <v>SnF</v>
          </cell>
          <cell r="F182">
            <v>75</v>
          </cell>
          <cell r="G182">
            <v>4</v>
          </cell>
          <cell r="H182">
            <v>4</v>
          </cell>
          <cell r="J182" t="str">
            <v>Exotic</v>
          </cell>
          <cell r="K182" t="str">
            <v>Whip</v>
          </cell>
          <cell r="O182">
            <v>6</v>
          </cell>
          <cell r="P182" t="str">
            <v>Slashing</v>
          </cell>
          <cell r="U182">
            <v>1</v>
          </cell>
          <cell r="V182">
            <v>20</v>
          </cell>
          <cell r="W182">
            <v>2</v>
          </cell>
          <cell r="AA182">
            <v>1</v>
          </cell>
        </row>
        <row r="183">
          <cell r="A183" t="str">
            <v>Whip Dagger, Mighty (+2)</v>
          </cell>
          <cell r="D183" t="str">
            <v>WotC</v>
          </cell>
          <cell r="E183" t="str">
            <v>SnF</v>
          </cell>
          <cell r="F183">
            <v>75</v>
          </cell>
          <cell r="G183">
            <v>5</v>
          </cell>
          <cell r="H183">
            <v>4</v>
          </cell>
          <cell r="J183" t="str">
            <v>Exotic</v>
          </cell>
          <cell r="K183" t="str">
            <v>Whip</v>
          </cell>
          <cell r="O183">
            <v>6</v>
          </cell>
          <cell r="P183" t="str">
            <v>Slashing</v>
          </cell>
          <cell r="U183">
            <v>2</v>
          </cell>
          <cell r="V183">
            <v>20</v>
          </cell>
          <cell r="W183">
            <v>2</v>
          </cell>
          <cell r="AA183">
            <v>1</v>
          </cell>
        </row>
        <row r="184">
          <cell r="A184" t="str">
            <v>Whip Dagger, Mighty (+3)</v>
          </cell>
          <cell r="D184" t="str">
            <v>WotC</v>
          </cell>
          <cell r="E184" t="str">
            <v>SnF</v>
          </cell>
          <cell r="F184">
            <v>75</v>
          </cell>
          <cell r="G184">
            <v>6</v>
          </cell>
          <cell r="H184">
            <v>4</v>
          </cell>
          <cell r="J184" t="str">
            <v>Exotic</v>
          </cell>
          <cell r="K184" t="str">
            <v>Whip</v>
          </cell>
          <cell r="O184">
            <v>6</v>
          </cell>
          <cell r="P184" t="str">
            <v>Slashing</v>
          </cell>
          <cell r="U184">
            <v>3</v>
          </cell>
          <cell r="V184">
            <v>20</v>
          </cell>
          <cell r="W184">
            <v>2</v>
          </cell>
          <cell r="AA184">
            <v>1</v>
          </cell>
        </row>
        <row r="185">
          <cell r="A185" t="str">
            <v>Whip Dagger, Mighty (+4)</v>
          </cell>
          <cell r="D185" t="str">
            <v>WotC</v>
          </cell>
          <cell r="E185" t="str">
            <v>SnF</v>
          </cell>
          <cell r="F185">
            <v>75</v>
          </cell>
          <cell r="G185">
            <v>7</v>
          </cell>
          <cell r="H185">
            <v>4</v>
          </cell>
          <cell r="J185" t="str">
            <v>Exotic</v>
          </cell>
          <cell r="K185" t="str">
            <v>Whip</v>
          </cell>
          <cell r="O185">
            <v>6</v>
          </cell>
          <cell r="P185" t="str">
            <v>Slashing</v>
          </cell>
          <cell r="U185">
            <v>4</v>
          </cell>
          <cell r="V185">
            <v>20</v>
          </cell>
          <cell r="W185">
            <v>2</v>
          </cell>
          <cell r="AA185">
            <v>1</v>
          </cell>
        </row>
        <row r="186">
          <cell r="A186" t="str">
            <v>Whip, Mighty (+1)</v>
          </cell>
          <cell r="C186"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6" t="str">
            <v>WotC</v>
          </cell>
          <cell r="E186" t="str">
            <v>SnF</v>
          </cell>
          <cell r="F186">
            <v>75</v>
          </cell>
          <cell r="G186">
            <v>3</v>
          </cell>
          <cell r="H186">
            <v>4</v>
          </cell>
          <cell r="J186" t="str">
            <v>Exotic</v>
          </cell>
          <cell r="K186" t="str">
            <v>Whip</v>
          </cell>
          <cell r="O186">
            <v>2</v>
          </cell>
          <cell r="P186" t="str">
            <v>Slashing</v>
          </cell>
          <cell r="T186" t="str">
            <v>Subdual</v>
          </cell>
          <cell r="U186">
            <v>1</v>
          </cell>
          <cell r="V186">
            <v>20</v>
          </cell>
          <cell r="W186">
            <v>2</v>
          </cell>
          <cell r="AA186">
            <v>1</v>
          </cell>
        </row>
        <row r="187">
          <cell r="A187" t="str">
            <v>Whip, Mighty (+2)</v>
          </cell>
          <cell r="C187"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7" t="str">
            <v>WotC</v>
          </cell>
          <cell r="E187" t="str">
            <v>SnF</v>
          </cell>
          <cell r="F187">
            <v>75</v>
          </cell>
          <cell r="G187">
            <v>4</v>
          </cell>
          <cell r="H187">
            <v>4</v>
          </cell>
          <cell r="J187" t="str">
            <v>Exotic</v>
          </cell>
          <cell r="K187" t="str">
            <v>Whip</v>
          </cell>
          <cell r="O187">
            <v>2</v>
          </cell>
          <cell r="P187" t="str">
            <v>Slashing</v>
          </cell>
          <cell r="T187" t="str">
            <v>Subdual</v>
          </cell>
          <cell r="U187">
            <v>2</v>
          </cell>
          <cell r="V187">
            <v>20</v>
          </cell>
          <cell r="W187">
            <v>2</v>
          </cell>
          <cell r="AA187">
            <v>1</v>
          </cell>
        </row>
        <row r="188">
          <cell r="A188" t="str">
            <v>Whip, Mighty (+3)</v>
          </cell>
          <cell r="C188"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8" t="str">
            <v>WotC</v>
          </cell>
          <cell r="E188" t="str">
            <v>SnF</v>
          </cell>
          <cell r="F188">
            <v>75</v>
          </cell>
          <cell r="G188">
            <v>5</v>
          </cell>
          <cell r="H188">
            <v>4</v>
          </cell>
          <cell r="J188" t="str">
            <v>Exotic</v>
          </cell>
          <cell r="K188" t="str">
            <v>Whip</v>
          </cell>
          <cell r="O188">
            <v>2</v>
          </cell>
          <cell r="P188" t="str">
            <v>Slashing</v>
          </cell>
          <cell r="T188" t="str">
            <v>Subdual</v>
          </cell>
          <cell r="U188">
            <v>3</v>
          </cell>
          <cell r="V188">
            <v>20</v>
          </cell>
          <cell r="W188">
            <v>2</v>
          </cell>
          <cell r="AA188">
            <v>1</v>
          </cell>
        </row>
        <row r="189">
          <cell r="A189" t="str">
            <v>Whip, Mighty (+4)</v>
          </cell>
          <cell r="C189"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9" t="str">
            <v>WotC</v>
          </cell>
          <cell r="E189" t="str">
            <v>SnF</v>
          </cell>
          <cell r="F189">
            <v>75</v>
          </cell>
          <cell r="G189">
            <v>6</v>
          </cell>
          <cell r="H189">
            <v>4</v>
          </cell>
          <cell r="J189" t="str">
            <v>Exotic</v>
          </cell>
          <cell r="K189" t="str">
            <v>Whip</v>
          </cell>
          <cell r="O189">
            <v>2</v>
          </cell>
          <cell r="P189" t="str">
            <v>Slashing</v>
          </cell>
          <cell r="T189" t="str">
            <v>Subdual</v>
          </cell>
          <cell r="U189">
            <v>4</v>
          </cell>
          <cell r="V189">
            <v>20</v>
          </cell>
          <cell r="W189">
            <v>2</v>
          </cell>
          <cell r="AA189">
            <v>1</v>
          </cell>
        </row>
        <row r="190">
          <cell r="A190" t="str">
            <v>Wing Buffet</v>
          </cell>
          <cell r="D190" t="str">
            <v>WotC</v>
          </cell>
          <cell r="E190" t="str">
            <v>MM</v>
          </cell>
          <cell r="F190">
            <v>61</v>
          </cell>
          <cell r="H190">
            <v>2</v>
          </cell>
          <cell r="J190" t="str">
            <v>Natural</v>
          </cell>
          <cell r="K190" t="str">
            <v>Natural</v>
          </cell>
          <cell r="O190">
            <v>1</v>
          </cell>
          <cell r="P190" t="str">
            <v>Bludgeoning</v>
          </cell>
          <cell r="U190">
            <v>99</v>
          </cell>
          <cell r="V190">
            <v>20</v>
          </cell>
          <cell r="W190">
            <v>2</v>
          </cell>
        </row>
        <row r="191">
          <cell r="A191" t="str">
            <v>Yari</v>
          </cell>
          <cell r="D191" t="str">
            <v>AEG</v>
          </cell>
          <cell r="E191" t="str">
            <v>Rokugan</v>
          </cell>
          <cell r="F191">
            <v>60</v>
          </cell>
          <cell r="G191">
            <v>5</v>
          </cell>
          <cell r="H191">
            <v>5</v>
          </cell>
          <cell r="J191" t="str">
            <v>Simple</v>
          </cell>
          <cell r="L191" t="str">
            <v>Asian</v>
          </cell>
          <cell r="O191">
            <v>8</v>
          </cell>
          <cell r="P191" t="str">
            <v>Piercing</v>
          </cell>
          <cell r="U191">
            <v>99</v>
          </cell>
          <cell r="V191">
            <v>20</v>
          </cell>
          <cell r="W191">
            <v>3</v>
          </cell>
        </row>
        <row r="192">
          <cell r="A192" t="str">
            <v>Yumi, Long</v>
          </cell>
          <cell r="D192" t="str">
            <v>AEG</v>
          </cell>
          <cell r="E192" t="str">
            <v>Rokugan</v>
          </cell>
          <cell r="F192">
            <v>60</v>
          </cell>
          <cell r="G192">
            <v>3</v>
          </cell>
          <cell r="H192">
            <v>5</v>
          </cell>
          <cell r="J192" t="str">
            <v>Martial</v>
          </cell>
          <cell r="K192" t="str">
            <v>Bow</v>
          </cell>
          <cell r="L192" t="str">
            <v>Asian</v>
          </cell>
          <cell r="O192">
            <v>8</v>
          </cell>
          <cell r="P192" t="str">
            <v>Piercing</v>
          </cell>
          <cell r="V192">
            <v>20</v>
          </cell>
          <cell r="W192">
            <v>3</v>
          </cell>
          <cell r="X192" t="str">
            <v>shot</v>
          </cell>
          <cell r="Y192">
            <v>70</v>
          </cell>
        </row>
        <row r="193">
          <cell r="A193" t="str">
            <v>Yumi, Short</v>
          </cell>
          <cell r="D193" t="str">
            <v>AEG</v>
          </cell>
          <cell r="E193" t="str">
            <v>Rokugan</v>
          </cell>
          <cell r="F193">
            <v>60</v>
          </cell>
          <cell r="G193">
            <v>2</v>
          </cell>
          <cell r="H193">
            <v>4</v>
          </cell>
          <cell r="J193" t="str">
            <v>Martial</v>
          </cell>
          <cell r="K193" t="str">
            <v>Bow</v>
          </cell>
          <cell r="L193" t="str">
            <v>Asian</v>
          </cell>
          <cell r="O193">
            <v>6</v>
          </cell>
          <cell r="P193" t="str">
            <v>Piercing</v>
          </cell>
          <cell r="V193">
            <v>20</v>
          </cell>
          <cell r="W193">
            <v>3</v>
          </cell>
          <cell r="X193" t="str">
            <v>shot</v>
          </cell>
          <cell r="Y193">
            <v>60</v>
          </cell>
        </row>
        <row r="199">
          <cell r="A199" t="str">
            <v>Alchemical</v>
          </cell>
        </row>
        <row r="200">
          <cell r="A200" t="str">
            <v>Asian</v>
          </cell>
        </row>
        <row r="201">
          <cell r="A201" t="str">
            <v>Assassin</v>
          </cell>
        </row>
        <row r="202">
          <cell r="A202" t="str">
            <v>Bard (WotC)</v>
          </cell>
        </row>
        <row r="203">
          <cell r="A203" t="str">
            <v>Double</v>
          </cell>
        </row>
        <row r="204">
          <cell r="A204" t="str">
            <v>Druid</v>
          </cell>
        </row>
        <row r="205">
          <cell r="A205" t="str">
            <v>Improvised</v>
          </cell>
        </row>
        <row r="206">
          <cell r="A206" t="str">
            <v>List_Validation</v>
          </cell>
        </row>
        <row r="207">
          <cell r="A207" t="str">
            <v>Missile</v>
          </cell>
        </row>
        <row r="208">
          <cell r="A208" t="str">
            <v>Monk</v>
          </cell>
        </row>
        <row r="209">
          <cell r="A209" t="str">
            <v>Natural</v>
          </cell>
        </row>
        <row r="210">
          <cell r="A210" t="str">
            <v>Racial</v>
          </cell>
        </row>
        <row r="211">
          <cell r="A211" t="str">
            <v>Reach</v>
          </cell>
        </row>
        <row r="212">
          <cell r="A212" t="str">
            <v>Rogue</v>
          </cell>
        </row>
        <row r="213">
          <cell r="A213" t="str">
            <v>Thrown</v>
          </cell>
        </row>
        <row r="214">
          <cell r="A214" t="str">
            <v>Wizard</v>
          </cell>
        </row>
        <row r="250">
          <cell r="F250" t="str">
            <v>Single</v>
          </cell>
        </row>
        <row r="251">
          <cell r="F251" t="str">
            <v>Two-handed</v>
          </cell>
        </row>
        <row r="252">
          <cell r="F252" t="str">
            <v>Primary</v>
          </cell>
        </row>
        <row r="253">
          <cell r="F253" t="str">
            <v>Secondary</v>
          </cell>
        </row>
        <row r="254">
          <cell r="F254" t="str">
            <v>Double</v>
          </cell>
        </row>
        <row r="282">
          <cell r="A282" t="str">
            <v>Acidic Burst</v>
          </cell>
          <cell r="P282">
            <v>-5</v>
          </cell>
          <cell r="Q282">
            <v>-8</v>
          </cell>
          <cell r="R282" t="str">
            <v>Undersized</v>
          </cell>
        </row>
        <row r="283">
          <cell r="A283" t="str">
            <v>Bane</v>
          </cell>
          <cell r="P283">
            <v>-4</v>
          </cell>
          <cell r="Q283">
            <v>-7</v>
          </cell>
          <cell r="R283" t="str">
            <v>Undersized</v>
          </cell>
        </row>
        <row r="284">
          <cell r="A284" t="str">
            <v>Body Feeder</v>
          </cell>
          <cell r="P284">
            <v>-3</v>
          </cell>
          <cell r="Q284">
            <v>-6</v>
          </cell>
          <cell r="R284" t="str">
            <v>Undersized</v>
          </cell>
        </row>
        <row r="285">
          <cell r="A285" t="str">
            <v>Brilliant Energy</v>
          </cell>
          <cell r="P285">
            <v>-2</v>
          </cell>
          <cell r="Q285">
            <v>-5</v>
          </cell>
          <cell r="R285" t="str">
            <v>Undersized</v>
          </cell>
        </row>
        <row r="286">
          <cell r="A286" t="str">
            <v>Chaotic</v>
          </cell>
          <cell r="P286">
            <v>-1</v>
          </cell>
          <cell r="Q286">
            <v>-4</v>
          </cell>
          <cell r="R286" t="str">
            <v>Undersized</v>
          </cell>
        </row>
        <row r="287">
          <cell r="A287" t="str">
            <v>Charged</v>
          </cell>
          <cell r="P287">
            <v>0</v>
          </cell>
          <cell r="Q287">
            <v>-3</v>
          </cell>
          <cell r="R287" t="str">
            <v>Undersized</v>
          </cell>
        </row>
        <row r="288">
          <cell r="A288" t="str">
            <v>Coup de Grace</v>
          </cell>
          <cell r="P288">
            <v>1</v>
          </cell>
          <cell r="Q288">
            <v>-2</v>
          </cell>
          <cell r="R288" t="str">
            <v>Light</v>
          </cell>
        </row>
        <row r="289">
          <cell r="A289" t="str">
            <v>Dancing</v>
          </cell>
          <cell r="P289">
            <v>2</v>
          </cell>
          <cell r="Q289">
            <v>-1</v>
          </cell>
          <cell r="R289" t="str">
            <v>One-handed</v>
          </cell>
        </row>
        <row r="290">
          <cell r="A290" t="str">
            <v>Defending</v>
          </cell>
          <cell r="P290">
            <v>3</v>
          </cell>
          <cell r="Q290">
            <v>0</v>
          </cell>
          <cell r="R290" t="str">
            <v>Two-handed</v>
          </cell>
        </row>
        <row r="291">
          <cell r="A291" t="str">
            <v>Dislocator</v>
          </cell>
          <cell r="P291">
            <v>4</v>
          </cell>
          <cell r="Q291">
            <v>1</v>
          </cell>
          <cell r="R291" t="str">
            <v>Oversized</v>
          </cell>
        </row>
        <row r="292">
          <cell r="A292" t="str">
            <v>Disruption</v>
          </cell>
          <cell r="P292">
            <v>5</v>
          </cell>
          <cell r="Q292">
            <v>2</v>
          </cell>
          <cell r="R292" t="str">
            <v>Oversized</v>
          </cell>
        </row>
        <row r="293">
          <cell r="A293" t="str">
            <v>Dissipater</v>
          </cell>
        </row>
        <row r="294">
          <cell r="A294" t="str">
            <v>Flaming</v>
          </cell>
        </row>
        <row r="295">
          <cell r="A295" t="str">
            <v>Flaming Burst</v>
          </cell>
        </row>
        <row r="296">
          <cell r="A296" t="str">
            <v>Frost</v>
          </cell>
        </row>
        <row r="297">
          <cell r="A297" t="str">
            <v>Ghost Touch</v>
          </cell>
        </row>
        <row r="298">
          <cell r="A298" t="str">
            <v>Great Dislocator</v>
          </cell>
        </row>
        <row r="299">
          <cell r="A299" t="str">
            <v>Holy</v>
          </cell>
        </row>
        <row r="300">
          <cell r="A300" t="str">
            <v>Icy Burst</v>
          </cell>
        </row>
        <row r="301">
          <cell r="A301" t="str">
            <v>Impact</v>
          </cell>
        </row>
        <row r="302">
          <cell r="A302" t="str">
            <v>Keen</v>
          </cell>
        </row>
        <row r="303">
          <cell r="A303" t="str">
            <v>Lawful</v>
          </cell>
        </row>
        <row r="304">
          <cell r="A304" t="str">
            <v>Lucky</v>
          </cell>
        </row>
        <row r="305">
          <cell r="A305" t="str">
            <v>Manifester</v>
          </cell>
        </row>
        <row r="306">
          <cell r="A306" t="str">
            <v>Mighty Cleaving</v>
          </cell>
        </row>
        <row r="307">
          <cell r="A307" t="str">
            <v>Mind Feeder</v>
          </cell>
        </row>
        <row r="308">
          <cell r="A308" t="str">
            <v>Mindcrusher</v>
          </cell>
        </row>
        <row r="309">
          <cell r="A309" t="str">
            <v>Parrying</v>
          </cell>
        </row>
        <row r="310">
          <cell r="A310" t="str">
            <v>Power Storing</v>
          </cell>
        </row>
        <row r="311">
          <cell r="A311" t="str">
            <v>Psibane</v>
          </cell>
        </row>
        <row r="312">
          <cell r="A312" t="str">
            <v>Psychic</v>
          </cell>
        </row>
        <row r="313">
          <cell r="A313" t="str">
            <v>Psychokinetic Burst</v>
          </cell>
        </row>
        <row r="314">
          <cell r="A314" t="str">
            <v>Returning</v>
          </cell>
        </row>
        <row r="315">
          <cell r="A315" t="str">
            <v>Shock</v>
          </cell>
        </row>
        <row r="316">
          <cell r="A316" t="str">
            <v>Shocking Burst</v>
          </cell>
        </row>
        <row r="317">
          <cell r="A317" t="str">
            <v>Smoking</v>
          </cell>
        </row>
        <row r="318">
          <cell r="A318" t="str">
            <v>Soul Feeder</v>
          </cell>
        </row>
        <row r="319">
          <cell r="A319" t="str">
            <v>Speed</v>
          </cell>
        </row>
        <row r="320">
          <cell r="A320" t="str">
            <v>Spell Storing</v>
          </cell>
        </row>
        <row r="321">
          <cell r="A321" t="str">
            <v>Sundering</v>
          </cell>
        </row>
        <row r="322">
          <cell r="A322" t="str">
            <v>Suppression</v>
          </cell>
        </row>
        <row r="323">
          <cell r="A323" t="str">
            <v>Teleporting</v>
          </cell>
        </row>
        <row r="324">
          <cell r="A324" t="str">
            <v>Throwing</v>
          </cell>
        </row>
        <row r="325">
          <cell r="A325" t="str">
            <v>Thundering</v>
          </cell>
        </row>
        <row r="326">
          <cell r="A326" t="str">
            <v>Unholy</v>
          </cell>
        </row>
        <row r="327">
          <cell r="A327" t="str">
            <v>Vorpal</v>
          </cell>
        </row>
        <row r="328">
          <cell r="A328" t="str">
            <v>Wounding</v>
          </cell>
        </row>
        <row r="336">
          <cell r="A336" t="str">
            <v>Adamantine</v>
          </cell>
        </row>
        <row r="337">
          <cell r="A337" t="str">
            <v>Arandur</v>
          </cell>
        </row>
        <row r="338">
          <cell r="A338" t="str">
            <v>Bronze</v>
          </cell>
        </row>
        <row r="339">
          <cell r="A339" t="str">
            <v>Copper (Magical)</v>
          </cell>
        </row>
        <row r="340">
          <cell r="A340" t="str">
            <v>Darksteel</v>
          </cell>
        </row>
        <row r="341">
          <cell r="A341" t="str">
            <v>Darkwood</v>
          </cell>
        </row>
        <row r="342">
          <cell r="A342" t="str">
            <v>Dlarun</v>
          </cell>
        </row>
        <row r="343">
          <cell r="A343" t="str">
            <v>Duskwood</v>
          </cell>
        </row>
        <row r="344">
          <cell r="A344" t="str">
            <v>Ferroplasm</v>
          </cell>
        </row>
        <row r="345">
          <cell r="A345" t="str">
            <v>Fever Iron</v>
          </cell>
        </row>
        <row r="346">
          <cell r="A346" t="str">
            <v>Gold (Magical)</v>
          </cell>
        </row>
        <row r="347">
          <cell r="A347" t="str">
            <v>Hizagkuur</v>
          </cell>
        </row>
        <row r="348">
          <cell r="A348" t="str">
            <v>Living Metal</v>
          </cell>
        </row>
        <row r="349">
          <cell r="A349" t="str">
            <v>Masterwork</v>
          </cell>
        </row>
        <row r="350">
          <cell r="A350" t="str">
            <v>Mithral</v>
          </cell>
        </row>
        <row r="351">
          <cell r="A351" t="str">
            <v>Nephelium</v>
          </cell>
        </row>
        <row r="352">
          <cell r="A352" t="str">
            <v>Normal</v>
          </cell>
        </row>
        <row r="353">
          <cell r="A353" t="str">
            <v>Platinum  (Magical)</v>
          </cell>
        </row>
        <row r="354">
          <cell r="A354" t="str">
            <v>Silver (Magical)</v>
          </cell>
        </row>
        <row r="355">
          <cell r="A355" t="str">
            <v>Steel</v>
          </cell>
        </row>
        <row r="356">
          <cell r="A356" t="str">
            <v>Zalantar</v>
          </cell>
        </row>
      </sheetData>
      <sheetData sheetId="9">
        <row r="5">
          <cell r="A5" t="str">
            <v>Ashigaru</v>
          </cell>
          <cell r="G5">
            <v>20</v>
          </cell>
          <cell r="H5">
            <v>5</v>
          </cell>
          <cell r="I5">
            <v>25</v>
          </cell>
          <cell r="J5">
            <v>1</v>
          </cell>
          <cell r="K5">
            <v>3</v>
          </cell>
          <cell r="L5">
            <v>5</v>
          </cell>
          <cell r="M5">
            <v>-1</v>
          </cell>
          <cell r="N5">
            <v>0.15</v>
          </cell>
          <cell r="O5">
            <v>1</v>
          </cell>
          <cell r="P5" t="b">
            <v>0</v>
          </cell>
        </row>
        <row r="6">
          <cell r="A6" t="str">
            <v>Banded Mail</v>
          </cell>
          <cell r="C6" t="str">
            <v>The suit includes gauntlets.</v>
          </cell>
          <cell r="D6" t="str">
            <v>WotC</v>
          </cell>
          <cell r="E6" t="str">
            <v>3.5e SRD</v>
          </cell>
          <cell r="G6">
            <v>35</v>
          </cell>
          <cell r="H6">
            <v>5</v>
          </cell>
          <cell r="I6">
            <v>250</v>
          </cell>
          <cell r="J6">
            <v>3</v>
          </cell>
          <cell r="K6">
            <v>6</v>
          </cell>
          <cell r="L6">
            <v>1</v>
          </cell>
          <cell r="M6">
            <v>-6</v>
          </cell>
          <cell r="N6">
            <v>0.35</v>
          </cell>
          <cell r="P6" t="b">
            <v>1</v>
          </cell>
        </row>
        <row r="7">
          <cell r="A7" t="str">
            <v>Bark</v>
          </cell>
          <cell r="G7">
            <v>15</v>
          </cell>
          <cell r="H7">
            <v>5</v>
          </cell>
          <cell r="I7">
            <v>15</v>
          </cell>
          <cell r="J7">
            <v>1</v>
          </cell>
          <cell r="K7">
            <v>2</v>
          </cell>
          <cell r="L7">
            <v>5</v>
          </cell>
          <cell r="M7">
            <v>-2</v>
          </cell>
          <cell r="N7">
            <v>0.15</v>
          </cell>
          <cell r="O7">
            <v>1</v>
          </cell>
          <cell r="P7" t="b">
            <v>0</v>
          </cell>
        </row>
        <row r="8">
          <cell r="A8" t="str">
            <v>Bone</v>
          </cell>
          <cell r="G8">
            <v>20</v>
          </cell>
          <cell r="H8">
            <v>5</v>
          </cell>
          <cell r="I8">
            <v>20</v>
          </cell>
          <cell r="J8">
            <v>1</v>
          </cell>
          <cell r="K8">
            <v>3</v>
          </cell>
          <cell r="L8">
            <v>4</v>
          </cell>
          <cell r="M8">
            <v>-3</v>
          </cell>
          <cell r="N8">
            <v>0.15</v>
          </cell>
          <cell r="O8">
            <v>1</v>
          </cell>
          <cell r="P8" t="b">
            <v>0</v>
          </cell>
        </row>
        <row r="9">
          <cell r="A9" t="str">
            <v>Bracers</v>
          </cell>
          <cell r="G9">
            <v>1</v>
          </cell>
          <cell r="H9">
            <v>5</v>
          </cell>
          <cell r="I9">
            <v>1</v>
          </cell>
          <cell r="K9">
            <v>0</v>
          </cell>
          <cell r="L9">
            <v>99</v>
          </cell>
          <cell r="M9">
            <v>0</v>
          </cell>
          <cell r="N9">
            <v>0</v>
          </cell>
          <cell r="O9">
            <v>1</v>
          </cell>
          <cell r="P9" t="b">
            <v>0</v>
          </cell>
        </row>
        <row r="10">
          <cell r="A10" t="str">
            <v>Breastplate</v>
          </cell>
          <cell r="C10" t="str">
            <v>It comes with a helmet and greaves.</v>
          </cell>
          <cell r="D10" t="str">
            <v>WotC</v>
          </cell>
          <cell r="E10" t="str">
            <v>3.5e SRD</v>
          </cell>
          <cell r="G10">
            <v>30</v>
          </cell>
          <cell r="H10">
            <v>5</v>
          </cell>
          <cell r="I10">
            <v>200</v>
          </cell>
          <cell r="J10">
            <v>2</v>
          </cell>
          <cell r="K10">
            <v>5</v>
          </cell>
          <cell r="L10">
            <v>3</v>
          </cell>
          <cell r="M10">
            <v>-4</v>
          </cell>
          <cell r="N10">
            <v>0.25</v>
          </cell>
          <cell r="P10" t="b">
            <v>0</v>
          </cell>
        </row>
        <row r="11">
          <cell r="A11" t="str">
            <v>Brigandine</v>
          </cell>
          <cell r="G11">
            <v>40</v>
          </cell>
          <cell r="H11">
            <v>5</v>
          </cell>
          <cell r="I11">
            <v>30</v>
          </cell>
          <cell r="J11">
            <v>2</v>
          </cell>
          <cell r="K11">
            <v>4</v>
          </cell>
          <cell r="L11">
            <v>2</v>
          </cell>
          <cell r="M11">
            <v>-5</v>
          </cell>
          <cell r="N11">
            <v>0.3</v>
          </cell>
          <cell r="P11" t="b">
            <v>0</v>
          </cell>
        </row>
        <row r="12">
          <cell r="A12" t="str">
            <v>Chain Shirt</v>
          </cell>
          <cell r="C12" t="str">
            <v>A chain shirt comes with a steel cap.</v>
          </cell>
          <cell r="D12" t="str">
            <v>WotC</v>
          </cell>
          <cell r="E12" t="str">
            <v>3.5e SRD</v>
          </cell>
          <cell r="G12">
            <v>25</v>
          </cell>
          <cell r="H12">
            <v>5</v>
          </cell>
          <cell r="I12">
            <v>100</v>
          </cell>
          <cell r="J12">
            <v>1</v>
          </cell>
          <cell r="K12">
            <v>4</v>
          </cell>
          <cell r="L12">
            <v>4</v>
          </cell>
          <cell r="M12">
            <v>-2</v>
          </cell>
          <cell r="N12">
            <v>0.2</v>
          </cell>
          <cell r="O12">
            <v>1</v>
          </cell>
          <cell r="P12" t="b">
            <v>0</v>
          </cell>
        </row>
        <row r="13">
          <cell r="A13" t="str">
            <v>Chainmail</v>
          </cell>
          <cell r="C13" t="str">
            <v>The suit includes gauntlets.</v>
          </cell>
          <cell r="D13" t="str">
            <v>WotC</v>
          </cell>
          <cell r="E13" t="str">
            <v>3.5e SRD</v>
          </cell>
          <cell r="G13">
            <v>40</v>
          </cell>
          <cell r="H13">
            <v>5</v>
          </cell>
          <cell r="I13">
            <v>150</v>
          </cell>
          <cell r="J13">
            <v>2</v>
          </cell>
          <cell r="K13">
            <v>5</v>
          </cell>
          <cell r="L13">
            <v>2</v>
          </cell>
          <cell r="M13">
            <v>-5</v>
          </cell>
          <cell r="N13">
            <v>0.3</v>
          </cell>
          <cell r="O13">
            <v>1</v>
          </cell>
          <cell r="P13" t="b">
            <v>1</v>
          </cell>
        </row>
        <row r="14">
          <cell r="A14" t="str">
            <v>Cord</v>
          </cell>
          <cell r="G14">
            <v>15</v>
          </cell>
          <cell r="H14">
            <v>5</v>
          </cell>
          <cell r="I14">
            <v>15</v>
          </cell>
          <cell r="J14">
            <v>1</v>
          </cell>
          <cell r="K14">
            <v>2</v>
          </cell>
          <cell r="L14">
            <v>5</v>
          </cell>
          <cell r="M14">
            <v>-1</v>
          </cell>
          <cell r="N14">
            <v>0.05</v>
          </cell>
          <cell r="O14">
            <v>1</v>
          </cell>
          <cell r="P14" t="b">
            <v>0</v>
          </cell>
        </row>
        <row r="15">
          <cell r="A15" t="str">
            <v>Dhenuka</v>
          </cell>
          <cell r="G15">
            <v>25</v>
          </cell>
          <cell r="H15">
            <v>5</v>
          </cell>
          <cell r="I15">
            <v>30</v>
          </cell>
          <cell r="J15">
            <v>2</v>
          </cell>
          <cell r="K15">
            <v>4</v>
          </cell>
          <cell r="L15">
            <v>1</v>
          </cell>
          <cell r="M15">
            <v>-5</v>
          </cell>
          <cell r="N15">
            <v>0.25</v>
          </cell>
          <cell r="P15" t="b">
            <v>0</v>
          </cell>
        </row>
        <row r="16">
          <cell r="A16" t="str">
            <v>Full Plate</v>
          </cell>
          <cell r="C16" t="str">
            <v>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v>
          </cell>
          <cell r="D16" t="str">
            <v>WotC</v>
          </cell>
          <cell r="E16" t="str">
            <v>3.5e SRD</v>
          </cell>
          <cell r="G16">
            <v>50</v>
          </cell>
          <cell r="H16">
            <v>5</v>
          </cell>
          <cell r="I16">
            <v>1500</v>
          </cell>
          <cell r="J16">
            <v>3</v>
          </cell>
          <cell r="K16">
            <v>8</v>
          </cell>
          <cell r="L16">
            <v>1</v>
          </cell>
          <cell r="M16">
            <v>-6</v>
          </cell>
          <cell r="N16">
            <v>0.35</v>
          </cell>
          <cell r="P16" t="b">
            <v>1</v>
          </cell>
        </row>
        <row r="17">
          <cell r="A17" t="str">
            <v>Great</v>
          </cell>
          <cell r="G17">
            <v>45</v>
          </cell>
          <cell r="H17">
            <v>5</v>
          </cell>
          <cell r="I17">
            <v>300</v>
          </cell>
          <cell r="J17">
            <v>3</v>
          </cell>
          <cell r="K17">
            <v>7</v>
          </cell>
          <cell r="L17">
            <v>2</v>
          </cell>
          <cell r="M17">
            <v>-5</v>
          </cell>
          <cell r="N17">
            <v>0.4</v>
          </cell>
          <cell r="P17" t="b">
            <v>1</v>
          </cell>
        </row>
        <row r="18">
          <cell r="A18" t="str">
            <v>Half-Plate</v>
          </cell>
          <cell r="C18" t="str">
            <v>The suit includes gauntlets.</v>
          </cell>
          <cell r="D18" t="str">
            <v>WotC</v>
          </cell>
          <cell r="E18" t="str">
            <v>3.5e SRD</v>
          </cell>
          <cell r="G18">
            <v>50</v>
          </cell>
          <cell r="H18">
            <v>5</v>
          </cell>
          <cell r="I18">
            <v>600</v>
          </cell>
          <cell r="J18">
            <v>3</v>
          </cell>
          <cell r="K18">
            <v>7</v>
          </cell>
          <cell r="L18">
            <v>0</v>
          </cell>
          <cell r="M18">
            <v>-7</v>
          </cell>
          <cell r="N18">
            <v>0.4</v>
          </cell>
          <cell r="P18" t="b">
            <v>1</v>
          </cell>
        </row>
        <row r="19">
          <cell r="A19" t="str">
            <v>Hard Leather</v>
          </cell>
          <cell r="G19">
            <v>15</v>
          </cell>
          <cell r="H19">
            <v>5</v>
          </cell>
          <cell r="I19">
            <v>15</v>
          </cell>
          <cell r="J19">
            <v>1</v>
          </cell>
          <cell r="K19">
            <v>2</v>
          </cell>
          <cell r="L19">
            <v>5</v>
          </cell>
          <cell r="M19">
            <v>-1</v>
          </cell>
          <cell r="N19">
            <v>0.15</v>
          </cell>
          <cell r="O19">
            <v>1</v>
          </cell>
          <cell r="P19" t="b">
            <v>0</v>
          </cell>
        </row>
        <row r="20">
          <cell r="A20" t="str">
            <v>Heavy Chain Mail</v>
          </cell>
          <cell r="G20">
            <v>48</v>
          </cell>
          <cell r="H20">
            <v>5</v>
          </cell>
          <cell r="I20">
            <v>180</v>
          </cell>
          <cell r="J20">
            <v>2</v>
          </cell>
          <cell r="K20">
            <v>5</v>
          </cell>
          <cell r="L20">
            <v>1</v>
          </cell>
          <cell r="M20">
            <v>-6</v>
          </cell>
          <cell r="N20">
            <v>0.4</v>
          </cell>
          <cell r="P20" t="b">
            <v>1</v>
          </cell>
        </row>
        <row r="21">
          <cell r="A21" t="str">
            <v>Heavy Clothing</v>
          </cell>
          <cell r="G21">
            <v>10</v>
          </cell>
          <cell r="H21">
            <v>5</v>
          </cell>
          <cell r="I21">
            <v>10</v>
          </cell>
          <cell r="K21">
            <v>0</v>
          </cell>
          <cell r="L21">
            <v>6</v>
          </cell>
          <cell r="M21">
            <v>0</v>
          </cell>
          <cell r="N21">
            <v>0.08</v>
          </cell>
          <cell r="O21">
            <v>1</v>
          </cell>
          <cell r="P21" t="b">
            <v>0</v>
          </cell>
        </row>
        <row r="22">
          <cell r="A22" t="str">
            <v>Hide</v>
          </cell>
          <cell r="D22" t="str">
            <v>WotC</v>
          </cell>
          <cell r="E22" t="str">
            <v>3.5e SRD</v>
          </cell>
          <cell r="G22">
            <v>25</v>
          </cell>
          <cell r="H22">
            <v>5</v>
          </cell>
          <cell r="I22">
            <v>15</v>
          </cell>
          <cell r="J22">
            <v>2</v>
          </cell>
          <cell r="K22">
            <v>3</v>
          </cell>
          <cell r="L22">
            <v>4</v>
          </cell>
          <cell r="M22">
            <v>-3</v>
          </cell>
          <cell r="N22">
            <v>0.2</v>
          </cell>
          <cell r="O22">
            <v>1</v>
          </cell>
          <cell r="P22" t="b">
            <v>0</v>
          </cell>
        </row>
        <row r="23">
          <cell r="A23" t="str">
            <v>Lamellar</v>
          </cell>
          <cell r="G23">
            <v>35</v>
          </cell>
          <cell r="H23">
            <v>5</v>
          </cell>
          <cell r="I23">
            <v>150</v>
          </cell>
          <cell r="J23">
            <v>2</v>
          </cell>
          <cell r="K23">
            <v>5</v>
          </cell>
          <cell r="L23">
            <v>3</v>
          </cell>
          <cell r="M23">
            <v>-4</v>
          </cell>
          <cell r="N23">
            <v>0.3</v>
          </cell>
          <cell r="P23" t="b">
            <v>0</v>
          </cell>
        </row>
        <row r="24">
          <cell r="A24" t="str">
            <v>Leather</v>
          </cell>
          <cell r="B24" t="str">
            <v>Soft Leather</v>
          </cell>
          <cell r="D24" t="str">
            <v>WotC</v>
          </cell>
          <cell r="E24" t="str">
            <v>3.5e SRD</v>
          </cell>
          <cell r="G24">
            <v>15</v>
          </cell>
          <cell r="H24">
            <v>5</v>
          </cell>
          <cell r="I24">
            <v>10</v>
          </cell>
          <cell r="J24">
            <v>1</v>
          </cell>
          <cell r="K24">
            <v>2</v>
          </cell>
          <cell r="L24">
            <v>6</v>
          </cell>
          <cell r="M24">
            <v>0</v>
          </cell>
          <cell r="N24">
            <v>0.1</v>
          </cell>
          <cell r="O24">
            <v>1</v>
          </cell>
          <cell r="P24" t="b">
            <v>0</v>
          </cell>
        </row>
        <row r="25">
          <cell r="A25" t="str">
            <v>Leather Scale</v>
          </cell>
          <cell r="G25">
            <v>20</v>
          </cell>
          <cell r="H25">
            <v>5</v>
          </cell>
          <cell r="I25">
            <v>35</v>
          </cell>
          <cell r="J25">
            <v>1</v>
          </cell>
          <cell r="K25">
            <v>3</v>
          </cell>
          <cell r="L25">
            <v>6</v>
          </cell>
          <cell r="M25">
            <v>-2</v>
          </cell>
          <cell r="N25">
            <v>0.15</v>
          </cell>
          <cell r="O25">
            <v>1</v>
          </cell>
          <cell r="P25" t="b">
            <v>0</v>
          </cell>
        </row>
        <row r="26">
          <cell r="A26" t="str">
            <v>Light Hide</v>
          </cell>
          <cell r="G26">
            <v>20</v>
          </cell>
          <cell r="H26">
            <v>5</v>
          </cell>
          <cell r="I26">
            <v>10</v>
          </cell>
          <cell r="J26">
            <v>1</v>
          </cell>
          <cell r="K26">
            <v>3</v>
          </cell>
          <cell r="L26">
            <v>6</v>
          </cell>
          <cell r="M26">
            <v>-1</v>
          </cell>
          <cell r="N26">
            <v>0.1</v>
          </cell>
          <cell r="O26">
            <v>1</v>
          </cell>
          <cell r="P26" t="b">
            <v>0</v>
          </cell>
        </row>
        <row r="27">
          <cell r="A27" t="str">
            <v>Mage Armor</v>
          </cell>
          <cell r="G27">
            <v>0</v>
          </cell>
          <cell r="H27">
            <v>5</v>
          </cell>
          <cell r="I27">
            <v>0</v>
          </cell>
          <cell r="K27">
            <v>4</v>
          </cell>
          <cell r="L27">
            <v>99</v>
          </cell>
          <cell r="M27">
            <v>0</v>
          </cell>
          <cell r="N27">
            <v>0</v>
          </cell>
          <cell r="O27">
            <v>1</v>
          </cell>
          <cell r="P27" t="b">
            <v>0</v>
          </cell>
        </row>
        <row r="28">
          <cell r="A28" t="str">
            <v>Naga</v>
          </cell>
          <cell r="G28">
            <v>40</v>
          </cell>
          <cell r="H28">
            <v>5</v>
          </cell>
          <cell r="I28">
            <v>125</v>
          </cell>
          <cell r="J28">
            <v>2</v>
          </cell>
          <cell r="K28">
            <v>4</v>
          </cell>
          <cell r="L28">
            <v>4</v>
          </cell>
          <cell r="M28">
            <v>-3</v>
          </cell>
          <cell r="N28">
            <v>0.2</v>
          </cell>
          <cell r="P28" t="b">
            <v>0</v>
          </cell>
        </row>
        <row r="29">
          <cell r="A29" t="str">
            <v>None</v>
          </cell>
          <cell r="G29">
            <v>0</v>
          </cell>
          <cell r="H29">
            <v>5</v>
          </cell>
          <cell r="I29">
            <v>0</v>
          </cell>
          <cell r="K29">
            <v>0</v>
          </cell>
          <cell r="L29">
            <v>99</v>
          </cell>
          <cell r="M29">
            <v>0</v>
          </cell>
          <cell r="N29">
            <v>0</v>
          </cell>
          <cell r="O29">
            <v>1</v>
          </cell>
          <cell r="P29" t="b">
            <v>0</v>
          </cell>
        </row>
        <row r="30">
          <cell r="A30" t="str">
            <v>Padded</v>
          </cell>
          <cell r="D30" t="str">
            <v>WotC</v>
          </cell>
          <cell r="E30" t="str">
            <v>3.5e SRD</v>
          </cell>
          <cell r="G30">
            <v>10</v>
          </cell>
          <cell r="H30">
            <v>5</v>
          </cell>
          <cell r="I30">
            <v>5</v>
          </cell>
          <cell r="J30">
            <v>1</v>
          </cell>
          <cell r="K30">
            <v>1</v>
          </cell>
          <cell r="L30">
            <v>8</v>
          </cell>
          <cell r="M30">
            <v>0</v>
          </cell>
          <cell r="N30">
            <v>0.05</v>
          </cell>
          <cell r="O30">
            <v>1</v>
          </cell>
          <cell r="P30" t="b">
            <v>0</v>
          </cell>
        </row>
        <row r="31">
          <cell r="A31" t="str">
            <v>Partial</v>
          </cell>
          <cell r="G31">
            <v>30</v>
          </cell>
          <cell r="H31">
            <v>5</v>
          </cell>
          <cell r="I31">
            <v>50</v>
          </cell>
          <cell r="J31">
            <v>2</v>
          </cell>
          <cell r="K31">
            <v>4</v>
          </cell>
          <cell r="L31">
            <v>4</v>
          </cell>
          <cell r="M31">
            <v>-3</v>
          </cell>
          <cell r="N31">
            <v>0.25</v>
          </cell>
          <cell r="P31" t="b">
            <v>1</v>
          </cell>
        </row>
        <row r="32">
          <cell r="A32" t="str">
            <v>Scale Mail</v>
          </cell>
          <cell r="C32" t="str">
            <v>The suit includes gauntlets.</v>
          </cell>
          <cell r="D32" t="str">
            <v>WotC</v>
          </cell>
          <cell r="E32" t="str">
            <v>3.5e SRD</v>
          </cell>
          <cell r="G32">
            <v>30</v>
          </cell>
          <cell r="H32">
            <v>5</v>
          </cell>
          <cell r="I32">
            <v>50</v>
          </cell>
          <cell r="J32">
            <v>2</v>
          </cell>
          <cell r="K32">
            <v>4</v>
          </cell>
          <cell r="L32">
            <v>3</v>
          </cell>
          <cell r="M32">
            <v>-4</v>
          </cell>
          <cell r="N32">
            <v>0.25</v>
          </cell>
          <cell r="P32" t="b">
            <v>1</v>
          </cell>
        </row>
        <row r="33">
          <cell r="A33" t="str">
            <v>Splint Mail</v>
          </cell>
          <cell r="C33" t="str">
            <v>The suit includes gauntlets.</v>
          </cell>
          <cell r="D33" t="str">
            <v>WotC</v>
          </cell>
          <cell r="E33" t="str">
            <v>3.5e SRD</v>
          </cell>
          <cell r="G33">
            <v>45</v>
          </cell>
          <cell r="H33">
            <v>5</v>
          </cell>
          <cell r="I33">
            <v>200</v>
          </cell>
          <cell r="J33">
            <v>3</v>
          </cell>
          <cell r="K33">
            <v>6</v>
          </cell>
          <cell r="L33">
            <v>0</v>
          </cell>
          <cell r="M33">
            <v>-7</v>
          </cell>
          <cell r="N33">
            <v>0.4</v>
          </cell>
          <cell r="P33" t="b">
            <v>1</v>
          </cell>
        </row>
        <row r="34">
          <cell r="A34" t="str">
            <v>Studded Leather</v>
          </cell>
          <cell r="B34" t="str">
            <v>Studded Leather (Soft)</v>
          </cell>
          <cell r="D34" t="str">
            <v>WotC</v>
          </cell>
          <cell r="E34" t="str">
            <v>3.5e SRD</v>
          </cell>
          <cell r="G34">
            <v>20</v>
          </cell>
          <cell r="H34">
            <v>5</v>
          </cell>
          <cell r="I34">
            <v>25</v>
          </cell>
          <cell r="J34">
            <v>1</v>
          </cell>
          <cell r="K34">
            <v>3</v>
          </cell>
          <cell r="L34">
            <v>5</v>
          </cell>
          <cell r="M34">
            <v>-1</v>
          </cell>
          <cell r="N34">
            <v>0.15</v>
          </cell>
          <cell r="O34">
            <v>1</v>
          </cell>
          <cell r="P34" t="b">
            <v>0</v>
          </cell>
        </row>
        <row r="35">
          <cell r="A35" t="str">
            <v>Wicker</v>
          </cell>
          <cell r="G35">
            <v>5</v>
          </cell>
          <cell r="H35">
            <v>5</v>
          </cell>
          <cell r="I35">
            <v>5</v>
          </cell>
          <cell r="J35">
            <v>1</v>
          </cell>
          <cell r="K35">
            <v>1</v>
          </cell>
          <cell r="L35">
            <v>5</v>
          </cell>
          <cell r="M35">
            <v>0</v>
          </cell>
          <cell r="N35">
            <v>0.1</v>
          </cell>
          <cell r="O35">
            <v>1</v>
          </cell>
          <cell r="P35" t="b">
            <v>0</v>
          </cell>
        </row>
        <row r="36">
          <cell r="A36" t="str">
            <v>Wood</v>
          </cell>
          <cell r="G36">
            <v>20</v>
          </cell>
          <cell r="H36">
            <v>5</v>
          </cell>
          <cell r="I36">
            <v>15</v>
          </cell>
          <cell r="J36">
            <v>1</v>
          </cell>
          <cell r="K36">
            <v>3</v>
          </cell>
          <cell r="L36">
            <v>4</v>
          </cell>
          <cell r="M36">
            <v>-3</v>
          </cell>
          <cell r="N36">
            <v>0.15</v>
          </cell>
          <cell r="O36">
            <v>1</v>
          </cell>
          <cell r="P36" t="b">
            <v>0</v>
          </cell>
        </row>
        <row r="44">
          <cell r="A44" t="str">
            <v>Buckler</v>
          </cell>
          <cell r="C44" t="str">
            <v>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v>
          </cell>
          <cell r="D44" t="str">
            <v>WotC</v>
          </cell>
          <cell r="E44" t="str">
            <v>3.5e SRD</v>
          </cell>
          <cell r="G44">
            <v>5</v>
          </cell>
          <cell r="H44">
            <v>3</v>
          </cell>
          <cell r="I44">
            <v>15</v>
          </cell>
          <cell r="J44">
            <v>1</v>
          </cell>
          <cell r="K44">
            <v>1</v>
          </cell>
          <cell r="L44">
            <v>99</v>
          </cell>
          <cell r="M44">
            <v>-1</v>
          </cell>
          <cell r="N44">
            <v>0.05</v>
          </cell>
          <cell r="O44">
            <v>4</v>
          </cell>
        </row>
        <row r="45">
          <cell r="A45" t="str">
            <v>Grasping Shield</v>
          </cell>
          <cell r="G45">
            <v>10</v>
          </cell>
          <cell r="H45">
            <v>4</v>
          </cell>
          <cell r="J45">
            <v>1</v>
          </cell>
          <cell r="K45">
            <v>1</v>
          </cell>
          <cell r="L45">
            <v>99</v>
          </cell>
          <cell r="M45">
            <v>-1</v>
          </cell>
          <cell r="N45">
            <v>0.05</v>
          </cell>
          <cell r="O45">
            <v>4</v>
          </cell>
        </row>
        <row r="46">
          <cell r="A46" t="str">
            <v>Kappa Shell</v>
          </cell>
          <cell r="G46">
            <v>45</v>
          </cell>
          <cell r="H46">
            <v>5</v>
          </cell>
          <cell r="J46">
            <v>1</v>
          </cell>
          <cell r="K46">
            <v>0</v>
          </cell>
          <cell r="L46">
            <v>99</v>
          </cell>
          <cell r="M46">
            <v>-10</v>
          </cell>
          <cell r="N46">
            <v>0.5</v>
          </cell>
          <cell r="O46">
            <v>4</v>
          </cell>
        </row>
        <row r="47">
          <cell r="A47" t="str">
            <v>None</v>
          </cell>
          <cell r="G47">
            <v>0</v>
          </cell>
          <cell r="H47">
            <v>3</v>
          </cell>
          <cell r="K47">
            <v>0</v>
          </cell>
          <cell r="L47">
            <v>99</v>
          </cell>
          <cell r="M47">
            <v>0</v>
          </cell>
          <cell r="N47">
            <v>0</v>
          </cell>
          <cell r="O47">
            <v>4</v>
          </cell>
        </row>
        <row r="48">
          <cell r="A48" t="str">
            <v>Shield, Heavy Steel</v>
          </cell>
          <cell r="C48"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8" t="str">
            <v>WotC</v>
          </cell>
          <cell r="E48" t="str">
            <v>3.5e SRD</v>
          </cell>
          <cell r="G48">
            <v>15</v>
          </cell>
          <cell r="H48">
            <v>4</v>
          </cell>
          <cell r="I48">
            <v>20</v>
          </cell>
          <cell r="J48">
            <v>1</v>
          </cell>
          <cell r="K48">
            <v>2</v>
          </cell>
          <cell r="L48">
            <v>99</v>
          </cell>
          <cell r="M48">
            <v>-2</v>
          </cell>
          <cell r="N48">
            <v>0.15</v>
          </cell>
          <cell r="O48">
            <v>4</v>
          </cell>
        </row>
        <row r="49">
          <cell r="A49" t="str">
            <v>Shield, Heavy Wooden</v>
          </cell>
          <cell r="C49"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9" t="str">
            <v>WotC</v>
          </cell>
          <cell r="E49" t="str">
            <v>3.5e SRD</v>
          </cell>
          <cell r="G49">
            <v>15</v>
          </cell>
          <cell r="H49">
            <v>4</v>
          </cell>
          <cell r="I49">
            <v>7</v>
          </cell>
          <cell r="J49">
            <v>1</v>
          </cell>
          <cell r="K49">
            <v>2</v>
          </cell>
          <cell r="L49">
            <v>99</v>
          </cell>
          <cell r="M49">
            <v>-2</v>
          </cell>
          <cell r="N49">
            <v>0.15</v>
          </cell>
          <cell r="O49">
            <v>4</v>
          </cell>
        </row>
        <row r="50">
          <cell r="A50" t="str">
            <v>Shield, Light Steel</v>
          </cell>
          <cell r="C50"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0" t="str">
            <v>WotC</v>
          </cell>
          <cell r="E50" t="str">
            <v>3.5e SRD</v>
          </cell>
          <cell r="G50">
            <v>6</v>
          </cell>
          <cell r="H50">
            <v>4</v>
          </cell>
          <cell r="I50">
            <v>9</v>
          </cell>
          <cell r="J50">
            <v>1</v>
          </cell>
          <cell r="K50">
            <v>1</v>
          </cell>
          <cell r="L50">
            <v>99</v>
          </cell>
          <cell r="M50">
            <v>-1</v>
          </cell>
          <cell r="N50">
            <v>0.05</v>
          </cell>
          <cell r="O50">
            <v>4</v>
          </cell>
        </row>
        <row r="51">
          <cell r="A51" t="str">
            <v>Shield, Light Wooden</v>
          </cell>
          <cell r="C51"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1" t="str">
            <v>WotC</v>
          </cell>
          <cell r="E51" t="str">
            <v>3.5e SRD</v>
          </cell>
          <cell r="G51">
            <v>6</v>
          </cell>
          <cell r="H51">
            <v>4</v>
          </cell>
          <cell r="I51">
            <v>3</v>
          </cell>
          <cell r="J51">
            <v>1</v>
          </cell>
          <cell r="K51">
            <v>1</v>
          </cell>
          <cell r="L51">
            <v>99</v>
          </cell>
          <cell r="M51">
            <v>-1</v>
          </cell>
          <cell r="N51">
            <v>0.05</v>
          </cell>
          <cell r="O51">
            <v>4</v>
          </cell>
        </row>
        <row r="52">
          <cell r="A52" t="str">
            <v>Shield, Tower</v>
          </cell>
          <cell r="C52" t="str">
            <v>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v>
          </cell>
          <cell r="D52" t="str">
            <v>WotC</v>
          </cell>
          <cell r="E52" t="str">
            <v>3.5e SRD</v>
          </cell>
          <cell r="G52">
            <v>45</v>
          </cell>
          <cell r="H52">
            <v>5</v>
          </cell>
          <cell r="I52">
            <v>30</v>
          </cell>
          <cell r="J52">
            <v>1</v>
          </cell>
          <cell r="K52">
            <v>0</v>
          </cell>
          <cell r="L52">
            <v>99</v>
          </cell>
          <cell r="M52">
            <v>-10</v>
          </cell>
          <cell r="N52">
            <v>0.5</v>
          </cell>
          <cell r="O52">
            <v>4</v>
          </cell>
        </row>
        <row r="53">
          <cell r="A53" t="str">
            <v>Tessen</v>
          </cell>
          <cell r="G53">
            <v>1</v>
          </cell>
          <cell r="H53">
            <v>3</v>
          </cell>
          <cell r="J53">
            <v>1</v>
          </cell>
          <cell r="K53">
            <v>1</v>
          </cell>
          <cell r="L53">
            <v>99</v>
          </cell>
          <cell r="M53">
            <v>-1</v>
          </cell>
          <cell r="N53">
            <v>0.05</v>
          </cell>
          <cell r="O53">
            <v>4</v>
          </cell>
        </row>
        <row r="59">
          <cell r="A59" t="str">
            <v>Asian</v>
          </cell>
        </row>
        <row r="60">
          <cell r="A60" t="str">
            <v>Exotic</v>
          </cell>
        </row>
        <row r="61">
          <cell r="A61" t="str">
            <v>Heavy</v>
          </cell>
        </row>
        <row r="62">
          <cell r="A62" t="str">
            <v>Light</v>
          </cell>
        </row>
        <row r="63">
          <cell r="A63" t="str">
            <v>List_Validation</v>
          </cell>
        </row>
        <row r="64">
          <cell r="A64" t="str">
            <v>Medium</v>
          </cell>
        </row>
        <row r="65">
          <cell r="A65" t="str">
            <v>Racial</v>
          </cell>
        </row>
        <row r="66">
          <cell r="A66" t="str">
            <v>Shield</v>
          </cell>
        </row>
      </sheetData>
      <sheetData sheetId="10"/>
      <sheetData sheetId="11">
        <row r="5">
          <cell r="A5" t="str">
            <v>Abjurer</v>
          </cell>
          <cell r="B5" t="str">
            <v>Arcane</v>
          </cell>
          <cell r="C5" t="b">
            <v>1</v>
          </cell>
          <cell r="D5">
            <v>9</v>
          </cell>
          <cell r="E5">
            <v>20</v>
          </cell>
          <cell r="F5" t="str">
            <v>Int</v>
          </cell>
          <cell r="G5" t="str">
            <v>Any</v>
          </cell>
          <cell r="H5" t="str">
            <v>+1</v>
          </cell>
          <cell r="I5">
            <v>111</v>
          </cell>
          <cell r="O5" t="str">
            <v>All</v>
          </cell>
          <cell r="AA5" t="str">
            <v>Clairsentience</v>
          </cell>
        </row>
        <row r="6">
          <cell r="A6" t="str">
            <v>Adept</v>
          </cell>
          <cell r="B6" t="str">
            <v>Divine</v>
          </cell>
          <cell r="C6" t="b">
            <v>1</v>
          </cell>
          <cell r="D6">
            <v>5</v>
          </cell>
          <cell r="E6">
            <v>20</v>
          </cell>
          <cell r="F6" t="str">
            <v>Wis</v>
          </cell>
          <cell r="G6" t="str">
            <v>All</v>
          </cell>
          <cell r="I6">
            <v>1</v>
          </cell>
          <cell r="O6" t="str">
            <v>Any</v>
          </cell>
          <cell r="AA6" t="str">
            <v>Metacreativity</v>
          </cell>
        </row>
        <row r="7">
          <cell r="A7" t="str">
            <v>Assassin (GR)</v>
          </cell>
          <cell r="B7" t="str">
            <v>Arcane</v>
          </cell>
          <cell r="C7" t="b">
            <v>0</v>
          </cell>
          <cell r="D7">
            <v>4</v>
          </cell>
          <cell r="E7">
            <v>20</v>
          </cell>
          <cell r="F7" t="str">
            <v>Int</v>
          </cell>
          <cell r="G7" t="str">
            <v>Any</v>
          </cell>
          <cell r="I7">
            <v>71</v>
          </cell>
          <cell r="O7" t="str">
            <v>Known</v>
          </cell>
          <cell r="AA7" t="str">
            <v>Psychokinesis</v>
          </cell>
        </row>
        <row r="8">
          <cell r="A8" t="str">
            <v>Assassin (WotC)</v>
          </cell>
          <cell r="B8" t="str">
            <v>Arcane</v>
          </cell>
          <cell r="C8" t="b">
            <v>0</v>
          </cell>
          <cell r="D8">
            <v>4</v>
          </cell>
          <cell r="E8">
            <v>10</v>
          </cell>
          <cell r="F8" t="str">
            <v>Int</v>
          </cell>
          <cell r="G8" t="str">
            <v>Any</v>
          </cell>
          <cell r="I8">
            <v>21</v>
          </cell>
          <cell r="AA8" t="str">
            <v>Psychometabolism</v>
          </cell>
        </row>
        <row r="9">
          <cell r="A9" t="str">
            <v>Bard (Monte Cook)</v>
          </cell>
          <cell r="B9" t="str">
            <v>Spellsong</v>
          </cell>
          <cell r="C9" t="b">
            <v>0</v>
          </cell>
          <cell r="D9">
            <v>3</v>
          </cell>
          <cell r="E9">
            <v>0</v>
          </cell>
          <cell r="F9" t="str">
            <v>Cha</v>
          </cell>
          <cell r="G9" t="str">
            <v>Known</v>
          </cell>
          <cell r="I9">
            <v>501</v>
          </cell>
          <cell r="AA9" t="str">
            <v>Psychoportation</v>
          </cell>
        </row>
        <row r="10">
          <cell r="A10" t="str">
            <v>Bard (WotC)</v>
          </cell>
          <cell r="B10" t="str">
            <v>Arcane</v>
          </cell>
          <cell r="C10" t="b">
            <v>1</v>
          </cell>
          <cell r="D10">
            <v>6</v>
          </cell>
          <cell r="E10">
            <v>20</v>
          </cell>
          <cell r="F10" t="str">
            <v>Cha</v>
          </cell>
          <cell r="G10" t="str">
            <v>Known</v>
          </cell>
          <cell r="I10">
            <v>31</v>
          </cell>
          <cell r="AA10" t="str">
            <v>Telepathy</v>
          </cell>
        </row>
        <row r="11">
          <cell r="A11" t="str">
            <v>Blackguard</v>
          </cell>
          <cell r="B11" t="str">
            <v>Divine</v>
          </cell>
          <cell r="C11" t="b">
            <v>0</v>
          </cell>
          <cell r="D11">
            <v>4</v>
          </cell>
          <cell r="E11">
            <v>10</v>
          </cell>
          <cell r="F11" t="str">
            <v>Wis</v>
          </cell>
          <cell r="G11" t="str">
            <v>All</v>
          </cell>
          <cell r="I11">
            <v>21</v>
          </cell>
        </row>
        <row r="12">
          <cell r="A12" t="str">
            <v>Bladesinger</v>
          </cell>
          <cell r="B12" t="str">
            <v>Arcane</v>
          </cell>
          <cell r="C12" t="b">
            <v>0</v>
          </cell>
          <cell r="D12">
            <v>4</v>
          </cell>
          <cell r="E12">
            <v>10</v>
          </cell>
          <cell r="F12" t="str">
            <v>Int</v>
          </cell>
          <cell r="G12" t="str">
            <v>Any</v>
          </cell>
          <cell r="I12">
            <v>211</v>
          </cell>
        </row>
        <row r="13">
          <cell r="A13" t="str">
            <v>Beast Handler</v>
          </cell>
          <cell r="B13" t="str">
            <v>Arcane</v>
          </cell>
          <cell r="C13" t="b">
            <v>0</v>
          </cell>
          <cell r="D13">
            <v>4</v>
          </cell>
          <cell r="E13">
            <v>10</v>
          </cell>
          <cell r="F13" t="str">
            <v>Cha</v>
          </cell>
          <cell r="G13" t="str">
            <v>Known</v>
          </cell>
          <cell r="I13">
            <v>291</v>
          </cell>
        </row>
        <row r="14">
          <cell r="A14" t="str">
            <v>Cleric</v>
          </cell>
          <cell r="B14" t="str">
            <v>Divine</v>
          </cell>
          <cell r="C14" t="b">
            <v>1</v>
          </cell>
          <cell r="D14">
            <v>9</v>
          </cell>
          <cell r="E14">
            <v>20</v>
          </cell>
          <cell r="F14" t="str">
            <v>Wis</v>
          </cell>
          <cell r="G14" t="str">
            <v>All</v>
          </cell>
          <cell r="H14" t="str">
            <v>+1</v>
          </cell>
          <cell r="I14">
            <v>51</v>
          </cell>
        </row>
        <row r="15">
          <cell r="A15" t="str">
            <v>Conjurer</v>
          </cell>
          <cell r="B15" t="str">
            <v>Arcane</v>
          </cell>
          <cell r="C15" t="b">
            <v>1</v>
          </cell>
          <cell r="D15">
            <v>9</v>
          </cell>
          <cell r="E15">
            <v>20</v>
          </cell>
          <cell r="F15" t="str">
            <v>Int</v>
          </cell>
          <cell r="G15" t="str">
            <v>Any</v>
          </cell>
          <cell r="H15" t="str">
            <v>+1</v>
          </cell>
          <cell r="I15">
            <v>111</v>
          </cell>
        </row>
        <row r="16">
          <cell r="A16" t="str">
            <v>Consecrated Harrier</v>
          </cell>
          <cell r="B16" t="str">
            <v>Divine</v>
          </cell>
          <cell r="C16" t="b">
            <v>0</v>
          </cell>
          <cell r="D16">
            <v>5</v>
          </cell>
          <cell r="E16">
            <v>10</v>
          </cell>
          <cell r="F16" t="str">
            <v>Wis</v>
          </cell>
          <cell r="G16" t="str">
            <v>All</v>
          </cell>
          <cell r="I16">
            <v>151</v>
          </cell>
        </row>
        <row r="17">
          <cell r="A17" t="str">
            <v>Death Knight</v>
          </cell>
          <cell r="B17" t="str">
            <v>Divine</v>
          </cell>
          <cell r="C17" t="b">
            <v>1</v>
          </cell>
          <cell r="D17">
            <v>4</v>
          </cell>
          <cell r="E17">
            <v>20</v>
          </cell>
          <cell r="F17" t="str">
            <v>Cha</v>
          </cell>
          <cell r="G17" t="str">
            <v>All</v>
          </cell>
          <cell r="I17">
            <v>311</v>
          </cell>
        </row>
        <row r="18">
          <cell r="A18" t="str">
            <v>Diviner</v>
          </cell>
          <cell r="B18" t="str">
            <v>Arcane</v>
          </cell>
          <cell r="C18" t="b">
            <v>1</v>
          </cell>
          <cell r="D18">
            <v>9</v>
          </cell>
          <cell r="E18">
            <v>20</v>
          </cell>
          <cell r="F18" t="str">
            <v>Int</v>
          </cell>
          <cell r="G18" t="str">
            <v>Any</v>
          </cell>
          <cell r="H18" t="str">
            <v>+1</v>
          </cell>
          <cell r="I18">
            <v>111</v>
          </cell>
        </row>
        <row r="19">
          <cell r="A19" t="str">
            <v>Druid</v>
          </cell>
          <cell r="B19" t="str">
            <v>Divine</v>
          </cell>
          <cell r="C19" t="b">
            <v>1</v>
          </cell>
          <cell r="D19">
            <v>9</v>
          </cell>
          <cell r="E19">
            <v>20</v>
          </cell>
          <cell r="F19" t="str">
            <v>Wis</v>
          </cell>
          <cell r="G19" t="str">
            <v>All</v>
          </cell>
          <cell r="I19">
            <v>51</v>
          </cell>
        </row>
        <row r="20">
          <cell r="A20" t="str">
            <v>Eldritch Master</v>
          </cell>
          <cell r="B20" t="str">
            <v>Arcane</v>
          </cell>
          <cell r="C20" t="b">
            <v>0</v>
          </cell>
          <cell r="D20">
            <v>5</v>
          </cell>
          <cell r="E20">
            <v>10</v>
          </cell>
          <cell r="F20" t="str">
            <v>Cha</v>
          </cell>
          <cell r="G20" t="str">
            <v>Any</v>
          </cell>
          <cell r="I20">
            <v>141</v>
          </cell>
        </row>
        <row r="21">
          <cell r="A21" t="str">
            <v>Enchanter</v>
          </cell>
          <cell r="B21" t="str">
            <v>Arcane</v>
          </cell>
          <cell r="C21" t="b">
            <v>1</v>
          </cell>
          <cell r="D21">
            <v>9</v>
          </cell>
          <cell r="E21">
            <v>20</v>
          </cell>
          <cell r="F21" t="str">
            <v>Int</v>
          </cell>
          <cell r="G21" t="str">
            <v>Any</v>
          </cell>
          <cell r="H21" t="str">
            <v>+1</v>
          </cell>
          <cell r="I21">
            <v>111</v>
          </cell>
        </row>
        <row r="22">
          <cell r="A22" t="str">
            <v>Evoker</v>
          </cell>
          <cell r="B22" t="str">
            <v>Arcane</v>
          </cell>
          <cell r="C22" t="b">
            <v>1</v>
          </cell>
          <cell r="D22">
            <v>9</v>
          </cell>
          <cell r="E22">
            <v>20</v>
          </cell>
          <cell r="F22" t="str">
            <v>Int</v>
          </cell>
          <cell r="G22" t="str">
            <v>Any</v>
          </cell>
          <cell r="H22" t="str">
            <v>+1</v>
          </cell>
          <cell r="I22">
            <v>111</v>
          </cell>
        </row>
        <row r="23">
          <cell r="A23" t="str">
            <v>Fiend Slayer</v>
          </cell>
          <cell r="B23" t="str">
            <v>Divine</v>
          </cell>
          <cell r="C23" t="b">
            <v>0</v>
          </cell>
          <cell r="D23">
            <v>4</v>
          </cell>
          <cell r="E23">
            <v>10</v>
          </cell>
          <cell r="F23" t="str">
            <v>Cha</v>
          </cell>
          <cell r="G23" t="str">
            <v>All</v>
          </cell>
          <cell r="I23">
            <v>241</v>
          </cell>
        </row>
        <row r="24">
          <cell r="A24" t="str">
            <v>Flame Steward</v>
          </cell>
          <cell r="B24" t="str">
            <v>Divine</v>
          </cell>
          <cell r="C24" t="b">
            <v>0</v>
          </cell>
          <cell r="D24">
            <v>5</v>
          </cell>
          <cell r="E24">
            <v>10</v>
          </cell>
          <cell r="F24" t="str">
            <v>Wis</v>
          </cell>
          <cell r="G24" t="str">
            <v>All</v>
          </cell>
          <cell r="I24">
            <v>171</v>
          </cell>
        </row>
        <row r="25">
          <cell r="A25" t="str">
            <v>Harper Scout</v>
          </cell>
          <cell r="B25" t="str">
            <v>Arcane</v>
          </cell>
          <cell r="C25" t="b">
            <v>0</v>
          </cell>
          <cell r="D25">
            <v>3</v>
          </cell>
          <cell r="E25">
            <v>5</v>
          </cell>
          <cell r="F25" t="str">
            <v>Cha</v>
          </cell>
          <cell r="G25" t="str">
            <v>Any</v>
          </cell>
          <cell r="I25">
            <v>21</v>
          </cell>
        </row>
        <row r="26">
          <cell r="A26" t="str">
            <v>Herald</v>
          </cell>
          <cell r="B26" t="str">
            <v>Arcane</v>
          </cell>
          <cell r="C26" t="b">
            <v>1</v>
          </cell>
          <cell r="D26">
            <v>4</v>
          </cell>
          <cell r="E26">
            <v>10</v>
          </cell>
          <cell r="F26" t="str">
            <v>Cha</v>
          </cell>
          <cell r="G26" t="str">
            <v>Known</v>
          </cell>
          <cell r="I26">
            <v>131</v>
          </cell>
        </row>
        <row r="27">
          <cell r="A27" t="str">
            <v>Holy Liberator</v>
          </cell>
          <cell r="B27" t="str">
            <v>Divine</v>
          </cell>
          <cell r="C27" t="b">
            <v>0</v>
          </cell>
          <cell r="D27">
            <v>4</v>
          </cell>
          <cell r="E27">
            <v>10</v>
          </cell>
          <cell r="F27" t="str">
            <v>Wis</v>
          </cell>
          <cell r="G27" t="str">
            <v>All</v>
          </cell>
          <cell r="I27">
            <v>21</v>
          </cell>
        </row>
        <row r="28">
          <cell r="A28" t="str">
            <v>Hunter of the Dead (DotF)</v>
          </cell>
          <cell r="B28" t="str">
            <v>Divine</v>
          </cell>
          <cell r="C28" t="b">
            <v>0</v>
          </cell>
          <cell r="D28">
            <v>4</v>
          </cell>
          <cell r="E28">
            <v>10</v>
          </cell>
          <cell r="F28" t="str">
            <v>Wis</v>
          </cell>
          <cell r="G28" t="str">
            <v>All</v>
          </cell>
          <cell r="I28">
            <v>21</v>
          </cell>
        </row>
        <row r="29">
          <cell r="A29" t="str">
            <v>Hunter of the Dead (Dragon Mag)</v>
          </cell>
          <cell r="B29" t="str">
            <v>Divine</v>
          </cell>
          <cell r="C29" t="b">
            <v>0</v>
          </cell>
          <cell r="D29">
            <v>4</v>
          </cell>
          <cell r="E29">
            <v>10</v>
          </cell>
          <cell r="F29" t="str">
            <v>Wis</v>
          </cell>
          <cell r="G29" t="str">
            <v>All</v>
          </cell>
          <cell r="I29">
            <v>21</v>
          </cell>
        </row>
        <row r="30">
          <cell r="A30" t="str">
            <v>Illusionist</v>
          </cell>
          <cell r="B30" t="str">
            <v>Arcane</v>
          </cell>
          <cell r="C30" t="b">
            <v>1</v>
          </cell>
          <cell r="D30">
            <v>9</v>
          </cell>
          <cell r="E30">
            <v>20</v>
          </cell>
          <cell r="F30" t="str">
            <v>Int</v>
          </cell>
          <cell r="G30" t="str">
            <v>Any</v>
          </cell>
          <cell r="H30" t="str">
            <v>+1</v>
          </cell>
          <cell r="I30">
            <v>111</v>
          </cell>
        </row>
        <row r="31">
          <cell r="A31" t="str">
            <v>Knight Chaplain</v>
          </cell>
          <cell r="B31" t="str">
            <v>Arcane</v>
          </cell>
          <cell r="C31" t="b">
            <v>1</v>
          </cell>
          <cell r="D31">
            <v>5</v>
          </cell>
          <cell r="E31">
            <v>10</v>
          </cell>
          <cell r="F31" t="str">
            <v>Int</v>
          </cell>
          <cell r="G31" t="str">
            <v>Any</v>
          </cell>
          <cell r="I31">
            <v>301</v>
          </cell>
        </row>
        <row r="32">
          <cell r="A32" t="str">
            <v>Knight of the Black Forge</v>
          </cell>
          <cell r="B32" t="str">
            <v>Divine</v>
          </cell>
          <cell r="C32" t="b">
            <v>0</v>
          </cell>
          <cell r="D32">
            <v>4</v>
          </cell>
          <cell r="E32">
            <v>10</v>
          </cell>
          <cell r="F32" t="str">
            <v>Wis</v>
          </cell>
          <cell r="G32" t="str">
            <v>All</v>
          </cell>
          <cell r="I32">
            <v>21</v>
          </cell>
        </row>
        <row r="33">
          <cell r="A33" t="str">
            <v>Knight of the Chalice</v>
          </cell>
          <cell r="B33" t="str">
            <v>Divine</v>
          </cell>
          <cell r="C33" t="b">
            <v>0</v>
          </cell>
          <cell r="D33">
            <v>4</v>
          </cell>
          <cell r="E33">
            <v>10</v>
          </cell>
          <cell r="F33" t="str">
            <v>Wis</v>
          </cell>
          <cell r="G33" t="str">
            <v>All</v>
          </cell>
          <cell r="I33">
            <v>21</v>
          </cell>
        </row>
        <row r="34">
          <cell r="A34" t="str">
            <v>Knight of the Middle Circle</v>
          </cell>
          <cell r="B34" t="str">
            <v>Divine</v>
          </cell>
          <cell r="C34" t="b">
            <v>0</v>
          </cell>
          <cell r="D34">
            <v>3</v>
          </cell>
          <cell r="E34">
            <v>10</v>
          </cell>
          <cell r="F34" t="str">
            <v>Wis</v>
          </cell>
          <cell r="G34" t="str">
            <v>All</v>
          </cell>
          <cell r="I34">
            <v>161</v>
          </cell>
        </row>
        <row r="35">
          <cell r="A35" t="str">
            <v>Necromancer (GR)</v>
          </cell>
          <cell r="B35" t="str">
            <v>Arcane</v>
          </cell>
          <cell r="C35" t="b">
            <v>1</v>
          </cell>
          <cell r="D35">
            <v>9</v>
          </cell>
          <cell r="E35">
            <v>20</v>
          </cell>
          <cell r="F35" t="str">
            <v>Int</v>
          </cell>
          <cell r="G35" t="str">
            <v>Any</v>
          </cell>
          <cell r="I35">
            <v>271</v>
          </cell>
        </row>
        <row r="36">
          <cell r="A36" t="str">
            <v>Necromancer (WotC)</v>
          </cell>
          <cell r="B36" t="str">
            <v>Arcane</v>
          </cell>
          <cell r="C36" t="b">
            <v>1</v>
          </cell>
          <cell r="D36">
            <v>9</v>
          </cell>
          <cell r="E36">
            <v>20</v>
          </cell>
          <cell r="F36" t="str">
            <v>Int</v>
          </cell>
          <cell r="G36" t="str">
            <v>Any</v>
          </cell>
          <cell r="H36" t="str">
            <v>+1</v>
          </cell>
          <cell r="I36">
            <v>111</v>
          </cell>
        </row>
        <row r="37">
          <cell r="A37" t="str">
            <v>Paladin</v>
          </cell>
          <cell r="B37" t="str">
            <v>Divine</v>
          </cell>
          <cell r="C37" t="b">
            <v>0</v>
          </cell>
          <cell r="D37">
            <v>4</v>
          </cell>
          <cell r="E37">
            <v>20</v>
          </cell>
          <cell r="F37" t="str">
            <v>Wis</v>
          </cell>
          <cell r="G37" t="str">
            <v>All</v>
          </cell>
          <cell r="I37">
            <v>71</v>
          </cell>
        </row>
        <row r="38">
          <cell r="A38" t="str">
            <v>Psion - Egoist</v>
          </cell>
          <cell r="B38" t="str">
            <v>Psionic</v>
          </cell>
          <cell r="C38" t="b">
            <v>1</v>
          </cell>
          <cell r="D38">
            <v>9</v>
          </cell>
          <cell r="E38">
            <v>20</v>
          </cell>
          <cell r="F38" t="str">
            <v>Str</v>
          </cell>
          <cell r="G38" t="str">
            <v>Known</v>
          </cell>
          <cell r="H38" t="str">
            <v>+d</v>
          </cell>
          <cell r="I38">
            <v>401</v>
          </cell>
        </row>
        <row r="39">
          <cell r="A39" t="str">
            <v>Psion - Nomad</v>
          </cell>
          <cell r="B39" t="str">
            <v>Psionic</v>
          </cell>
          <cell r="C39" t="b">
            <v>1</v>
          </cell>
          <cell r="D39">
            <v>9</v>
          </cell>
          <cell r="E39">
            <v>20</v>
          </cell>
          <cell r="F39" t="str">
            <v>Dex</v>
          </cell>
          <cell r="G39" t="str">
            <v>Known</v>
          </cell>
          <cell r="H39" t="str">
            <v>+d</v>
          </cell>
          <cell r="I39">
            <v>401</v>
          </cell>
        </row>
        <row r="40">
          <cell r="A40" t="str">
            <v>Psion - Savant</v>
          </cell>
          <cell r="B40" t="str">
            <v>Psionic</v>
          </cell>
          <cell r="C40" t="b">
            <v>1</v>
          </cell>
          <cell r="D40">
            <v>9</v>
          </cell>
          <cell r="E40">
            <v>20</v>
          </cell>
          <cell r="F40" t="str">
            <v>Con</v>
          </cell>
          <cell r="G40" t="str">
            <v>Known</v>
          </cell>
          <cell r="H40" t="str">
            <v>+d</v>
          </cell>
          <cell r="I40">
            <v>401</v>
          </cell>
        </row>
        <row r="41">
          <cell r="A41" t="str">
            <v>Psion - Seer</v>
          </cell>
          <cell r="B41" t="str">
            <v>Psionic</v>
          </cell>
          <cell r="C41" t="b">
            <v>1</v>
          </cell>
          <cell r="D41">
            <v>9</v>
          </cell>
          <cell r="E41">
            <v>20</v>
          </cell>
          <cell r="F41" t="str">
            <v>Wis</v>
          </cell>
          <cell r="G41" t="str">
            <v>Known</v>
          </cell>
          <cell r="H41" t="str">
            <v>+d</v>
          </cell>
          <cell r="I41">
            <v>401</v>
          </cell>
        </row>
        <row r="42">
          <cell r="A42" t="str">
            <v>Psion - Shaper</v>
          </cell>
          <cell r="B42" t="str">
            <v>Psionic</v>
          </cell>
          <cell r="C42" t="b">
            <v>1</v>
          </cell>
          <cell r="D42">
            <v>9</v>
          </cell>
          <cell r="E42">
            <v>20</v>
          </cell>
          <cell r="F42" t="str">
            <v>Int</v>
          </cell>
          <cell r="G42" t="str">
            <v>Known</v>
          </cell>
          <cell r="H42" t="str">
            <v>+d</v>
          </cell>
          <cell r="I42">
            <v>401</v>
          </cell>
        </row>
        <row r="43">
          <cell r="A43" t="str">
            <v>Psion - Telepath</v>
          </cell>
          <cell r="B43" t="str">
            <v>Psionic</v>
          </cell>
          <cell r="C43" t="b">
            <v>1</v>
          </cell>
          <cell r="D43">
            <v>9</v>
          </cell>
          <cell r="E43">
            <v>20</v>
          </cell>
          <cell r="F43" t="str">
            <v>Cha</v>
          </cell>
          <cell r="G43" t="str">
            <v>Known</v>
          </cell>
          <cell r="H43" t="str">
            <v>+d</v>
          </cell>
          <cell r="I43">
            <v>401</v>
          </cell>
        </row>
        <row r="44">
          <cell r="A44" t="str">
            <v>Psychic Warrior</v>
          </cell>
          <cell r="B44" t="str">
            <v>Psionic</v>
          </cell>
          <cell r="C44" t="b">
            <v>1</v>
          </cell>
          <cell r="D44">
            <v>6</v>
          </cell>
          <cell r="E44">
            <v>20</v>
          </cell>
          <cell r="F44" t="str">
            <v>No ?</v>
          </cell>
          <cell r="G44" t="str">
            <v>Known</v>
          </cell>
          <cell r="I44">
            <v>421</v>
          </cell>
        </row>
        <row r="45">
          <cell r="A45" t="str">
            <v>Rage Mage</v>
          </cell>
          <cell r="B45" t="str">
            <v>Arcane</v>
          </cell>
          <cell r="C45" t="b">
            <v>0</v>
          </cell>
          <cell r="D45">
            <v>4</v>
          </cell>
          <cell r="E45">
            <v>10</v>
          </cell>
          <cell r="F45" t="str">
            <v>Cha</v>
          </cell>
          <cell r="G45" t="str">
            <v>Any</v>
          </cell>
          <cell r="I45">
            <v>21</v>
          </cell>
        </row>
        <row r="46">
          <cell r="A46" t="str">
            <v>Ranger</v>
          </cell>
          <cell r="B46" t="str">
            <v>Divine</v>
          </cell>
          <cell r="C46" t="b">
            <v>0</v>
          </cell>
          <cell r="D46">
            <v>4</v>
          </cell>
          <cell r="E46">
            <v>10</v>
          </cell>
          <cell r="F46" t="str">
            <v>Wis</v>
          </cell>
          <cell r="G46" t="str">
            <v>All</v>
          </cell>
          <cell r="I46">
            <v>71</v>
          </cell>
        </row>
        <row r="47">
          <cell r="A47" t="str">
            <v>Ranger (Monte Cook)</v>
          </cell>
          <cell r="B47" t="str">
            <v>Divine</v>
          </cell>
          <cell r="C47" t="b">
            <v>0</v>
          </cell>
          <cell r="D47">
            <v>4</v>
          </cell>
          <cell r="E47">
            <v>20</v>
          </cell>
          <cell r="F47" t="str">
            <v>Wis</v>
          </cell>
          <cell r="G47" t="str">
            <v>All</v>
          </cell>
          <cell r="I47">
            <v>191</v>
          </cell>
        </row>
        <row r="48">
          <cell r="A48" t="str">
            <v>Sacred Fist</v>
          </cell>
          <cell r="B48" t="str">
            <v>Arcane</v>
          </cell>
          <cell r="C48" t="b">
            <v>0</v>
          </cell>
          <cell r="D48">
            <v>4</v>
          </cell>
          <cell r="E48">
            <v>10</v>
          </cell>
          <cell r="F48" t="str">
            <v>Wis</v>
          </cell>
          <cell r="G48" t="str">
            <v>Any</v>
          </cell>
          <cell r="I48">
            <v>21</v>
          </cell>
        </row>
        <row r="49">
          <cell r="A49" t="str">
            <v>Sentinel</v>
          </cell>
          <cell r="B49" t="str">
            <v>Divine</v>
          </cell>
          <cell r="C49" t="b">
            <v>0</v>
          </cell>
          <cell r="D49">
            <v>4</v>
          </cell>
          <cell r="E49">
            <v>20</v>
          </cell>
          <cell r="F49" t="str">
            <v>Wis</v>
          </cell>
          <cell r="G49" t="str">
            <v>All</v>
          </cell>
          <cell r="I49">
            <v>71</v>
          </cell>
        </row>
        <row r="50">
          <cell r="A50" t="str">
            <v>Shaman (WotC)</v>
          </cell>
          <cell r="B50" t="str">
            <v>Divine</v>
          </cell>
          <cell r="C50" t="b">
            <v>1</v>
          </cell>
          <cell r="D50">
            <v>9</v>
          </cell>
          <cell r="E50">
            <v>20</v>
          </cell>
          <cell r="F50" t="str">
            <v>Wis</v>
          </cell>
          <cell r="G50" t="str">
            <v>All</v>
          </cell>
          <cell r="H50" t="str">
            <v>+1</v>
          </cell>
          <cell r="I50">
            <v>51</v>
          </cell>
        </row>
        <row r="51">
          <cell r="A51" t="str">
            <v>Shugenja (AEG)</v>
          </cell>
          <cell r="B51" t="str">
            <v>Divine</v>
          </cell>
          <cell r="C51" t="b">
            <v>1</v>
          </cell>
          <cell r="D51">
            <v>9</v>
          </cell>
          <cell r="E51">
            <v>20</v>
          </cell>
          <cell r="F51" t="str">
            <v>Cha</v>
          </cell>
          <cell r="G51" t="str">
            <v>Known</v>
          </cell>
          <cell r="H51" t="str">
            <v>+s</v>
          </cell>
          <cell r="I51">
            <v>251</v>
          </cell>
        </row>
        <row r="52">
          <cell r="A52" t="str">
            <v>Shugenja (Air) (AEG)</v>
          </cell>
          <cell r="B52" t="str">
            <v>Divine</v>
          </cell>
          <cell r="C52" t="b">
            <v>1</v>
          </cell>
          <cell r="D52">
            <v>9</v>
          </cell>
          <cell r="E52">
            <v>20</v>
          </cell>
          <cell r="F52" t="str">
            <v>Cha</v>
          </cell>
          <cell r="G52" t="str">
            <v>Known</v>
          </cell>
          <cell r="H52" t="str">
            <v>+s</v>
          </cell>
          <cell r="I52">
            <v>251</v>
          </cell>
        </row>
        <row r="53">
          <cell r="A53" t="str">
            <v>Shugenja (Earth) (AEG)</v>
          </cell>
          <cell r="B53" t="str">
            <v>Divine</v>
          </cell>
          <cell r="C53" t="b">
            <v>1</v>
          </cell>
          <cell r="D53">
            <v>9</v>
          </cell>
          <cell r="E53">
            <v>20</v>
          </cell>
          <cell r="F53" t="str">
            <v>Con</v>
          </cell>
          <cell r="G53" t="str">
            <v>Known</v>
          </cell>
          <cell r="H53" t="str">
            <v>+s</v>
          </cell>
          <cell r="I53">
            <v>251</v>
          </cell>
        </row>
        <row r="54">
          <cell r="A54" t="str">
            <v>Shugenja (Fire) (AEG)</v>
          </cell>
          <cell r="B54" t="str">
            <v>Divine</v>
          </cell>
          <cell r="C54" t="b">
            <v>1</v>
          </cell>
          <cell r="D54">
            <v>9</v>
          </cell>
          <cell r="E54">
            <v>20</v>
          </cell>
          <cell r="F54" t="str">
            <v>Int</v>
          </cell>
          <cell r="G54" t="str">
            <v>Known</v>
          </cell>
          <cell r="H54" t="str">
            <v>+s</v>
          </cell>
          <cell r="I54">
            <v>251</v>
          </cell>
        </row>
        <row r="55">
          <cell r="A55" t="str">
            <v>Shugenja (Water) (AEG)</v>
          </cell>
          <cell r="B55" t="str">
            <v>Divine</v>
          </cell>
          <cell r="C55" t="b">
            <v>1</v>
          </cell>
          <cell r="D55">
            <v>9</v>
          </cell>
          <cell r="E55">
            <v>20</v>
          </cell>
          <cell r="F55" t="str">
            <v>Wis</v>
          </cell>
          <cell r="G55" t="str">
            <v>Known</v>
          </cell>
          <cell r="H55" t="str">
            <v>+s</v>
          </cell>
          <cell r="I55">
            <v>251</v>
          </cell>
        </row>
        <row r="56">
          <cell r="A56" t="str">
            <v>Shugenja (WotC)</v>
          </cell>
          <cell r="B56" t="str">
            <v>Divine</v>
          </cell>
          <cell r="C56" t="b">
            <v>1</v>
          </cell>
          <cell r="D56">
            <v>9</v>
          </cell>
          <cell r="E56">
            <v>20</v>
          </cell>
          <cell r="F56" t="str">
            <v>Cha</v>
          </cell>
          <cell r="G56" t="str">
            <v>Known</v>
          </cell>
          <cell r="H56" t="str">
            <v>+s</v>
          </cell>
          <cell r="I56">
            <v>251</v>
          </cell>
        </row>
        <row r="57">
          <cell r="A57" t="str">
            <v>Sinker</v>
          </cell>
          <cell r="B57" t="str">
            <v>Arcane</v>
          </cell>
          <cell r="C57" t="b">
            <v>0</v>
          </cell>
          <cell r="D57">
            <v>2</v>
          </cell>
          <cell r="E57">
            <v>10</v>
          </cell>
          <cell r="F57" t="str">
            <v>Int</v>
          </cell>
          <cell r="G57" t="str">
            <v>Any</v>
          </cell>
          <cell r="I57">
            <v>221</v>
          </cell>
        </row>
        <row r="58">
          <cell r="A58" t="str">
            <v>Sohei</v>
          </cell>
          <cell r="B58" t="str">
            <v>Divine</v>
          </cell>
          <cell r="C58" t="b">
            <v>0</v>
          </cell>
          <cell r="D58">
            <v>9</v>
          </cell>
          <cell r="E58">
            <v>20</v>
          </cell>
          <cell r="F58" t="str">
            <v>Wis</v>
          </cell>
          <cell r="G58" t="str">
            <v>All</v>
          </cell>
          <cell r="I58">
            <v>71</v>
          </cell>
        </row>
        <row r="59">
          <cell r="A59" t="str">
            <v>Sorcerer (Monte Cook)</v>
          </cell>
          <cell r="B59" t="str">
            <v>Arcane</v>
          </cell>
          <cell r="C59" t="b">
            <v>1</v>
          </cell>
          <cell r="D59">
            <v>9</v>
          </cell>
          <cell r="E59">
            <v>20</v>
          </cell>
          <cell r="F59" t="str">
            <v>Cha</v>
          </cell>
          <cell r="G59" t="str">
            <v>Known</v>
          </cell>
          <cell r="I59">
            <v>91</v>
          </cell>
        </row>
        <row r="60">
          <cell r="A60" t="str">
            <v>Sorcerer (WotC)</v>
          </cell>
          <cell r="B60" t="str">
            <v>Arcane</v>
          </cell>
          <cell r="C60" t="b">
            <v>1</v>
          </cell>
          <cell r="D60">
            <v>9</v>
          </cell>
          <cell r="E60">
            <v>20</v>
          </cell>
          <cell r="F60" t="str">
            <v>Cha</v>
          </cell>
          <cell r="G60" t="str">
            <v>Known</v>
          </cell>
          <cell r="I60">
            <v>91</v>
          </cell>
        </row>
        <row r="61">
          <cell r="A61" t="str">
            <v>Taker</v>
          </cell>
          <cell r="B61" t="str">
            <v>Arcane</v>
          </cell>
          <cell r="C61" t="b">
            <v>0</v>
          </cell>
          <cell r="D61">
            <v>4</v>
          </cell>
          <cell r="E61">
            <v>10</v>
          </cell>
          <cell r="F61" t="str">
            <v>Int</v>
          </cell>
          <cell r="G61" t="str">
            <v>Any</v>
          </cell>
          <cell r="I61">
            <v>231</v>
          </cell>
        </row>
        <row r="62">
          <cell r="A62" t="str">
            <v>Templar</v>
          </cell>
          <cell r="B62" t="str">
            <v>Divine</v>
          </cell>
          <cell r="C62" t="b">
            <v>0</v>
          </cell>
          <cell r="D62">
            <v>4</v>
          </cell>
          <cell r="E62">
            <v>10</v>
          </cell>
          <cell r="F62" t="str">
            <v>Wis</v>
          </cell>
          <cell r="G62" t="str">
            <v>All</v>
          </cell>
          <cell r="I62">
            <v>21</v>
          </cell>
        </row>
        <row r="63">
          <cell r="A63" t="str">
            <v>Thaumaturge</v>
          </cell>
          <cell r="B63" t="str">
            <v>Divine</v>
          </cell>
          <cell r="C63" t="b">
            <v>0</v>
          </cell>
          <cell r="D63">
            <v>9</v>
          </cell>
          <cell r="E63">
            <v>20</v>
          </cell>
          <cell r="F63" t="str">
            <v>Cha</v>
          </cell>
          <cell r="G63" t="str">
            <v>All</v>
          </cell>
          <cell r="H63" t="str">
            <v>+1</v>
          </cell>
          <cell r="I63">
            <v>51</v>
          </cell>
        </row>
        <row r="64">
          <cell r="A64" t="str">
            <v>Transmuter</v>
          </cell>
          <cell r="B64" t="str">
            <v>Arcane</v>
          </cell>
          <cell r="C64" t="b">
            <v>1</v>
          </cell>
          <cell r="D64">
            <v>9</v>
          </cell>
          <cell r="E64">
            <v>20</v>
          </cell>
          <cell r="F64" t="str">
            <v>Int</v>
          </cell>
          <cell r="G64" t="str">
            <v>Any</v>
          </cell>
          <cell r="H64" t="str">
            <v>+1</v>
          </cell>
          <cell r="I64">
            <v>111</v>
          </cell>
        </row>
        <row r="65">
          <cell r="A65" t="str">
            <v>Truth Seeker (Arcane)</v>
          </cell>
          <cell r="B65" t="str">
            <v>Arcane</v>
          </cell>
          <cell r="C65" t="b">
            <v>1</v>
          </cell>
          <cell r="D65">
            <v>4</v>
          </cell>
          <cell r="E65">
            <v>10</v>
          </cell>
          <cell r="F65" t="str">
            <v>Cha</v>
          </cell>
          <cell r="G65" t="str">
            <v>Known</v>
          </cell>
          <cell r="I65">
            <v>181</v>
          </cell>
        </row>
        <row r="66">
          <cell r="A66" t="str">
            <v>Truth Seeker (Psionic)</v>
          </cell>
          <cell r="B66" t="str">
            <v>Psionic</v>
          </cell>
          <cell r="C66" t="b">
            <v>1</v>
          </cell>
          <cell r="D66">
            <v>4</v>
          </cell>
          <cell r="E66">
            <v>10</v>
          </cell>
          <cell r="F66" t="str">
            <v>No ?</v>
          </cell>
          <cell r="G66" t="str">
            <v>Known</v>
          </cell>
          <cell r="I66">
            <v>441</v>
          </cell>
        </row>
        <row r="67">
          <cell r="A67" t="str">
            <v>Wizard</v>
          </cell>
          <cell r="B67" t="str">
            <v>Arcane</v>
          </cell>
          <cell r="C67" t="b">
            <v>1</v>
          </cell>
          <cell r="D67">
            <v>9</v>
          </cell>
          <cell r="E67">
            <v>20</v>
          </cell>
          <cell r="F67" t="str">
            <v>Int</v>
          </cell>
          <cell r="G67" t="str">
            <v>Any</v>
          </cell>
          <cell r="I67">
            <v>111</v>
          </cell>
        </row>
        <row r="68">
          <cell r="A68" t="str">
            <v>Wu Jen</v>
          </cell>
          <cell r="B68" t="str">
            <v>Arcane</v>
          </cell>
          <cell r="C68" t="b">
            <v>1</v>
          </cell>
          <cell r="D68">
            <v>9</v>
          </cell>
          <cell r="E68">
            <v>20</v>
          </cell>
          <cell r="F68" t="str">
            <v>Int</v>
          </cell>
          <cell r="G68" t="str">
            <v>Any</v>
          </cell>
          <cell r="I68">
            <v>111</v>
          </cell>
        </row>
        <row r="76">
          <cell r="B76">
            <v>1</v>
          </cell>
          <cell r="C76">
            <v>3</v>
          </cell>
          <cell r="D76">
            <v>1</v>
          </cell>
          <cell r="W76">
            <v>0</v>
          </cell>
        </row>
        <row r="77">
          <cell r="B77">
            <v>2</v>
          </cell>
          <cell r="C77">
            <v>3</v>
          </cell>
          <cell r="D77">
            <v>1</v>
          </cell>
          <cell r="W77">
            <v>0</v>
          </cell>
        </row>
        <row r="78">
          <cell r="B78">
            <v>3</v>
          </cell>
          <cell r="C78">
            <v>3</v>
          </cell>
          <cell r="D78">
            <v>2</v>
          </cell>
          <cell r="W78">
            <v>0</v>
          </cell>
        </row>
        <row r="79">
          <cell r="B79">
            <v>4</v>
          </cell>
          <cell r="C79">
            <v>3</v>
          </cell>
          <cell r="D79">
            <v>2</v>
          </cell>
          <cell r="E79">
            <v>0</v>
          </cell>
          <cell r="W79">
            <v>0</v>
          </cell>
        </row>
        <row r="80">
          <cell r="B80">
            <v>5</v>
          </cell>
          <cell r="C80">
            <v>3</v>
          </cell>
          <cell r="D80">
            <v>2</v>
          </cell>
          <cell r="E80">
            <v>1</v>
          </cell>
          <cell r="W80">
            <v>0</v>
          </cell>
        </row>
        <row r="81">
          <cell r="B81">
            <v>6</v>
          </cell>
          <cell r="C81">
            <v>3</v>
          </cell>
          <cell r="D81">
            <v>2</v>
          </cell>
          <cell r="E81">
            <v>1</v>
          </cell>
          <cell r="W81">
            <v>0</v>
          </cell>
        </row>
        <row r="82">
          <cell r="B82">
            <v>7</v>
          </cell>
          <cell r="C82">
            <v>3</v>
          </cell>
          <cell r="D82">
            <v>3</v>
          </cell>
          <cell r="E82">
            <v>2</v>
          </cell>
          <cell r="W82">
            <v>0</v>
          </cell>
        </row>
        <row r="83">
          <cell r="B83">
            <v>8</v>
          </cell>
          <cell r="C83">
            <v>3</v>
          </cell>
          <cell r="D83">
            <v>3</v>
          </cell>
          <cell r="E83">
            <v>2</v>
          </cell>
          <cell r="F83">
            <v>0</v>
          </cell>
          <cell r="W83">
            <v>0</v>
          </cell>
        </row>
        <row r="84">
          <cell r="B84">
            <v>9</v>
          </cell>
          <cell r="C84">
            <v>3</v>
          </cell>
          <cell r="D84">
            <v>3</v>
          </cell>
          <cell r="E84">
            <v>2</v>
          </cell>
          <cell r="F84">
            <v>1</v>
          </cell>
          <cell r="W84">
            <v>0</v>
          </cell>
        </row>
        <row r="85">
          <cell r="B85">
            <v>10</v>
          </cell>
          <cell r="C85">
            <v>3</v>
          </cell>
          <cell r="D85">
            <v>3</v>
          </cell>
          <cell r="E85">
            <v>2</v>
          </cell>
          <cell r="F85">
            <v>1</v>
          </cell>
          <cell r="W85">
            <v>0</v>
          </cell>
        </row>
        <row r="86">
          <cell r="B86">
            <v>11</v>
          </cell>
          <cell r="C86">
            <v>3</v>
          </cell>
          <cell r="D86">
            <v>3</v>
          </cell>
          <cell r="E86">
            <v>3</v>
          </cell>
          <cell r="F86">
            <v>2</v>
          </cell>
          <cell r="W86">
            <v>0</v>
          </cell>
        </row>
        <row r="87">
          <cell r="B87">
            <v>12</v>
          </cell>
          <cell r="C87">
            <v>3</v>
          </cell>
          <cell r="D87">
            <v>3</v>
          </cell>
          <cell r="E87">
            <v>3</v>
          </cell>
          <cell r="F87">
            <v>2</v>
          </cell>
          <cell r="G87">
            <v>0</v>
          </cell>
          <cell r="W87">
            <v>0</v>
          </cell>
        </row>
        <row r="88">
          <cell r="B88">
            <v>13</v>
          </cell>
          <cell r="C88">
            <v>3</v>
          </cell>
          <cell r="D88">
            <v>3</v>
          </cell>
          <cell r="E88">
            <v>3</v>
          </cell>
          <cell r="F88">
            <v>2</v>
          </cell>
          <cell r="G88">
            <v>1</v>
          </cell>
          <cell r="W88">
            <v>0</v>
          </cell>
        </row>
        <row r="89">
          <cell r="B89">
            <v>14</v>
          </cell>
          <cell r="C89">
            <v>3</v>
          </cell>
          <cell r="D89">
            <v>3</v>
          </cell>
          <cell r="E89">
            <v>3</v>
          </cell>
          <cell r="F89">
            <v>2</v>
          </cell>
          <cell r="G89">
            <v>1</v>
          </cell>
          <cell r="W89">
            <v>0</v>
          </cell>
        </row>
        <row r="90">
          <cell r="B90">
            <v>15</v>
          </cell>
          <cell r="C90">
            <v>3</v>
          </cell>
          <cell r="D90">
            <v>3</v>
          </cell>
          <cell r="E90">
            <v>3</v>
          </cell>
          <cell r="F90">
            <v>3</v>
          </cell>
          <cell r="G90">
            <v>2</v>
          </cell>
          <cell r="W90">
            <v>0</v>
          </cell>
        </row>
        <row r="91">
          <cell r="B91">
            <v>16</v>
          </cell>
          <cell r="C91">
            <v>3</v>
          </cell>
          <cell r="D91">
            <v>3</v>
          </cell>
          <cell r="E91">
            <v>3</v>
          </cell>
          <cell r="F91">
            <v>3</v>
          </cell>
          <cell r="G91">
            <v>2</v>
          </cell>
          <cell r="H91">
            <v>0</v>
          </cell>
          <cell r="W91">
            <v>0</v>
          </cell>
        </row>
        <row r="92">
          <cell r="B92">
            <v>17</v>
          </cell>
          <cell r="C92">
            <v>3</v>
          </cell>
          <cell r="D92">
            <v>3</v>
          </cell>
          <cell r="E92">
            <v>3</v>
          </cell>
          <cell r="F92">
            <v>3</v>
          </cell>
          <cell r="G92">
            <v>2</v>
          </cell>
          <cell r="H92">
            <v>1</v>
          </cell>
          <cell r="W92">
            <v>0</v>
          </cell>
        </row>
        <row r="93">
          <cell r="B93">
            <v>18</v>
          </cell>
          <cell r="C93">
            <v>3</v>
          </cell>
          <cell r="D93">
            <v>3</v>
          </cell>
          <cell r="E93">
            <v>3</v>
          </cell>
          <cell r="F93">
            <v>3</v>
          </cell>
          <cell r="G93">
            <v>2</v>
          </cell>
          <cell r="H93">
            <v>1</v>
          </cell>
          <cell r="W93">
            <v>0</v>
          </cell>
        </row>
        <row r="94">
          <cell r="B94">
            <v>19</v>
          </cell>
          <cell r="C94">
            <v>3</v>
          </cell>
          <cell r="D94">
            <v>3</v>
          </cell>
          <cell r="E94">
            <v>3</v>
          </cell>
          <cell r="F94">
            <v>3</v>
          </cell>
          <cell r="G94">
            <v>3</v>
          </cell>
          <cell r="H94">
            <v>2</v>
          </cell>
          <cell r="W94">
            <v>0</v>
          </cell>
        </row>
        <row r="95">
          <cell r="B95">
            <v>20</v>
          </cell>
          <cell r="C95">
            <v>3</v>
          </cell>
          <cell r="D95">
            <v>3</v>
          </cell>
          <cell r="E95">
            <v>3</v>
          </cell>
          <cell r="F95">
            <v>3</v>
          </cell>
          <cell r="G95">
            <v>3</v>
          </cell>
          <cell r="H95">
            <v>2</v>
          </cell>
          <cell r="W95">
            <v>0</v>
          </cell>
        </row>
        <row r="96">
          <cell r="B96">
            <v>21</v>
          </cell>
          <cell r="D96">
            <v>0</v>
          </cell>
          <cell r="W96">
            <v>0</v>
          </cell>
        </row>
        <row r="97">
          <cell r="B97">
            <v>22</v>
          </cell>
          <cell r="D97">
            <v>1</v>
          </cell>
          <cell r="W97">
            <v>0</v>
          </cell>
        </row>
        <row r="98">
          <cell r="B98">
            <v>23</v>
          </cell>
          <cell r="D98">
            <v>1</v>
          </cell>
          <cell r="E98">
            <v>0</v>
          </cell>
          <cell r="W98">
            <v>0</v>
          </cell>
        </row>
        <row r="99">
          <cell r="B99">
            <v>24</v>
          </cell>
          <cell r="D99">
            <v>1</v>
          </cell>
          <cell r="E99">
            <v>1</v>
          </cell>
          <cell r="W99">
            <v>0</v>
          </cell>
        </row>
        <row r="100">
          <cell r="B100">
            <v>25</v>
          </cell>
          <cell r="D100">
            <v>1</v>
          </cell>
          <cell r="E100">
            <v>1</v>
          </cell>
          <cell r="F100">
            <v>0</v>
          </cell>
          <cell r="W100">
            <v>0</v>
          </cell>
        </row>
        <row r="101">
          <cell r="B101">
            <v>26</v>
          </cell>
          <cell r="D101">
            <v>1</v>
          </cell>
          <cell r="E101">
            <v>1</v>
          </cell>
          <cell r="F101">
            <v>1</v>
          </cell>
          <cell r="W101">
            <v>0</v>
          </cell>
        </row>
        <row r="102">
          <cell r="B102">
            <v>27</v>
          </cell>
          <cell r="D102">
            <v>2</v>
          </cell>
          <cell r="E102">
            <v>1</v>
          </cell>
          <cell r="F102">
            <v>1</v>
          </cell>
          <cell r="G102">
            <v>0</v>
          </cell>
          <cell r="W102">
            <v>0</v>
          </cell>
        </row>
        <row r="103">
          <cell r="B103">
            <v>28</v>
          </cell>
          <cell r="D103">
            <v>2</v>
          </cell>
          <cell r="E103">
            <v>1</v>
          </cell>
          <cell r="F103">
            <v>1</v>
          </cell>
          <cell r="G103">
            <v>1</v>
          </cell>
          <cell r="W103">
            <v>0</v>
          </cell>
        </row>
        <row r="104">
          <cell r="B104">
            <v>29</v>
          </cell>
          <cell r="D104">
            <v>2</v>
          </cell>
          <cell r="E104">
            <v>2</v>
          </cell>
          <cell r="F104">
            <v>1</v>
          </cell>
          <cell r="G104">
            <v>1</v>
          </cell>
          <cell r="W104">
            <v>0</v>
          </cell>
        </row>
        <row r="105">
          <cell r="B105">
            <v>30</v>
          </cell>
          <cell r="D105">
            <v>2</v>
          </cell>
          <cell r="E105">
            <v>2</v>
          </cell>
          <cell r="F105">
            <v>2</v>
          </cell>
          <cell r="G105">
            <v>1</v>
          </cell>
          <cell r="W105">
            <v>0</v>
          </cell>
        </row>
        <row r="106">
          <cell r="B106">
            <v>31</v>
          </cell>
          <cell r="C106">
            <v>2</v>
          </cell>
          <cell r="M106">
            <v>4</v>
          </cell>
          <cell r="W106">
            <v>0</v>
          </cell>
        </row>
        <row r="107">
          <cell r="B107">
            <v>32</v>
          </cell>
          <cell r="C107">
            <v>3</v>
          </cell>
          <cell r="D107">
            <v>0</v>
          </cell>
          <cell r="M107">
            <v>5</v>
          </cell>
          <cell r="N107">
            <v>2</v>
          </cell>
          <cell r="W107">
            <v>0</v>
          </cell>
        </row>
        <row r="108">
          <cell r="B108">
            <v>33</v>
          </cell>
          <cell r="C108">
            <v>3</v>
          </cell>
          <cell r="D108">
            <v>1</v>
          </cell>
          <cell r="M108">
            <v>6</v>
          </cell>
          <cell r="N108">
            <v>3</v>
          </cell>
          <cell r="W108">
            <v>0</v>
          </cell>
        </row>
        <row r="109">
          <cell r="B109">
            <v>34</v>
          </cell>
          <cell r="C109">
            <v>3</v>
          </cell>
          <cell r="D109">
            <v>2</v>
          </cell>
          <cell r="E109">
            <v>0</v>
          </cell>
          <cell r="M109">
            <v>6</v>
          </cell>
          <cell r="N109">
            <v>3</v>
          </cell>
          <cell r="O109">
            <v>2</v>
          </cell>
          <cell r="W109">
            <v>0</v>
          </cell>
        </row>
        <row r="110">
          <cell r="B110">
            <v>35</v>
          </cell>
          <cell r="C110">
            <v>3</v>
          </cell>
          <cell r="D110">
            <v>3</v>
          </cell>
          <cell r="E110">
            <v>1</v>
          </cell>
          <cell r="M110">
            <v>6</v>
          </cell>
          <cell r="N110">
            <v>4</v>
          </cell>
          <cell r="O110">
            <v>3</v>
          </cell>
          <cell r="W110">
            <v>0</v>
          </cell>
        </row>
        <row r="111">
          <cell r="B111">
            <v>36</v>
          </cell>
          <cell r="C111">
            <v>3</v>
          </cell>
          <cell r="D111">
            <v>3</v>
          </cell>
          <cell r="E111">
            <v>2</v>
          </cell>
          <cell r="M111">
            <v>6</v>
          </cell>
          <cell r="N111">
            <v>4</v>
          </cell>
          <cell r="O111">
            <v>3</v>
          </cell>
          <cell r="W111">
            <v>0</v>
          </cell>
        </row>
        <row r="112">
          <cell r="B112">
            <v>37</v>
          </cell>
          <cell r="C112">
            <v>3</v>
          </cell>
          <cell r="D112">
            <v>3</v>
          </cell>
          <cell r="E112">
            <v>2</v>
          </cell>
          <cell r="F112">
            <v>0</v>
          </cell>
          <cell r="M112">
            <v>6</v>
          </cell>
          <cell r="N112">
            <v>4</v>
          </cell>
          <cell r="O112">
            <v>4</v>
          </cell>
          <cell r="P112">
            <v>2</v>
          </cell>
          <cell r="W112">
            <v>0</v>
          </cell>
        </row>
        <row r="113">
          <cell r="B113">
            <v>38</v>
          </cell>
          <cell r="C113">
            <v>3</v>
          </cell>
          <cell r="D113">
            <v>3</v>
          </cell>
          <cell r="E113">
            <v>3</v>
          </cell>
          <cell r="F113">
            <v>1</v>
          </cell>
          <cell r="M113">
            <v>6</v>
          </cell>
          <cell r="N113">
            <v>4</v>
          </cell>
          <cell r="O113">
            <v>4</v>
          </cell>
          <cell r="P113">
            <v>3</v>
          </cell>
          <cell r="W113">
            <v>0</v>
          </cell>
        </row>
        <row r="114">
          <cell r="B114">
            <v>39</v>
          </cell>
          <cell r="C114">
            <v>3</v>
          </cell>
          <cell r="D114">
            <v>3</v>
          </cell>
          <cell r="E114">
            <v>3</v>
          </cell>
          <cell r="F114">
            <v>2</v>
          </cell>
          <cell r="M114">
            <v>6</v>
          </cell>
          <cell r="N114">
            <v>4</v>
          </cell>
          <cell r="O114">
            <v>4</v>
          </cell>
          <cell r="P114">
            <v>3</v>
          </cell>
          <cell r="W114">
            <v>0</v>
          </cell>
        </row>
        <row r="115">
          <cell r="B115">
            <v>40</v>
          </cell>
          <cell r="C115">
            <v>3</v>
          </cell>
          <cell r="D115">
            <v>3</v>
          </cell>
          <cell r="E115">
            <v>3</v>
          </cell>
          <cell r="F115">
            <v>2</v>
          </cell>
          <cell r="G115">
            <v>0</v>
          </cell>
          <cell r="M115">
            <v>6</v>
          </cell>
          <cell r="N115">
            <v>4</v>
          </cell>
          <cell r="O115">
            <v>4</v>
          </cell>
          <cell r="P115">
            <v>4</v>
          </cell>
          <cell r="Q115">
            <v>2</v>
          </cell>
          <cell r="W115">
            <v>0</v>
          </cell>
        </row>
        <row r="116">
          <cell r="B116">
            <v>41</v>
          </cell>
          <cell r="C116">
            <v>3</v>
          </cell>
          <cell r="D116">
            <v>3</v>
          </cell>
          <cell r="E116">
            <v>3</v>
          </cell>
          <cell r="F116">
            <v>3</v>
          </cell>
          <cell r="G116">
            <v>1</v>
          </cell>
          <cell r="M116">
            <v>6</v>
          </cell>
          <cell r="N116">
            <v>4</v>
          </cell>
          <cell r="O116">
            <v>4</v>
          </cell>
          <cell r="P116">
            <v>4</v>
          </cell>
          <cell r="Q116">
            <v>3</v>
          </cell>
          <cell r="W116">
            <v>0</v>
          </cell>
        </row>
        <row r="117">
          <cell r="B117">
            <v>42</v>
          </cell>
          <cell r="C117">
            <v>3</v>
          </cell>
          <cell r="D117">
            <v>3</v>
          </cell>
          <cell r="E117">
            <v>3</v>
          </cell>
          <cell r="F117">
            <v>3</v>
          </cell>
          <cell r="G117">
            <v>2</v>
          </cell>
          <cell r="M117">
            <v>6</v>
          </cell>
          <cell r="N117">
            <v>4</v>
          </cell>
          <cell r="O117">
            <v>4</v>
          </cell>
          <cell r="P117">
            <v>4</v>
          </cell>
          <cell r="Q117">
            <v>3</v>
          </cell>
          <cell r="W117">
            <v>0</v>
          </cell>
        </row>
        <row r="118">
          <cell r="B118">
            <v>43</v>
          </cell>
          <cell r="C118">
            <v>3</v>
          </cell>
          <cell r="D118">
            <v>3</v>
          </cell>
          <cell r="E118">
            <v>3</v>
          </cell>
          <cell r="F118">
            <v>3</v>
          </cell>
          <cell r="G118">
            <v>2</v>
          </cell>
          <cell r="H118">
            <v>0</v>
          </cell>
          <cell r="M118">
            <v>6</v>
          </cell>
          <cell r="N118">
            <v>4</v>
          </cell>
          <cell r="O118">
            <v>4</v>
          </cell>
          <cell r="P118">
            <v>4</v>
          </cell>
          <cell r="Q118">
            <v>4</v>
          </cell>
          <cell r="R118">
            <v>2</v>
          </cell>
          <cell r="W118">
            <v>0</v>
          </cell>
        </row>
        <row r="119">
          <cell r="B119">
            <v>44</v>
          </cell>
          <cell r="C119">
            <v>4</v>
          </cell>
          <cell r="D119">
            <v>3</v>
          </cell>
          <cell r="E119">
            <v>3</v>
          </cell>
          <cell r="F119">
            <v>3</v>
          </cell>
          <cell r="G119">
            <v>3</v>
          </cell>
          <cell r="H119">
            <v>1</v>
          </cell>
          <cell r="M119">
            <v>6</v>
          </cell>
          <cell r="N119">
            <v>4</v>
          </cell>
          <cell r="O119">
            <v>4</v>
          </cell>
          <cell r="P119">
            <v>4</v>
          </cell>
          <cell r="Q119">
            <v>4</v>
          </cell>
          <cell r="R119">
            <v>3</v>
          </cell>
          <cell r="W119">
            <v>0</v>
          </cell>
        </row>
        <row r="120">
          <cell r="B120">
            <v>45</v>
          </cell>
          <cell r="C120">
            <v>4</v>
          </cell>
          <cell r="D120">
            <v>4</v>
          </cell>
          <cell r="E120">
            <v>3</v>
          </cell>
          <cell r="F120">
            <v>3</v>
          </cell>
          <cell r="G120">
            <v>3</v>
          </cell>
          <cell r="H120">
            <v>2</v>
          </cell>
          <cell r="M120">
            <v>6</v>
          </cell>
          <cell r="N120">
            <v>4</v>
          </cell>
          <cell r="O120">
            <v>4</v>
          </cell>
          <cell r="P120">
            <v>4</v>
          </cell>
          <cell r="Q120">
            <v>4</v>
          </cell>
          <cell r="R120">
            <v>3</v>
          </cell>
          <cell r="W120">
            <v>0</v>
          </cell>
        </row>
        <row r="121">
          <cell r="B121">
            <v>46</v>
          </cell>
          <cell r="C121">
            <v>4</v>
          </cell>
          <cell r="D121">
            <v>4</v>
          </cell>
          <cell r="E121">
            <v>4</v>
          </cell>
          <cell r="F121">
            <v>3</v>
          </cell>
          <cell r="G121">
            <v>3</v>
          </cell>
          <cell r="H121">
            <v>2</v>
          </cell>
          <cell r="I121">
            <v>0</v>
          </cell>
          <cell r="M121">
            <v>6</v>
          </cell>
          <cell r="N121">
            <v>5</v>
          </cell>
          <cell r="O121">
            <v>4</v>
          </cell>
          <cell r="P121">
            <v>4</v>
          </cell>
          <cell r="Q121">
            <v>4</v>
          </cell>
          <cell r="R121">
            <v>4</v>
          </cell>
          <cell r="S121">
            <v>2</v>
          </cell>
          <cell r="W121">
            <v>0</v>
          </cell>
        </row>
        <row r="122">
          <cell r="B122">
            <v>47</v>
          </cell>
          <cell r="C122">
            <v>4</v>
          </cell>
          <cell r="D122">
            <v>4</v>
          </cell>
          <cell r="E122">
            <v>4</v>
          </cell>
          <cell r="F122">
            <v>4</v>
          </cell>
          <cell r="G122">
            <v>3</v>
          </cell>
          <cell r="H122">
            <v>3</v>
          </cell>
          <cell r="I122">
            <v>1</v>
          </cell>
          <cell r="M122">
            <v>6</v>
          </cell>
          <cell r="N122">
            <v>5</v>
          </cell>
          <cell r="O122">
            <v>5</v>
          </cell>
          <cell r="P122">
            <v>4</v>
          </cell>
          <cell r="Q122">
            <v>4</v>
          </cell>
          <cell r="R122">
            <v>4</v>
          </cell>
          <cell r="S122">
            <v>3</v>
          </cell>
          <cell r="W122">
            <v>0</v>
          </cell>
        </row>
        <row r="123">
          <cell r="B123">
            <v>48</v>
          </cell>
          <cell r="C123">
            <v>4</v>
          </cell>
          <cell r="D123">
            <v>4</v>
          </cell>
          <cell r="E123">
            <v>4</v>
          </cell>
          <cell r="F123">
            <v>4</v>
          </cell>
          <cell r="G123">
            <v>4</v>
          </cell>
          <cell r="H123">
            <v>3</v>
          </cell>
          <cell r="I123">
            <v>2</v>
          </cell>
          <cell r="M123">
            <v>6</v>
          </cell>
          <cell r="N123">
            <v>5</v>
          </cell>
          <cell r="O123">
            <v>5</v>
          </cell>
          <cell r="P123">
            <v>5</v>
          </cell>
          <cell r="Q123">
            <v>4</v>
          </cell>
          <cell r="R123">
            <v>4</v>
          </cell>
          <cell r="S123">
            <v>3</v>
          </cell>
          <cell r="W123">
            <v>0</v>
          </cell>
        </row>
        <row r="124">
          <cell r="B124">
            <v>49</v>
          </cell>
          <cell r="C124">
            <v>4</v>
          </cell>
          <cell r="D124">
            <v>4</v>
          </cell>
          <cell r="E124">
            <v>4</v>
          </cell>
          <cell r="F124">
            <v>4</v>
          </cell>
          <cell r="G124">
            <v>4</v>
          </cell>
          <cell r="H124">
            <v>4</v>
          </cell>
          <cell r="I124">
            <v>3</v>
          </cell>
          <cell r="M124">
            <v>6</v>
          </cell>
          <cell r="N124">
            <v>5</v>
          </cell>
          <cell r="O124">
            <v>5</v>
          </cell>
          <cell r="P124">
            <v>5</v>
          </cell>
          <cell r="Q124">
            <v>5</v>
          </cell>
          <cell r="R124">
            <v>4</v>
          </cell>
          <cell r="S124">
            <v>4</v>
          </cell>
          <cell r="W124">
            <v>0</v>
          </cell>
        </row>
        <row r="125">
          <cell r="B125">
            <v>50</v>
          </cell>
          <cell r="C125">
            <v>4</v>
          </cell>
          <cell r="D125">
            <v>4</v>
          </cell>
          <cell r="E125">
            <v>4</v>
          </cell>
          <cell r="F125">
            <v>4</v>
          </cell>
          <cell r="G125">
            <v>4</v>
          </cell>
          <cell r="H125">
            <v>4</v>
          </cell>
          <cell r="I125">
            <v>4</v>
          </cell>
          <cell r="M125">
            <v>6</v>
          </cell>
          <cell r="N125">
            <v>5</v>
          </cell>
          <cell r="O125">
            <v>5</v>
          </cell>
          <cell r="P125">
            <v>5</v>
          </cell>
          <cell r="Q125">
            <v>5</v>
          </cell>
          <cell r="R125">
            <v>5</v>
          </cell>
          <cell r="S125">
            <v>4</v>
          </cell>
          <cell r="W125">
            <v>0</v>
          </cell>
        </row>
        <row r="126">
          <cell r="B126">
            <v>51</v>
          </cell>
          <cell r="C126">
            <v>3</v>
          </cell>
          <cell r="D126">
            <v>1</v>
          </cell>
          <cell r="W126">
            <v>0</v>
          </cell>
        </row>
        <row r="127">
          <cell r="B127">
            <v>52</v>
          </cell>
          <cell r="C127">
            <v>4</v>
          </cell>
          <cell r="D127">
            <v>2</v>
          </cell>
          <cell r="W127">
            <v>0</v>
          </cell>
        </row>
        <row r="128">
          <cell r="B128">
            <v>53</v>
          </cell>
          <cell r="C128">
            <v>4</v>
          </cell>
          <cell r="D128">
            <v>2</v>
          </cell>
          <cell r="E128">
            <v>1</v>
          </cell>
          <cell r="W128">
            <v>0</v>
          </cell>
        </row>
        <row r="129">
          <cell r="B129">
            <v>54</v>
          </cell>
          <cell r="C129">
            <v>5</v>
          </cell>
          <cell r="D129">
            <v>3</v>
          </cell>
          <cell r="E129">
            <v>2</v>
          </cell>
          <cell r="W129">
            <v>0</v>
          </cell>
        </row>
        <row r="130">
          <cell r="B130">
            <v>55</v>
          </cell>
          <cell r="C130">
            <v>5</v>
          </cell>
          <cell r="D130">
            <v>3</v>
          </cell>
          <cell r="E130">
            <v>2</v>
          </cell>
          <cell r="F130">
            <v>1</v>
          </cell>
          <cell r="W130">
            <v>0</v>
          </cell>
        </row>
        <row r="131">
          <cell r="B131">
            <v>56</v>
          </cell>
          <cell r="C131">
            <v>5</v>
          </cell>
          <cell r="D131">
            <v>3</v>
          </cell>
          <cell r="E131">
            <v>3</v>
          </cell>
          <cell r="F131">
            <v>2</v>
          </cell>
          <cell r="W131">
            <v>0</v>
          </cell>
        </row>
        <row r="132">
          <cell r="B132">
            <v>57</v>
          </cell>
          <cell r="C132">
            <v>6</v>
          </cell>
          <cell r="D132">
            <v>4</v>
          </cell>
          <cell r="E132">
            <v>3</v>
          </cell>
          <cell r="F132">
            <v>2</v>
          </cell>
          <cell r="G132">
            <v>1</v>
          </cell>
          <cell r="W132">
            <v>0</v>
          </cell>
        </row>
        <row r="133">
          <cell r="B133">
            <v>58</v>
          </cell>
          <cell r="C133">
            <v>6</v>
          </cell>
          <cell r="D133">
            <v>4</v>
          </cell>
          <cell r="E133">
            <v>3</v>
          </cell>
          <cell r="F133">
            <v>3</v>
          </cell>
          <cell r="G133">
            <v>2</v>
          </cell>
          <cell r="W133">
            <v>0</v>
          </cell>
        </row>
        <row r="134">
          <cell r="B134">
            <v>59</v>
          </cell>
          <cell r="C134">
            <v>6</v>
          </cell>
          <cell r="D134">
            <v>4</v>
          </cell>
          <cell r="E134">
            <v>4</v>
          </cell>
          <cell r="F134">
            <v>3</v>
          </cell>
          <cell r="G134">
            <v>2</v>
          </cell>
          <cell r="H134">
            <v>1</v>
          </cell>
          <cell r="W134">
            <v>0</v>
          </cell>
        </row>
        <row r="135">
          <cell r="B135">
            <v>60</v>
          </cell>
          <cell r="C135">
            <v>6</v>
          </cell>
          <cell r="D135">
            <v>4</v>
          </cell>
          <cell r="E135">
            <v>4</v>
          </cell>
          <cell r="F135">
            <v>3</v>
          </cell>
          <cell r="G135">
            <v>3</v>
          </cell>
          <cell r="H135">
            <v>2</v>
          </cell>
          <cell r="W135">
            <v>0</v>
          </cell>
        </row>
        <row r="136">
          <cell r="B136">
            <v>61</v>
          </cell>
          <cell r="C136">
            <v>6</v>
          </cell>
          <cell r="D136">
            <v>5</v>
          </cell>
          <cell r="E136">
            <v>4</v>
          </cell>
          <cell r="F136">
            <v>4</v>
          </cell>
          <cell r="G136">
            <v>3</v>
          </cell>
          <cell r="H136">
            <v>2</v>
          </cell>
          <cell r="I136">
            <v>1</v>
          </cell>
          <cell r="W136">
            <v>0</v>
          </cell>
        </row>
        <row r="137">
          <cell r="B137">
            <v>62</v>
          </cell>
          <cell r="C137">
            <v>6</v>
          </cell>
          <cell r="D137">
            <v>5</v>
          </cell>
          <cell r="E137">
            <v>4</v>
          </cell>
          <cell r="F137">
            <v>4</v>
          </cell>
          <cell r="G137">
            <v>3</v>
          </cell>
          <cell r="H137">
            <v>3</v>
          </cell>
          <cell r="I137">
            <v>2</v>
          </cell>
          <cell r="W137">
            <v>0</v>
          </cell>
        </row>
        <row r="138">
          <cell r="B138">
            <v>63</v>
          </cell>
          <cell r="C138">
            <v>6</v>
          </cell>
          <cell r="D138">
            <v>5</v>
          </cell>
          <cell r="E138">
            <v>5</v>
          </cell>
          <cell r="F138">
            <v>4</v>
          </cell>
          <cell r="G138">
            <v>4</v>
          </cell>
          <cell r="H138">
            <v>3</v>
          </cell>
          <cell r="I138">
            <v>2</v>
          </cell>
          <cell r="J138">
            <v>1</v>
          </cell>
          <cell r="W138">
            <v>0</v>
          </cell>
        </row>
        <row r="139">
          <cell r="B139">
            <v>64</v>
          </cell>
          <cell r="C139">
            <v>6</v>
          </cell>
          <cell r="D139">
            <v>5</v>
          </cell>
          <cell r="E139">
            <v>5</v>
          </cell>
          <cell r="F139">
            <v>4</v>
          </cell>
          <cell r="G139">
            <v>4</v>
          </cell>
          <cell r="H139">
            <v>3</v>
          </cell>
          <cell r="I139">
            <v>3</v>
          </cell>
          <cell r="J139">
            <v>2</v>
          </cell>
          <cell r="W139">
            <v>0</v>
          </cell>
        </row>
        <row r="140">
          <cell r="B140">
            <v>65</v>
          </cell>
          <cell r="C140">
            <v>6</v>
          </cell>
          <cell r="D140">
            <v>5</v>
          </cell>
          <cell r="E140">
            <v>5</v>
          </cell>
          <cell r="F140">
            <v>5</v>
          </cell>
          <cell r="G140">
            <v>4</v>
          </cell>
          <cell r="H140">
            <v>4</v>
          </cell>
          <cell r="I140">
            <v>3</v>
          </cell>
          <cell r="J140">
            <v>2</v>
          </cell>
          <cell r="K140">
            <v>1</v>
          </cell>
          <cell r="W140">
            <v>0</v>
          </cell>
        </row>
        <row r="141">
          <cell r="B141">
            <v>66</v>
          </cell>
          <cell r="C141">
            <v>6</v>
          </cell>
          <cell r="D141">
            <v>5</v>
          </cell>
          <cell r="E141">
            <v>5</v>
          </cell>
          <cell r="F141">
            <v>5</v>
          </cell>
          <cell r="G141">
            <v>4</v>
          </cell>
          <cell r="H141">
            <v>4</v>
          </cell>
          <cell r="I141">
            <v>3</v>
          </cell>
          <cell r="J141">
            <v>3</v>
          </cell>
          <cell r="K141">
            <v>2</v>
          </cell>
          <cell r="W141">
            <v>0</v>
          </cell>
        </row>
        <row r="142">
          <cell r="B142">
            <v>67</v>
          </cell>
          <cell r="C142">
            <v>6</v>
          </cell>
          <cell r="D142">
            <v>5</v>
          </cell>
          <cell r="E142">
            <v>5</v>
          </cell>
          <cell r="F142">
            <v>5</v>
          </cell>
          <cell r="G142">
            <v>5</v>
          </cell>
          <cell r="H142">
            <v>4</v>
          </cell>
          <cell r="I142">
            <v>4</v>
          </cell>
          <cell r="J142">
            <v>3</v>
          </cell>
          <cell r="K142">
            <v>2</v>
          </cell>
          <cell r="L142">
            <v>1</v>
          </cell>
          <cell r="W142">
            <v>0</v>
          </cell>
        </row>
        <row r="143">
          <cell r="B143">
            <v>68</v>
          </cell>
          <cell r="C143">
            <v>6</v>
          </cell>
          <cell r="D143">
            <v>5</v>
          </cell>
          <cell r="E143">
            <v>5</v>
          </cell>
          <cell r="F143">
            <v>5</v>
          </cell>
          <cell r="G143">
            <v>5</v>
          </cell>
          <cell r="H143">
            <v>4</v>
          </cell>
          <cell r="I143">
            <v>4</v>
          </cell>
          <cell r="J143">
            <v>3</v>
          </cell>
          <cell r="K143">
            <v>3</v>
          </cell>
          <cell r="L143">
            <v>2</v>
          </cell>
          <cell r="W143">
            <v>0</v>
          </cell>
        </row>
        <row r="144">
          <cell r="B144">
            <v>69</v>
          </cell>
          <cell r="C144">
            <v>6</v>
          </cell>
          <cell r="D144">
            <v>5</v>
          </cell>
          <cell r="E144">
            <v>5</v>
          </cell>
          <cell r="F144">
            <v>5</v>
          </cell>
          <cell r="G144">
            <v>5</v>
          </cell>
          <cell r="H144">
            <v>5</v>
          </cell>
          <cell r="I144">
            <v>4</v>
          </cell>
          <cell r="J144">
            <v>4</v>
          </cell>
          <cell r="K144">
            <v>3</v>
          </cell>
          <cell r="L144">
            <v>3</v>
          </cell>
          <cell r="W144">
            <v>0</v>
          </cell>
        </row>
        <row r="145">
          <cell r="B145">
            <v>70</v>
          </cell>
          <cell r="C145">
            <v>6</v>
          </cell>
          <cell r="D145">
            <v>5</v>
          </cell>
          <cell r="E145">
            <v>5</v>
          </cell>
          <cell r="F145">
            <v>5</v>
          </cell>
          <cell r="G145">
            <v>5</v>
          </cell>
          <cell r="H145">
            <v>5</v>
          </cell>
          <cell r="I145">
            <v>4</v>
          </cell>
          <cell r="J145">
            <v>4</v>
          </cell>
          <cell r="K145">
            <v>4</v>
          </cell>
          <cell r="L145">
            <v>4</v>
          </cell>
          <cell r="W145">
            <v>0</v>
          </cell>
        </row>
        <row r="146">
          <cell r="B146">
            <v>71</v>
          </cell>
          <cell r="W146">
            <v>0</v>
          </cell>
        </row>
        <row r="147">
          <cell r="B147">
            <v>72</v>
          </cell>
          <cell r="W147">
            <v>0</v>
          </cell>
        </row>
        <row r="148">
          <cell r="B148">
            <v>73</v>
          </cell>
          <cell r="W148">
            <v>0</v>
          </cell>
        </row>
        <row r="149">
          <cell r="B149">
            <v>74</v>
          </cell>
          <cell r="D149">
            <v>0</v>
          </cell>
          <cell r="W149">
            <v>0</v>
          </cell>
        </row>
        <row r="150">
          <cell r="B150">
            <v>75</v>
          </cell>
          <cell r="D150">
            <v>0</v>
          </cell>
          <cell r="W150">
            <v>0</v>
          </cell>
        </row>
        <row r="151">
          <cell r="B151">
            <v>76</v>
          </cell>
          <cell r="D151">
            <v>1</v>
          </cell>
          <cell r="W151">
            <v>0</v>
          </cell>
        </row>
        <row r="152">
          <cell r="B152">
            <v>77</v>
          </cell>
          <cell r="D152">
            <v>1</v>
          </cell>
          <cell r="W152">
            <v>0</v>
          </cell>
        </row>
        <row r="153">
          <cell r="B153">
            <v>78</v>
          </cell>
          <cell r="D153">
            <v>1</v>
          </cell>
          <cell r="E153">
            <v>0</v>
          </cell>
          <cell r="W153">
            <v>0</v>
          </cell>
        </row>
        <row r="154">
          <cell r="B154">
            <v>79</v>
          </cell>
          <cell r="D154">
            <v>1</v>
          </cell>
          <cell r="E154">
            <v>0</v>
          </cell>
          <cell r="W154">
            <v>0</v>
          </cell>
        </row>
        <row r="155">
          <cell r="B155">
            <v>80</v>
          </cell>
          <cell r="D155">
            <v>1</v>
          </cell>
          <cell r="E155">
            <v>1</v>
          </cell>
          <cell r="W155">
            <v>0</v>
          </cell>
        </row>
        <row r="156">
          <cell r="B156">
            <v>81</v>
          </cell>
          <cell r="D156">
            <v>1</v>
          </cell>
          <cell r="E156">
            <v>1</v>
          </cell>
          <cell r="F156">
            <v>0</v>
          </cell>
          <cell r="W156">
            <v>0</v>
          </cell>
        </row>
        <row r="157">
          <cell r="B157">
            <v>82</v>
          </cell>
          <cell r="D157">
            <v>1</v>
          </cell>
          <cell r="E157">
            <v>1</v>
          </cell>
          <cell r="F157">
            <v>1</v>
          </cell>
          <cell r="W157">
            <v>0</v>
          </cell>
        </row>
        <row r="158">
          <cell r="B158">
            <v>83</v>
          </cell>
          <cell r="D158">
            <v>1</v>
          </cell>
          <cell r="E158">
            <v>1</v>
          </cell>
          <cell r="F158">
            <v>1</v>
          </cell>
          <cell r="W158">
            <v>0</v>
          </cell>
        </row>
        <row r="159">
          <cell r="B159">
            <v>84</v>
          </cell>
          <cell r="D159">
            <v>2</v>
          </cell>
          <cell r="E159">
            <v>1</v>
          </cell>
          <cell r="F159">
            <v>1</v>
          </cell>
          <cell r="G159">
            <v>0</v>
          </cell>
          <cell r="W159">
            <v>0</v>
          </cell>
        </row>
        <row r="160">
          <cell r="B160">
            <v>85</v>
          </cell>
          <cell r="D160">
            <v>2</v>
          </cell>
          <cell r="E160">
            <v>1</v>
          </cell>
          <cell r="F160">
            <v>1</v>
          </cell>
          <cell r="G160">
            <v>1</v>
          </cell>
          <cell r="W160">
            <v>0</v>
          </cell>
        </row>
        <row r="161">
          <cell r="B161">
            <v>86</v>
          </cell>
          <cell r="D161">
            <v>2</v>
          </cell>
          <cell r="E161">
            <v>2</v>
          </cell>
          <cell r="F161">
            <v>1</v>
          </cell>
          <cell r="G161">
            <v>1</v>
          </cell>
          <cell r="W161">
            <v>0</v>
          </cell>
        </row>
        <row r="162">
          <cell r="B162">
            <v>87</v>
          </cell>
          <cell r="D162">
            <v>2</v>
          </cell>
          <cell r="E162">
            <v>2</v>
          </cell>
          <cell r="F162">
            <v>2</v>
          </cell>
          <cell r="G162">
            <v>1</v>
          </cell>
          <cell r="W162">
            <v>0</v>
          </cell>
        </row>
        <row r="163">
          <cell r="B163">
            <v>88</v>
          </cell>
          <cell r="D163">
            <v>3</v>
          </cell>
          <cell r="E163">
            <v>2</v>
          </cell>
          <cell r="F163">
            <v>2</v>
          </cell>
          <cell r="G163">
            <v>1</v>
          </cell>
          <cell r="W163">
            <v>0</v>
          </cell>
        </row>
        <row r="164">
          <cell r="B164">
            <v>89</v>
          </cell>
          <cell r="D164">
            <v>3</v>
          </cell>
          <cell r="E164">
            <v>3</v>
          </cell>
          <cell r="F164">
            <v>3</v>
          </cell>
          <cell r="G164">
            <v>2</v>
          </cell>
          <cell r="W164">
            <v>0</v>
          </cell>
        </row>
        <row r="165">
          <cell r="B165">
            <v>90</v>
          </cell>
          <cell r="D165">
            <v>3</v>
          </cell>
          <cell r="E165">
            <v>3</v>
          </cell>
          <cell r="F165">
            <v>3</v>
          </cell>
          <cell r="G165">
            <v>3</v>
          </cell>
          <cell r="W165">
            <v>0</v>
          </cell>
        </row>
        <row r="166">
          <cell r="B166">
            <v>91</v>
          </cell>
          <cell r="C166">
            <v>5</v>
          </cell>
          <cell r="D166">
            <v>3</v>
          </cell>
          <cell r="M166">
            <v>4</v>
          </cell>
          <cell r="N166">
            <v>2</v>
          </cell>
          <cell r="W166">
            <v>0</v>
          </cell>
        </row>
        <row r="167">
          <cell r="B167">
            <v>92</v>
          </cell>
          <cell r="C167">
            <v>6</v>
          </cell>
          <cell r="D167">
            <v>4</v>
          </cell>
          <cell r="M167">
            <v>5</v>
          </cell>
          <cell r="N167">
            <v>2</v>
          </cell>
          <cell r="W167">
            <v>0</v>
          </cell>
        </row>
        <row r="168">
          <cell r="B168">
            <v>93</v>
          </cell>
          <cell r="C168">
            <v>6</v>
          </cell>
          <cell r="D168">
            <v>5</v>
          </cell>
          <cell r="M168">
            <v>5</v>
          </cell>
          <cell r="N168">
            <v>3</v>
          </cell>
          <cell r="W168">
            <v>0</v>
          </cell>
        </row>
        <row r="169">
          <cell r="B169">
            <v>94</v>
          </cell>
          <cell r="C169">
            <v>6</v>
          </cell>
          <cell r="D169">
            <v>6</v>
          </cell>
          <cell r="E169">
            <v>3</v>
          </cell>
          <cell r="M169">
            <v>6</v>
          </cell>
          <cell r="N169">
            <v>3</v>
          </cell>
          <cell r="O169">
            <v>1</v>
          </cell>
          <cell r="W169">
            <v>0</v>
          </cell>
        </row>
        <row r="170">
          <cell r="B170">
            <v>95</v>
          </cell>
          <cell r="C170">
            <v>6</v>
          </cell>
          <cell r="D170">
            <v>6</v>
          </cell>
          <cell r="E170">
            <v>4</v>
          </cell>
          <cell r="M170">
            <v>6</v>
          </cell>
          <cell r="N170">
            <v>4</v>
          </cell>
          <cell r="O170">
            <v>2</v>
          </cell>
          <cell r="W170">
            <v>0</v>
          </cell>
        </row>
        <row r="171">
          <cell r="B171">
            <v>96</v>
          </cell>
          <cell r="C171">
            <v>6</v>
          </cell>
          <cell r="D171">
            <v>6</v>
          </cell>
          <cell r="E171">
            <v>5</v>
          </cell>
          <cell r="F171">
            <v>3</v>
          </cell>
          <cell r="M171">
            <v>7</v>
          </cell>
          <cell r="N171">
            <v>4</v>
          </cell>
          <cell r="O171">
            <v>2</v>
          </cell>
          <cell r="P171">
            <v>1</v>
          </cell>
          <cell r="W171">
            <v>0</v>
          </cell>
        </row>
        <row r="172">
          <cell r="B172">
            <v>97</v>
          </cell>
          <cell r="C172">
            <v>6</v>
          </cell>
          <cell r="D172">
            <v>6</v>
          </cell>
          <cell r="E172">
            <v>6</v>
          </cell>
          <cell r="F172">
            <v>4</v>
          </cell>
          <cell r="M172">
            <v>7</v>
          </cell>
          <cell r="N172">
            <v>5</v>
          </cell>
          <cell r="O172">
            <v>3</v>
          </cell>
          <cell r="P172">
            <v>2</v>
          </cell>
          <cell r="W172">
            <v>0</v>
          </cell>
        </row>
        <row r="173">
          <cell r="B173">
            <v>98</v>
          </cell>
          <cell r="C173">
            <v>6</v>
          </cell>
          <cell r="D173">
            <v>6</v>
          </cell>
          <cell r="E173">
            <v>6</v>
          </cell>
          <cell r="F173">
            <v>5</v>
          </cell>
          <cell r="G173">
            <v>3</v>
          </cell>
          <cell r="M173">
            <v>8</v>
          </cell>
          <cell r="N173">
            <v>5</v>
          </cell>
          <cell r="O173">
            <v>3</v>
          </cell>
          <cell r="P173">
            <v>2</v>
          </cell>
          <cell r="Q173">
            <v>1</v>
          </cell>
          <cell r="W173">
            <v>0</v>
          </cell>
        </row>
        <row r="174">
          <cell r="B174">
            <v>99</v>
          </cell>
          <cell r="C174">
            <v>6</v>
          </cell>
          <cell r="D174">
            <v>6</v>
          </cell>
          <cell r="E174">
            <v>6</v>
          </cell>
          <cell r="F174">
            <v>6</v>
          </cell>
          <cell r="G174">
            <v>4</v>
          </cell>
          <cell r="M174">
            <v>8</v>
          </cell>
          <cell r="N174">
            <v>5</v>
          </cell>
          <cell r="O174">
            <v>4</v>
          </cell>
          <cell r="P174">
            <v>3</v>
          </cell>
          <cell r="Q174">
            <v>2</v>
          </cell>
          <cell r="W174">
            <v>0</v>
          </cell>
        </row>
        <row r="175">
          <cell r="B175">
            <v>100</v>
          </cell>
          <cell r="C175">
            <v>6</v>
          </cell>
          <cell r="D175">
            <v>6</v>
          </cell>
          <cell r="E175">
            <v>6</v>
          </cell>
          <cell r="F175">
            <v>6</v>
          </cell>
          <cell r="G175">
            <v>5</v>
          </cell>
          <cell r="H175">
            <v>3</v>
          </cell>
          <cell r="M175">
            <v>9</v>
          </cell>
          <cell r="N175">
            <v>5</v>
          </cell>
          <cell r="O175">
            <v>4</v>
          </cell>
          <cell r="P175">
            <v>3</v>
          </cell>
          <cell r="Q175">
            <v>2</v>
          </cell>
          <cell r="R175">
            <v>1</v>
          </cell>
          <cell r="W175">
            <v>0</v>
          </cell>
        </row>
        <row r="176">
          <cell r="B176">
            <v>101</v>
          </cell>
          <cell r="C176">
            <v>6</v>
          </cell>
          <cell r="D176">
            <v>6</v>
          </cell>
          <cell r="E176">
            <v>6</v>
          </cell>
          <cell r="F176">
            <v>6</v>
          </cell>
          <cell r="G176">
            <v>6</v>
          </cell>
          <cell r="H176">
            <v>4</v>
          </cell>
          <cell r="M176">
            <v>9</v>
          </cell>
          <cell r="N176">
            <v>5</v>
          </cell>
          <cell r="O176">
            <v>5</v>
          </cell>
          <cell r="P176">
            <v>4</v>
          </cell>
          <cell r="Q176">
            <v>3</v>
          </cell>
          <cell r="R176">
            <v>2</v>
          </cell>
          <cell r="W176">
            <v>0</v>
          </cell>
        </row>
        <row r="177">
          <cell r="B177">
            <v>102</v>
          </cell>
          <cell r="C177">
            <v>6</v>
          </cell>
          <cell r="D177">
            <v>6</v>
          </cell>
          <cell r="E177">
            <v>6</v>
          </cell>
          <cell r="F177">
            <v>6</v>
          </cell>
          <cell r="G177">
            <v>6</v>
          </cell>
          <cell r="H177">
            <v>5</v>
          </cell>
          <cell r="I177">
            <v>3</v>
          </cell>
          <cell r="M177">
            <v>9</v>
          </cell>
          <cell r="N177">
            <v>5</v>
          </cell>
          <cell r="O177">
            <v>5</v>
          </cell>
          <cell r="P177">
            <v>4</v>
          </cell>
          <cell r="Q177">
            <v>3</v>
          </cell>
          <cell r="R177">
            <v>2</v>
          </cell>
          <cell r="S177">
            <v>1</v>
          </cell>
          <cell r="W177">
            <v>0</v>
          </cell>
        </row>
        <row r="178">
          <cell r="B178">
            <v>103</v>
          </cell>
          <cell r="C178">
            <v>6</v>
          </cell>
          <cell r="D178">
            <v>6</v>
          </cell>
          <cell r="E178">
            <v>6</v>
          </cell>
          <cell r="F178">
            <v>6</v>
          </cell>
          <cell r="G178">
            <v>6</v>
          </cell>
          <cell r="H178">
            <v>6</v>
          </cell>
          <cell r="I178">
            <v>4</v>
          </cell>
          <cell r="M178">
            <v>9</v>
          </cell>
          <cell r="N178">
            <v>5</v>
          </cell>
          <cell r="O178">
            <v>5</v>
          </cell>
          <cell r="P178">
            <v>4</v>
          </cell>
          <cell r="Q178">
            <v>4</v>
          </cell>
          <cell r="R178">
            <v>3</v>
          </cell>
          <cell r="S178">
            <v>2</v>
          </cell>
          <cell r="W178">
            <v>0</v>
          </cell>
        </row>
        <row r="179">
          <cell r="B179">
            <v>104</v>
          </cell>
          <cell r="C179">
            <v>6</v>
          </cell>
          <cell r="D179">
            <v>6</v>
          </cell>
          <cell r="E179">
            <v>6</v>
          </cell>
          <cell r="F179">
            <v>6</v>
          </cell>
          <cell r="G179">
            <v>6</v>
          </cell>
          <cell r="H179">
            <v>6</v>
          </cell>
          <cell r="I179">
            <v>5</v>
          </cell>
          <cell r="J179">
            <v>3</v>
          </cell>
          <cell r="M179">
            <v>9</v>
          </cell>
          <cell r="N179">
            <v>5</v>
          </cell>
          <cell r="O179">
            <v>5</v>
          </cell>
          <cell r="P179">
            <v>4</v>
          </cell>
          <cell r="Q179">
            <v>4</v>
          </cell>
          <cell r="R179">
            <v>3</v>
          </cell>
          <cell r="S179">
            <v>2</v>
          </cell>
          <cell r="T179">
            <v>1</v>
          </cell>
          <cell r="W179">
            <v>0</v>
          </cell>
        </row>
        <row r="180">
          <cell r="B180">
            <v>105</v>
          </cell>
          <cell r="C180">
            <v>6</v>
          </cell>
          <cell r="D180">
            <v>6</v>
          </cell>
          <cell r="E180">
            <v>6</v>
          </cell>
          <cell r="F180">
            <v>6</v>
          </cell>
          <cell r="G180">
            <v>6</v>
          </cell>
          <cell r="H180">
            <v>6</v>
          </cell>
          <cell r="I180">
            <v>6</v>
          </cell>
          <cell r="J180">
            <v>4</v>
          </cell>
          <cell r="M180">
            <v>9</v>
          </cell>
          <cell r="N180">
            <v>5</v>
          </cell>
          <cell r="O180">
            <v>5</v>
          </cell>
          <cell r="P180">
            <v>4</v>
          </cell>
          <cell r="Q180">
            <v>4</v>
          </cell>
          <cell r="R180">
            <v>4</v>
          </cell>
          <cell r="S180">
            <v>3</v>
          </cell>
          <cell r="T180">
            <v>2</v>
          </cell>
          <cell r="W180">
            <v>0</v>
          </cell>
        </row>
        <row r="181">
          <cell r="B181">
            <v>106</v>
          </cell>
          <cell r="C181">
            <v>6</v>
          </cell>
          <cell r="D181">
            <v>6</v>
          </cell>
          <cell r="E181">
            <v>6</v>
          </cell>
          <cell r="F181">
            <v>6</v>
          </cell>
          <cell r="G181">
            <v>6</v>
          </cell>
          <cell r="H181">
            <v>6</v>
          </cell>
          <cell r="I181">
            <v>6</v>
          </cell>
          <cell r="J181">
            <v>5</v>
          </cell>
          <cell r="K181">
            <v>3</v>
          </cell>
          <cell r="M181">
            <v>9</v>
          </cell>
          <cell r="N181">
            <v>5</v>
          </cell>
          <cell r="O181">
            <v>5</v>
          </cell>
          <cell r="P181">
            <v>4</v>
          </cell>
          <cell r="Q181">
            <v>4</v>
          </cell>
          <cell r="R181">
            <v>4</v>
          </cell>
          <cell r="S181">
            <v>3</v>
          </cell>
          <cell r="T181">
            <v>2</v>
          </cell>
          <cell r="U181">
            <v>1</v>
          </cell>
          <cell r="W181">
            <v>0</v>
          </cell>
        </row>
        <row r="182">
          <cell r="B182">
            <v>107</v>
          </cell>
          <cell r="C182">
            <v>6</v>
          </cell>
          <cell r="D182">
            <v>6</v>
          </cell>
          <cell r="E182">
            <v>6</v>
          </cell>
          <cell r="F182">
            <v>6</v>
          </cell>
          <cell r="G182">
            <v>6</v>
          </cell>
          <cell r="H182">
            <v>6</v>
          </cell>
          <cell r="I182">
            <v>6</v>
          </cell>
          <cell r="J182">
            <v>6</v>
          </cell>
          <cell r="K182">
            <v>4</v>
          </cell>
          <cell r="M182">
            <v>9</v>
          </cell>
          <cell r="N182">
            <v>5</v>
          </cell>
          <cell r="O182">
            <v>5</v>
          </cell>
          <cell r="P182">
            <v>4</v>
          </cell>
          <cell r="Q182">
            <v>4</v>
          </cell>
          <cell r="R182">
            <v>4</v>
          </cell>
          <cell r="S182">
            <v>3</v>
          </cell>
          <cell r="T182">
            <v>3</v>
          </cell>
          <cell r="U182">
            <v>2</v>
          </cell>
          <cell r="W182">
            <v>0</v>
          </cell>
        </row>
        <row r="183">
          <cell r="B183">
            <v>108</v>
          </cell>
          <cell r="C183">
            <v>6</v>
          </cell>
          <cell r="D183">
            <v>6</v>
          </cell>
          <cell r="E183">
            <v>6</v>
          </cell>
          <cell r="F183">
            <v>6</v>
          </cell>
          <cell r="G183">
            <v>6</v>
          </cell>
          <cell r="H183">
            <v>6</v>
          </cell>
          <cell r="I183">
            <v>6</v>
          </cell>
          <cell r="J183">
            <v>6</v>
          </cell>
          <cell r="K183">
            <v>5</v>
          </cell>
          <cell r="L183">
            <v>3</v>
          </cell>
          <cell r="M183">
            <v>9</v>
          </cell>
          <cell r="N183">
            <v>5</v>
          </cell>
          <cell r="O183">
            <v>5</v>
          </cell>
          <cell r="P183">
            <v>4</v>
          </cell>
          <cell r="Q183">
            <v>4</v>
          </cell>
          <cell r="R183">
            <v>4</v>
          </cell>
          <cell r="S183">
            <v>3</v>
          </cell>
          <cell r="T183">
            <v>3</v>
          </cell>
          <cell r="U183">
            <v>2</v>
          </cell>
          <cell r="V183">
            <v>1</v>
          </cell>
          <cell r="W183">
            <v>0</v>
          </cell>
        </row>
        <row r="184">
          <cell r="B184">
            <v>109</v>
          </cell>
          <cell r="C184">
            <v>6</v>
          </cell>
          <cell r="D184">
            <v>6</v>
          </cell>
          <cell r="E184">
            <v>6</v>
          </cell>
          <cell r="F184">
            <v>6</v>
          </cell>
          <cell r="G184">
            <v>6</v>
          </cell>
          <cell r="H184">
            <v>6</v>
          </cell>
          <cell r="I184">
            <v>6</v>
          </cell>
          <cell r="J184">
            <v>6</v>
          </cell>
          <cell r="K184">
            <v>6</v>
          </cell>
          <cell r="L184">
            <v>4</v>
          </cell>
          <cell r="M184">
            <v>9</v>
          </cell>
          <cell r="N184">
            <v>5</v>
          </cell>
          <cell r="O184">
            <v>5</v>
          </cell>
          <cell r="P184">
            <v>4</v>
          </cell>
          <cell r="Q184">
            <v>4</v>
          </cell>
          <cell r="R184">
            <v>4</v>
          </cell>
          <cell r="S184">
            <v>3</v>
          </cell>
          <cell r="T184">
            <v>3</v>
          </cell>
          <cell r="U184">
            <v>3</v>
          </cell>
          <cell r="V184">
            <v>2</v>
          </cell>
          <cell r="W184">
            <v>0</v>
          </cell>
        </row>
        <row r="185">
          <cell r="B185">
            <v>110</v>
          </cell>
          <cell r="C185">
            <v>6</v>
          </cell>
          <cell r="D185">
            <v>6</v>
          </cell>
          <cell r="E185">
            <v>6</v>
          </cell>
          <cell r="F185">
            <v>6</v>
          </cell>
          <cell r="G185">
            <v>6</v>
          </cell>
          <cell r="H185">
            <v>6</v>
          </cell>
          <cell r="I185">
            <v>6</v>
          </cell>
          <cell r="J185">
            <v>6</v>
          </cell>
          <cell r="K185">
            <v>6</v>
          </cell>
          <cell r="L185">
            <v>6</v>
          </cell>
          <cell r="M185">
            <v>9</v>
          </cell>
          <cell r="N185">
            <v>5</v>
          </cell>
          <cell r="O185">
            <v>5</v>
          </cell>
          <cell r="P185">
            <v>4</v>
          </cell>
          <cell r="Q185">
            <v>4</v>
          </cell>
          <cell r="R185">
            <v>4</v>
          </cell>
          <cell r="S185">
            <v>3</v>
          </cell>
          <cell r="T185">
            <v>3</v>
          </cell>
          <cell r="U185">
            <v>3</v>
          </cell>
          <cell r="V185">
            <v>3</v>
          </cell>
          <cell r="W185">
            <v>0</v>
          </cell>
        </row>
        <row r="186">
          <cell r="B186">
            <v>111</v>
          </cell>
          <cell r="C186">
            <v>3</v>
          </cell>
          <cell r="D186">
            <v>1</v>
          </cell>
          <cell r="W186">
            <v>0</v>
          </cell>
        </row>
        <row r="187">
          <cell r="B187">
            <v>112</v>
          </cell>
          <cell r="C187">
            <v>4</v>
          </cell>
          <cell r="D187">
            <v>2</v>
          </cell>
          <cell r="W187">
            <v>0</v>
          </cell>
        </row>
        <row r="188">
          <cell r="B188">
            <v>113</v>
          </cell>
          <cell r="C188">
            <v>4</v>
          </cell>
          <cell r="D188">
            <v>2</v>
          </cell>
          <cell r="E188">
            <v>1</v>
          </cell>
          <cell r="W188">
            <v>0</v>
          </cell>
        </row>
        <row r="189">
          <cell r="B189">
            <v>114</v>
          </cell>
          <cell r="C189">
            <v>4</v>
          </cell>
          <cell r="D189">
            <v>3</v>
          </cell>
          <cell r="E189">
            <v>2</v>
          </cell>
          <cell r="W189">
            <v>0</v>
          </cell>
        </row>
        <row r="190">
          <cell r="B190">
            <v>115</v>
          </cell>
          <cell r="C190">
            <v>4</v>
          </cell>
          <cell r="D190">
            <v>3</v>
          </cell>
          <cell r="E190">
            <v>2</v>
          </cell>
          <cell r="F190">
            <v>1</v>
          </cell>
          <cell r="W190">
            <v>0</v>
          </cell>
        </row>
        <row r="191">
          <cell r="B191">
            <v>116</v>
          </cell>
          <cell r="C191">
            <v>4</v>
          </cell>
          <cell r="D191">
            <v>3</v>
          </cell>
          <cell r="E191">
            <v>3</v>
          </cell>
          <cell r="F191">
            <v>2</v>
          </cell>
          <cell r="W191">
            <v>0</v>
          </cell>
        </row>
        <row r="192">
          <cell r="B192">
            <v>117</v>
          </cell>
          <cell r="C192">
            <v>4</v>
          </cell>
          <cell r="D192">
            <v>4</v>
          </cell>
          <cell r="E192">
            <v>3</v>
          </cell>
          <cell r="F192">
            <v>2</v>
          </cell>
          <cell r="G192">
            <v>1</v>
          </cell>
          <cell r="W192">
            <v>0</v>
          </cell>
        </row>
        <row r="193">
          <cell r="B193">
            <v>118</v>
          </cell>
          <cell r="C193">
            <v>4</v>
          </cell>
          <cell r="D193">
            <v>4</v>
          </cell>
          <cell r="E193">
            <v>3</v>
          </cell>
          <cell r="F193">
            <v>3</v>
          </cell>
          <cell r="G193">
            <v>2</v>
          </cell>
          <cell r="W193">
            <v>0</v>
          </cell>
        </row>
        <row r="194">
          <cell r="B194">
            <v>119</v>
          </cell>
          <cell r="C194">
            <v>4</v>
          </cell>
          <cell r="D194">
            <v>4</v>
          </cell>
          <cell r="E194">
            <v>4</v>
          </cell>
          <cell r="F194">
            <v>3</v>
          </cell>
          <cell r="G194">
            <v>2</v>
          </cell>
          <cell r="H194">
            <v>1</v>
          </cell>
          <cell r="W194">
            <v>0</v>
          </cell>
        </row>
        <row r="195">
          <cell r="B195">
            <v>120</v>
          </cell>
          <cell r="C195">
            <v>4</v>
          </cell>
          <cell r="D195">
            <v>4</v>
          </cell>
          <cell r="E195">
            <v>4</v>
          </cell>
          <cell r="F195">
            <v>3</v>
          </cell>
          <cell r="G195">
            <v>3</v>
          </cell>
          <cell r="H195">
            <v>2</v>
          </cell>
          <cell r="W195">
            <v>0</v>
          </cell>
        </row>
        <row r="196">
          <cell r="B196">
            <v>121</v>
          </cell>
          <cell r="C196">
            <v>4</v>
          </cell>
          <cell r="D196">
            <v>4</v>
          </cell>
          <cell r="E196">
            <v>4</v>
          </cell>
          <cell r="F196">
            <v>4</v>
          </cell>
          <cell r="G196">
            <v>3</v>
          </cell>
          <cell r="H196">
            <v>2</v>
          </cell>
          <cell r="I196">
            <v>1</v>
          </cell>
          <cell r="W196">
            <v>0</v>
          </cell>
        </row>
        <row r="197">
          <cell r="B197">
            <v>122</v>
          </cell>
          <cell r="C197">
            <v>4</v>
          </cell>
          <cell r="D197">
            <v>4</v>
          </cell>
          <cell r="E197">
            <v>4</v>
          </cell>
          <cell r="F197">
            <v>4</v>
          </cell>
          <cell r="G197">
            <v>3</v>
          </cell>
          <cell r="H197">
            <v>3</v>
          </cell>
          <cell r="I197">
            <v>2</v>
          </cell>
          <cell r="W197">
            <v>0</v>
          </cell>
        </row>
        <row r="198">
          <cell r="B198">
            <v>123</v>
          </cell>
          <cell r="C198">
            <v>4</v>
          </cell>
          <cell r="D198">
            <v>4</v>
          </cell>
          <cell r="E198">
            <v>4</v>
          </cell>
          <cell r="F198">
            <v>4</v>
          </cell>
          <cell r="G198">
            <v>4</v>
          </cell>
          <cell r="H198">
            <v>3</v>
          </cell>
          <cell r="I198">
            <v>2</v>
          </cell>
          <cell r="J198">
            <v>1</v>
          </cell>
          <cell r="W198">
            <v>0</v>
          </cell>
        </row>
        <row r="199">
          <cell r="B199">
            <v>124</v>
          </cell>
          <cell r="C199">
            <v>4</v>
          </cell>
          <cell r="D199">
            <v>4</v>
          </cell>
          <cell r="E199">
            <v>4</v>
          </cell>
          <cell r="F199">
            <v>4</v>
          </cell>
          <cell r="G199">
            <v>4</v>
          </cell>
          <cell r="H199">
            <v>3</v>
          </cell>
          <cell r="I199">
            <v>3</v>
          </cell>
          <cell r="J199">
            <v>2</v>
          </cell>
          <cell r="W199">
            <v>0</v>
          </cell>
        </row>
        <row r="200">
          <cell r="B200">
            <v>125</v>
          </cell>
          <cell r="C200">
            <v>4</v>
          </cell>
          <cell r="D200">
            <v>4</v>
          </cell>
          <cell r="E200">
            <v>4</v>
          </cell>
          <cell r="F200">
            <v>4</v>
          </cell>
          <cell r="G200">
            <v>4</v>
          </cell>
          <cell r="H200">
            <v>4</v>
          </cell>
          <cell r="I200">
            <v>3</v>
          </cell>
          <cell r="J200">
            <v>2</v>
          </cell>
          <cell r="K200">
            <v>1</v>
          </cell>
          <cell r="W200">
            <v>0</v>
          </cell>
        </row>
        <row r="201">
          <cell r="B201">
            <v>126</v>
          </cell>
          <cell r="C201">
            <v>4</v>
          </cell>
          <cell r="D201">
            <v>4</v>
          </cell>
          <cell r="E201">
            <v>4</v>
          </cell>
          <cell r="F201">
            <v>4</v>
          </cell>
          <cell r="G201">
            <v>4</v>
          </cell>
          <cell r="H201">
            <v>4</v>
          </cell>
          <cell r="I201">
            <v>3</v>
          </cell>
          <cell r="J201">
            <v>3</v>
          </cell>
          <cell r="K201">
            <v>2</v>
          </cell>
          <cell r="W201">
            <v>0</v>
          </cell>
        </row>
        <row r="202">
          <cell r="B202">
            <v>127</v>
          </cell>
          <cell r="C202">
            <v>4</v>
          </cell>
          <cell r="D202">
            <v>4</v>
          </cell>
          <cell r="E202">
            <v>4</v>
          </cell>
          <cell r="F202">
            <v>4</v>
          </cell>
          <cell r="G202">
            <v>4</v>
          </cell>
          <cell r="H202">
            <v>4</v>
          </cell>
          <cell r="I202">
            <v>4</v>
          </cell>
          <cell r="J202">
            <v>3</v>
          </cell>
          <cell r="K202">
            <v>2</v>
          </cell>
          <cell r="L202">
            <v>1</v>
          </cell>
          <cell r="W202">
            <v>0</v>
          </cell>
        </row>
        <row r="203">
          <cell r="B203">
            <v>128</v>
          </cell>
          <cell r="C203">
            <v>4</v>
          </cell>
          <cell r="D203">
            <v>4</v>
          </cell>
          <cell r="E203">
            <v>4</v>
          </cell>
          <cell r="F203">
            <v>4</v>
          </cell>
          <cell r="G203">
            <v>4</v>
          </cell>
          <cell r="H203">
            <v>4</v>
          </cell>
          <cell r="I203">
            <v>4</v>
          </cell>
          <cell r="J203">
            <v>3</v>
          </cell>
          <cell r="K203">
            <v>3</v>
          </cell>
          <cell r="L203">
            <v>2</v>
          </cell>
          <cell r="W203">
            <v>0</v>
          </cell>
        </row>
        <row r="204">
          <cell r="B204">
            <v>129</v>
          </cell>
          <cell r="C204">
            <v>4</v>
          </cell>
          <cell r="D204">
            <v>4</v>
          </cell>
          <cell r="E204">
            <v>4</v>
          </cell>
          <cell r="F204">
            <v>4</v>
          </cell>
          <cell r="G204">
            <v>4</v>
          </cell>
          <cell r="H204">
            <v>4</v>
          </cell>
          <cell r="I204">
            <v>4</v>
          </cell>
          <cell r="J204">
            <v>4</v>
          </cell>
          <cell r="K204">
            <v>3</v>
          </cell>
          <cell r="L204">
            <v>3</v>
          </cell>
          <cell r="W204">
            <v>0</v>
          </cell>
        </row>
        <row r="205">
          <cell r="B205">
            <v>130</v>
          </cell>
          <cell r="C205">
            <v>4</v>
          </cell>
          <cell r="D205">
            <v>4</v>
          </cell>
          <cell r="E205">
            <v>4</v>
          </cell>
          <cell r="F205">
            <v>4</v>
          </cell>
          <cell r="G205">
            <v>4</v>
          </cell>
          <cell r="H205">
            <v>4</v>
          </cell>
          <cell r="I205">
            <v>4</v>
          </cell>
          <cell r="J205">
            <v>4</v>
          </cell>
          <cell r="K205">
            <v>4</v>
          </cell>
          <cell r="L205">
            <v>4</v>
          </cell>
          <cell r="W205">
            <v>0</v>
          </cell>
        </row>
        <row r="206">
          <cell r="B206">
            <v>131</v>
          </cell>
          <cell r="C206">
            <v>2</v>
          </cell>
          <cell r="D206">
            <v>0</v>
          </cell>
          <cell r="M206">
            <v>3</v>
          </cell>
          <cell r="N206">
            <v>1</v>
          </cell>
          <cell r="W206">
            <v>0</v>
          </cell>
        </row>
        <row r="207">
          <cell r="B207">
            <v>132</v>
          </cell>
          <cell r="C207">
            <v>3</v>
          </cell>
          <cell r="D207">
            <v>1</v>
          </cell>
          <cell r="M207">
            <v>4</v>
          </cell>
          <cell r="N207">
            <v>2</v>
          </cell>
          <cell r="W207">
            <v>0</v>
          </cell>
        </row>
        <row r="208">
          <cell r="B208">
            <v>133</v>
          </cell>
          <cell r="C208">
            <v>3</v>
          </cell>
          <cell r="D208">
            <v>1</v>
          </cell>
          <cell r="E208">
            <v>0</v>
          </cell>
          <cell r="M208">
            <v>4</v>
          </cell>
          <cell r="N208">
            <v>2</v>
          </cell>
          <cell r="O208">
            <v>1</v>
          </cell>
          <cell r="W208">
            <v>0</v>
          </cell>
        </row>
        <row r="209">
          <cell r="B209">
            <v>134</v>
          </cell>
          <cell r="C209">
            <v>3</v>
          </cell>
          <cell r="D209">
            <v>2</v>
          </cell>
          <cell r="E209">
            <v>1</v>
          </cell>
          <cell r="M209">
            <v>4</v>
          </cell>
          <cell r="N209">
            <v>3</v>
          </cell>
          <cell r="O209">
            <v>2</v>
          </cell>
          <cell r="W209">
            <v>0</v>
          </cell>
        </row>
        <row r="210">
          <cell r="B210">
            <v>135</v>
          </cell>
          <cell r="C210">
            <v>4</v>
          </cell>
          <cell r="D210">
            <v>2</v>
          </cell>
          <cell r="E210">
            <v>1</v>
          </cell>
          <cell r="F210">
            <v>0</v>
          </cell>
          <cell r="M210">
            <v>5</v>
          </cell>
          <cell r="N210">
            <v>3</v>
          </cell>
          <cell r="O210">
            <v>2</v>
          </cell>
          <cell r="P210">
            <v>1</v>
          </cell>
          <cell r="W210">
            <v>0</v>
          </cell>
        </row>
        <row r="211">
          <cell r="B211">
            <v>136</v>
          </cell>
          <cell r="C211">
            <v>4</v>
          </cell>
          <cell r="D211">
            <v>2</v>
          </cell>
          <cell r="E211">
            <v>2</v>
          </cell>
          <cell r="F211">
            <v>1</v>
          </cell>
          <cell r="M211">
            <v>5</v>
          </cell>
          <cell r="N211">
            <v>3</v>
          </cell>
          <cell r="O211">
            <v>3</v>
          </cell>
          <cell r="P211">
            <v>2</v>
          </cell>
          <cell r="W211">
            <v>0</v>
          </cell>
        </row>
        <row r="212">
          <cell r="B212">
            <v>137</v>
          </cell>
          <cell r="C212">
            <v>4</v>
          </cell>
          <cell r="D212">
            <v>3</v>
          </cell>
          <cell r="E212">
            <v>2</v>
          </cell>
          <cell r="F212">
            <v>1</v>
          </cell>
          <cell r="G212">
            <v>0</v>
          </cell>
          <cell r="M212">
            <v>5</v>
          </cell>
          <cell r="N212">
            <v>4</v>
          </cell>
          <cell r="O212">
            <v>3</v>
          </cell>
          <cell r="P212">
            <v>2</v>
          </cell>
          <cell r="Q212">
            <v>1</v>
          </cell>
          <cell r="W212">
            <v>0</v>
          </cell>
        </row>
        <row r="213">
          <cell r="B213">
            <v>138</v>
          </cell>
          <cell r="C213">
            <v>4</v>
          </cell>
          <cell r="D213">
            <v>3</v>
          </cell>
          <cell r="E213">
            <v>2</v>
          </cell>
          <cell r="F213">
            <v>2</v>
          </cell>
          <cell r="G213">
            <v>1</v>
          </cell>
          <cell r="M213">
            <v>5</v>
          </cell>
          <cell r="N213">
            <v>4</v>
          </cell>
          <cell r="O213">
            <v>3</v>
          </cell>
          <cell r="P213">
            <v>3</v>
          </cell>
          <cell r="Q213">
            <v>2</v>
          </cell>
          <cell r="W213">
            <v>0</v>
          </cell>
        </row>
        <row r="214">
          <cell r="B214">
            <v>139</v>
          </cell>
          <cell r="C214">
            <v>4</v>
          </cell>
          <cell r="D214">
            <v>3</v>
          </cell>
          <cell r="E214">
            <v>3</v>
          </cell>
          <cell r="F214">
            <v>2</v>
          </cell>
          <cell r="G214">
            <v>1</v>
          </cell>
          <cell r="M214">
            <v>5</v>
          </cell>
          <cell r="N214">
            <v>4</v>
          </cell>
          <cell r="O214">
            <v>4</v>
          </cell>
          <cell r="P214">
            <v>3</v>
          </cell>
          <cell r="Q214">
            <v>2</v>
          </cell>
          <cell r="W214">
            <v>0</v>
          </cell>
        </row>
        <row r="215">
          <cell r="B215">
            <v>140</v>
          </cell>
          <cell r="C215">
            <v>4</v>
          </cell>
          <cell r="D215">
            <v>4</v>
          </cell>
          <cell r="E215">
            <v>3</v>
          </cell>
          <cell r="F215">
            <v>2</v>
          </cell>
          <cell r="G215">
            <v>2</v>
          </cell>
          <cell r="M215">
            <v>5</v>
          </cell>
          <cell r="N215">
            <v>4</v>
          </cell>
          <cell r="O215">
            <v>4</v>
          </cell>
          <cell r="P215">
            <v>3</v>
          </cell>
          <cell r="Q215">
            <v>3</v>
          </cell>
          <cell r="W215">
            <v>0</v>
          </cell>
        </row>
        <row r="216">
          <cell r="B216">
            <v>141</v>
          </cell>
          <cell r="N216">
            <v>3</v>
          </cell>
          <cell r="W216">
            <v>0</v>
          </cell>
        </row>
        <row r="217">
          <cell r="B217">
            <v>142</v>
          </cell>
          <cell r="N217">
            <v>5</v>
          </cell>
          <cell r="O217">
            <v>2</v>
          </cell>
          <cell r="W217">
            <v>0</v>
          </cell>
        </row>
        <row r="218">
          <cell r="B218">
            <v>143</v>
          </cell>
          <cell r="N218">
            <v>5</v>
          </cell>
          <cell r="O218">
            <v>4</v>
          </cell>
          <cell r="P218">
            <v>2</v>
          </cell>
          <cell r="W218">
            <v>0</v>
          </cell>
        </row>
        <row r="219">
          <cell r="B219">
            <v>144</v>
          </cell>
          <cell r="N219">
            <v>5</v>
          </cell>
          <cell r="O219">
            <v>4</v>
          </cell>
          <cell r="P219">
            <v>4</v>
          </cell>
          <cell r="Q219">
            <v>2</v>
          </cell>
          <cell r="W219">
            <v>0</v>
          </cell>
        </row>
        <row r="220">
          <cell r="B220">
            <v>145</v>
          </cell>
          <cell r="N220">
            <v>5</v>
          </cell>
          <cell r="O220">
            <v>4</v>
          </cell>
          <cell r="P220">
            <v>4</v>
          </cell>
          <cell r="Q220">
            <v>4</v>
          </cell>
          <cell r="R220">
            <v>2</v>
          </cell>
          <cell r="W220">
            <v>0</v>
          </cell>
        </row>
        <row r="221">
          <cell r="B221">
            <v>146</v>
          </cell>
          <cell r="N221">
            <v>8</v>
          </cell>
          <cell r="O221">
            <v>4</v>
          </cell>
          <cell r="P221">
            <v>4</v>
          </cell>
          <cell r="Q221">
            <v>4</v>
          </cell>
          <cell r="R221">
            <v>2</v>
          </cell>
          <cell r="W221">
            <v>0</v>
          </cell>
        </row>
        <row r="222">
          <cell r="B222">
            <v>147</v>
          </cell>
          <cell r="N222">
            <v>10</v>
          </cell>
          <cell r="O222">
            <v>6</v>
          </cell>
          <cell r="P222">
            <v>4</v>
          </cell>
          <cell r="Q222">
            <v>4</v>
          </cell>
          <cell r="R222">
            <v>2</v>
          </cell>
          <cell r="W222">
            <v>0</v>
          </cell>
        </row>
        <row r="223">
          <cell r="B223">
            <v>148</v>
          </cell>
          <cell r="N223">
            <v>10</v>
          </cell>
          <cell r="O223">
            <v>8</v>
          </cell>
          <cell r="P223">
            <v>6</v>
          </cell>
          <cell r="Q223">
            <v>4</v>
          </cell>
          <cell r="R223">
            <v>2</v>
          </cell>
          <cell r="W223">
            <v>0</v>
          </cell>
        </row>
        <row r="224">
          <cell r="B224">
            <v>149</v>
          </cell>
          <cell r="N224">
            <v>10</v>
          </cell>
          <cell r="O224">
            <v>8</v>
          </cell>
          <cell r="P224">
            <v>8</v>
          </cell>
          <cell r="Q224">
            <v>6</v>
          </cell>
          <cell r="R224">
            <v>2</v>
          </cell>
          <cell r="W224">
            <v>0</v>
          </cell>
        </row>
        <row r="225">
          <cell r="B225">
            <v>150</v>
          </cell>
          <cell r="N225">
            <v>10</v>
          </cell>
          <cell r="O225">
            <v>8</v>
          </cell>
          <cell r="P225">
            <v>8</v>
          </cell>
          <cell r="Q225">
            <v>8</v>
          </cell>
          <cell r="R225">
            <v>4</v>
          </cell>
          <cell r="W225">
            <v>0</v>
          </cell>
        </row>
        <row r="226">
          <cell r="B226">
            <v>151</v>
          </cell>
          <cell r="D226">
            <v>0</v>
          </cell>
          <cell r="W226">
            <v>0</v>
          </cell>
        </row>
        <row r="227">
          <cell r="B227">
            <v>152</v>
          </cell>
          <cell r="D227">
            <v>1</v>
          </cell>
          <cell r="W227">
            <v>0</v>
          </cell>
        </row>
        <row r="228">
          <cell r="B228">
            <v>153</v>
          </cell>
          <cell r="D228">
            <v>1</v>
          </cell>
          <cell r="E228">
            <v>0</v>
          </cell>
          <cell r="W228">
            <v>0</v>
          </cell>
        </row>
        <row r="229">
          <cell r="B229">
            <v>154</v>
          </cell>
          <cell r="D229">
            <v>1</v>
          </cell>
          <cell r="E229">
            <v>1</v>
          </cell>
          <cell r="W229">
            <v>0</v>
          </cell>
        </row>
        <row r="230">
          <cell r="B230">
            <v>155</v>
          </cell>
          <cell r="D230">
            <v>1</v>
          </cell>
          <cell r="E230">
            <v>1</v>
          </cell>
          <cell r="F230">
            <v>0</v>
          </cell>
          <cell r="W230">
            <v>0</v>
          </cell>
        </row>
        <row r="231">
          <cell r="B231">
            <v>156</v>
          </cell>
          <cell r="D231">
            <v>1</v>
          </cell>
          <cell r="E231">
            <v>1</v>
          </cell>
          <cell r="F231">
            <v>1</v>
          </cell>
          <cell r="W231">
            <v>0</v>
          </cell>
        </row>
        <row r="232">
          <cell r="B232">
            <v>157</v>
          </cell>
          <cell r="D232">
            <v>2</v>
          </cell>
          <cell r="E232">
            <v>1</v>
          </cell>
          <cell r="F232">
            <v>1</v>
          </cell>
          <cell r="G232">
            <v>0</v>
          </cell>
          <cell r="W232">
            <v>0</v>
          </cell>
        </row>
        <row r="233">
          <cell r="B233">
            <v>158</v>
          </cell>
          <cell r="D233">
            <v>2</v>
          </cell>
          <cell r="E233">
            <v>1</v>
          </cell>
          <cell r="F233">
            <v>1</v>
          </cell>
          <cell r="G233">
            <v>1</v>
          </cell>
          <cell r="H233">
            <v>0</v>
          </cell>
          <cell r="W233">
            <v>0</v>
          </cell>
        </row>
        <row r="234">
          <cell r="B234">
            <v>159</v>
          </cell>
          <cell r="D234">
            <v>2</v>
          </cell>
          <cell r="E234">
            <v>2</v>
          </cell>
          <cell r="F234">
            <v>1</v>
          </cell>
          <cell r="G234">
            <v>1</v>
          </cell>
          <cell r="H234">
            <v>1</v>
          </cell>
          <cell r="W234">
            <v>0</v>
          </cell>
        </row>
        <row r="235">
          <cell r="B235">
            <v>160</v>
          </cell>
          <cell r="D235">
            <v>2</v>
          </cell>
          <cell r="E235">
            <v>2</v>
          </cell>
          <cell r="F235">
            <v>2</v>
          </cell>
          <cell r="G235">
            <v>1</v>
          </cell>
          <cell r="H235">
            <v>1</v>
          </cell>
          <cell r="W235">
            <v>0</v>
          </cell>
        </row>
        <row r="236">
          <cell r="B236">
            <v>161</v>
          </cell>
          <cell r="D236">
            <v>0</v>
          </cell>
          <cell r="W236">
            <v>0</v>
          </cell>
        </row>
        <row r="237">
          <cell r="B237">
            <v>162</v>
          </cell>
          <cell r="D237">
            <v>0</v>
          </cell>
          <cell r="W237">
            <v>0</v>
          </cell>
        </row>
        <row r="238">
          <cell r="B238">
            <v>163</v>
          </cell>
          <cell r="D238">
            <v>1</v>
          </cell>
          <cell r="W238">
            <v>0</v>
          </cell>
        </row>
        <row r="239">
          <cell r="B239">
            <v>164</v>
          </cell>
          <cell r="D239">
            <v>1</v>
          </cell>
          <cell r="W239">
            <v>0</v>
          </cell>
        </row>
        <row r="240">
          <cell r="B240">
            <v>165</v>
          </cell>
          <cell r="D240">
            <v>1</v>
          </cell>
          <cell r="E240">
            <v>0</v>
          </cell>
          <cell r="W240">
            <v>0</v>
          </cell>
        </row>
        <row r="241">
          <cell r="B241">
            <v>166</v>
          </cell>
          <cell r="D241">
            <v>1</v>
          </cell>
          <cell r="E241">
            <v>0</v>
          </cell>
          <cell r="W241">
            <v>0</v>
          </cell>
        </row>
        <row r="242">
          <cell r="B242">
            <v>167</v>
          </cell>
          <cell r="D242">
            <v>1</v>
          </cell>
          <cell r="E242">
            <v>1</v>
          </cell>
          <cell r="W242">
            <v>0</v>
          </cell>
        </row>
        <row r="243">
          <cell r="B243">
            <v>168</v>
          </cell>
          <cell r="D243">
            <v>1</v>
          </cell>
          <cell r="E243">
            <v>1</v>
          </cell>
          <cell r="F243">
            <v>0</v>
          </cell>
          <cell r="W243">
            <v>0</v>
          </cell>
        </row>
        <row r="244">
          <cell r="B244">
            <v>169</v>
          </cell>
          <cell r="D244">
            <v>1</v>
          </cell>
          <cell r="E244">
            <v>1</v>
          </cell>
          <cell r="F244">
            <v>1</v>
          </cell>
          <cell r="W244">
            <v>0</v>
          </cell>
        </row>
        <row r="245">
          <cell r="B245">
            <v>170</v>
          </cell>
          <cell r="D245">
            <v>1</v>
          </cell>
          <cell r="E245">
            <v>1</v>
          </cell>
          <cell r="F245">
            <v>1</v>
          </cell>
          <cell r="W245">
            <v>0</v>
          </cell>
        </row>
        <row r="246">
          <cell r="B246">
            <v>171</v>
          </cell>
          <cell r="D246">
            <v>1</v>
          </cell>
          <cell r="W246">
            <v>0</v>
          </cell>
        </row>
        <row r="247">
          <cell r="B247">
            <v>172</v>
          </cell>
          <cell r="D247">
            <v>2</v>
          </cell>
          <cell r="W247">
            <v>0</v>
          </cell>
        </row>
        <row r="248">
          <cell r="B248">
            <v>173</v>
          </cell>
          <cell r="D248">
            <v>2</v>
          </cell>
          <cell r="E248">
            <v>1</v>
          </cell>
          <cell r="W248">
            <v>0</v>
          </cell>
        </row>
        <row r="249">
          <cell r="B249">
            <v>174</v>
          </cell>
          <cell r="D249">
            <v>2</v>
          </cell>
          <cell r="E249">
            <v>2</v>
          </cell>
          <cell r="W249">
            <v>0</v>
          </cell>
        </row>
        <row r="250">
          <cell r="B250">
            <v>175</v>
          </cell>
          <cell r="D250">
            <v>2</v>
          </cell>
          <cell r="E250">
            <v>2</v>
          </cell>
          <cell r="F250">
            <v>1</v>
          </cell>
          <cell r="W250">
            <v>0</v>
          </cell>
        </row>
        <row r="251">
          <cell r="B251">
            <v>176</v>
          </cell>
          <cell r="D251">
            <v>3</v>
          </cell>
          <cell r="E251">
            <v>2</v>
          </cell>
          <cell r="F251">
            <v>2</v>
          </cell>
          <cell r="W251">
            <v>0</v>
          </cell>
        </row>
        <row r="252">
          <cell r="B252">
            <v>177</v>
          </cell>
          <cell r="D252">
            <v>3</v>
          </cell>
          <cell r="E252">
            <v>2</v>
          </cell>
          <cell r="F252">
            <v>2</v>
          </cell>
          <cell r="G252">
            <v>1</v>
          </cell>
          <cell r="W252">
            <v>0</v>
          </cell>
        </row>
        <row r="253">
          <cell r="B253">
            <v>178</v>
          </cell>
          <cell r="D253">
            <v>3</v>
          </cell>
          <cell r="E253">
            <v>3</v>
          </cell>
          <cell r="F253">
            <v>2</v>
          </cell>
          <cell r="G253">
            <v>2</v>
          </cell>
          <cell r="W253">
            <v>0</v>
          </cell>
        </row>
        <row r="254">
          <cell r="B254">
            <v>179</v>
          </cell>
          <cell r="D254">
            <v>3</v>
          </cell>
          <cell r="E254">
            <v>3</v>
          </cell>
          <cell r="F254">
            <v>2</v>
          </cell>
          <cell r="G254">
            <v>2</v>
          </cell>
          <cell r="H254">
            <v>1</v>
          </cell>
          <cell r="W254">
            <v>0</v>
          </cell>
        </row>
        <row r="255">
          <cell r="B255">
            <v>180</v>
          </cell>
          <cell r="D255">
            <v>3</v>
          </cell>
          <cell r="E255">
            <v>3</v>
          </cell>
          <cell r="F255">
            <v>3</v>
          </cell>
          <cell r="G255">
            <v>2</v>
          </cell>
          <cell r="H255">
            <v>2</v>
          </cell>
          <cell r="W255">
            <v>0</v>
          </cell>
        </row>
        <row r="256">
          <cell r="B256">
            <v>181</v>
          </cell>
          <cell r="C256">
            <v>2</v>
          </cell>
          <cell r="M256">
            <v>2</v>
          </cell>
          <cell r="W256">
            <v>0</v>
          </cell>
        </row>
        <row r="257">
          <cell r="B257">
            <v>182</v>
          </cell>
          <cell r="C257">
            <v>3</v>
          </cell>
          <cell r="D257">
            <v>0</v>
          </cell>
          <cell r="M257">
            <v>3</v>
          </cell>
          <cell r="W257">
            <v>0</v>
          </cell>
        </row>
        <row r="258">
          <cell r="B258">
            <v>183</v>
          </cell>
          <cell r="C258">
            <v>3</v>
          </cell>
          <cell r="D258">
            <v>1</v>
          </cell>
          <cell r="M258">
            <v>3</v>
          </cell>
          <cell r="N258">
            <v>1</v>
          </cell>
          <cell r="W258">
            <v>0</v>
          </cell>
        </row>
        <row r="259">
          <cell r="B259">
            <v>184</v>
          </cell>
          <cell r="C259">
            <v>3</v>
          </cell>
          <cell r="D259">
            <v>2</v>
          </cell>
          <cell r="E259">
            <v>0</v>
          </cell>
          <cell r="M259">
            <v>3</v>
          </cell>
          <cell r="N259">
            <v>2</v>
          </cell>
          <cell r="W259">
            <v>0</v>
          </cell>
        </row>
        <row r="260">
          <cell r="B260">
            <v>185</v>
          </cell>
          <cell r="C260">
            <v>3</v>
          </cell>
          <cell r="D260">
            <v>3</v>
          </cell>
          <cell r="E260">
            <v>1</v>
          </cell>
          <cell r="M260">
            <v>3</v>
          </cell>
          <cell r="N260">
            <v>3</v>
          </cell>
          <cell r="O260">
            <v>1</v>
          </cell>
          <cell r="W260">
            <v>0</v>
          </cell>
        </row>
        <row r="261">
          <cell r="B261">
            <v>186</v>
          </cell>
          <cell r="C261">
            <v>3</v>
          </cell>
          <cell r="D261">
            <v>3</v>
          </cell>
          <cell r="E261">
            <v>2</v>
          </cell>
          <cell r="M261">
            <v>3</v>
          </cell>
          <cell r="N261">
            <v>3</v>
          </cell>
          <cell r="O261">
            <v>2</v>
          </cell>
          <cell r="W261">
            <v>0</v>
          </cell>
        </row>
        <row r="262">
          <cell r="B262">
            <v>187</v>
          </cell>
          <cell r="C262">
            <v>3</v>
          </cell>
          <cell r="D262">
            <v>3</v>
          </cell>
          <cell r="E262">
            <v>2</v>
          </cell>
          <cell r="F262">
            <v>0</v>
          </cell>
          <cell r="M262">
            <v>3</v>
          </cell>
          <cell r="N262">
            <v>3</v>
          </cell>
          <cell r="O262">
            <v>2</v>
          </cell>
          <cell r="P262">
            <v>1</v>
          </cell>
          <cell r="W262">
            <v>0</v>
          </cell>
        </row>
        <row r="263">
          <cell r="B263">
            <v>188</v>
          </cell>
          <cell r="C263">
            <v>3</v>
          </cell>
          <cell r="D263">
            <v>3</v>
          </cell>
          <cell r="E263">
            <v>3</v>
          </cell>
          <cell r="F263">
            <v>1</v>
          </cell>
          <cell r="M263">
            <v>3</v>
          </cell>
          <cell r="N263">
            <v>3</v>
          </cell>
          <cell r="O263">
            <v>3</v>
          </cell>
          <cell r="P263">
            <v>1</v>
          </cell>
          <cell r="W263">
            <v>0</v>
          </cell>
        </row>
        <row r="264">
          <cell r="B264">
            <v>189</v>
          </cell>
          <cell r="C264">
            <v>3</v>
          </cell>
          <cell r="D264">
            <v>3</v>
          </cell>
          <cell r="E264">
            <v>3</v>
          </cell>
          <cell r="F264">
            <v>2</v>
          </cell>
          <cell r="M264">
            <v>3</v>
          </cell>
          <cell r="N264">
            <v>3</v>
          </cell>
          <cell r="O264">
            <v>3</v>
          </cell>
          <cell r="P264">
            <v>2</v>
          </cell>
          <cell r="W264">
            <v>0</v>
          </cell>
        </row>
        <row r="265">
          <cell r="B265">
            <v>190</v>
          </cell>
          <cell r="C265">
            <v>3</v>
          </cell>
          <cell r="D265">
            <v>3</v>
          </cell>
          <cell r="E265">
            <v>3</v>
          </cell>
          <cell r="F265">
            <v>2</v>
          </cell>
          <cell r="G265">
            <v>0</v>
          </cell>
          <cell r="M265">
            <v>3</v>
          </cell>
          <cell r="N265">
            <v>3</v>
          </cell>
          <cell r="O265">
            <v>3</v>
          </cell>
          <cell r="P265">
            <v>2</v>
          </cell>
          <cell r="Q265">
            <v>1</v>
          </cell>
          <cell r="W265">
            <v>0</v>
          </cell>
        </row>
        <row r="266">
          <cell r="B266">
            <v>191</v>
          </cell>
          <cell r="W266">
            <v>0</v>
          </cell>
        </row>
        <row r="267">
          <cell r="B267">
            <v>192</v>
          </cell>
          <cell r="W267">
            <v>0</v>
          </cell>
        </row>
        <row r="268">
          <cell r="B268">
            <v>193</v>
          </cell>
          <cell r="W268">
            <v>0</v>
          </cell>
        </row>
        <row r="269">
          <cell r="B269">
            <v>194</v>
          </cell>
          <cell r="D269">
            <v>0</v>
          </cell>
          <cell r="W269">
            <v>0</v>
          </cell>
        </row>
        <row r="270">
          <cell r="B270">
            <v>195</v>
          </cell>
          <cell r="D270">
            <v>0</v>
          </cell>
          <cell r="W270">
            <v>0</v>
          </cell>
        </row>
        <row r="271">
          <cell r="B271">
            <v>196</v>
          </cell>
          <cell r="D271">
            <v>1</v>
          </cell>
          <cell r="W271">
            <v>0</v>
          </cell>
        </row>
        <row r="272">
          <cell r="B272">
            <v>197</v>
          </cell>
          <cell r="D272">
            <v>1</v>
          </cell>
          <cell r="E272">
            <v>0</v>
          </cell>
          <cell r="W272">
            <v>0</v>
          </cell>
        </row>
        <row r="273">
          <cell r="B273">
            <v>198</v>
          </cell>
          <cell r="D273">
            <v>1</v>
          </cell>
          <cell r="E273">
            <v>0</v>
          </cell>
          <cell r="W273">
            <v>0</v>
          </cell>
        </row>
        <row r="274">
          <cell r="B274">
            <v>199</v>
          </cell>
          <cell r="D274">
            <v>1</v>
          </cell>
          <cell r="E274">
            <v>1</v>
          </cell>
          <cell r="W274">
            <v>0</v>
          </cell>
        </row>
        <row r="275">
          <cell r="B275">
            <v>200</v>
          </cell>
          <cell r="D275">
            <v>1</v>
          </cell>
          <cell r="E275">
            <v>1</v>
          </cell>
          <cell r="F275">
            <v>0</v>
          </cell>
          <cell r="W275">
            <v>0</v>
          </cell>
        </row>
        <row r="276">
          <cell r="B276">
            <v>201</v>
          </cell>
          <cell r="D276">
            <v>2</v>
          </cell>
          <cell r="E276">
            <v>1</v>
          </cell>
          <cell r="F276">
            <v>0</v>
          </cell>
          <cell r="W276">
            <v>0</v>
          </cell>
        </row>
        <row r="277">
          <cell r="B277">
            <v>202</v>
          </cell>
          <cell r="D277">
            <v>2</v>
          </cell>
          <cell r="E277">
            <v>1</v>
          </cell>
          <cell r="F277">
            <v>1</v>
          </cell>
          <cell r="W277">
            <v>0</v>
          </cell>
        </row>
        <row r="278">
          <cell r="B278">
            <v>203</v>
          </cell>
          <cell r="D278">
            <v>2</v>
          </cell>
          <cell r="E278">
            <v>1</v>
          </cell>
          <cell r="F278">
            <v>1</v>
          </cell>
          <cell r="G278">
            <v>0</v>
          </cell>
          <cell r="W278">
            <v>0</v>
          </cell>
        </row>
        <row r="279">
          <cell r="B279">
            <v>204</v>
          </cell>
          <cell r="D279">
            <v>2</v>
          </cell>
          <cell r="E279">
            <v>2</v>
          </cell>
          <cell r="F279">
            <v>1</v>
          </cell>
          <cell r="G279">
            <v>0</v>
          </cell>
          <cell r="W279">
            <v>0</v>
          </cell>
        </row>
        <row r="280">
          <cell r="B280">
            <v>205</v>
          </cell>
          <cell r="D280">
            <v>2</v>
          </cell>
          <cell r="E280">
            <v>2</v>
          </cell>
          <cell r="F280">
            <v>1</v>
          </cell>
          <cell r="G280">
            <v>1</v>
          </cell>
          <cell r="W280">
            <v>0</v>
          </cell>
        </row>
        <row r="281">
          <cell r="B281">
            <v>206</v>
          </cell>
          <cell r="D281">
            <v>3</v>
          </cell>
          <cell r="E281">
            <v>2</v>
          </cell>
          <cell r="F281">
            <v>2</v>
          </cell>
          <cell r="G281">
            <v>1</v>
          </cell>
          <cell r="W281">
            <v>0</v>
          </cell>
        </row>
        <row r="282">
          <cell r="B282">
            <v>207</v>
          </cell>
          <cell r="D282">
            <v>3</v>
          </cell>
          <cell r="E282">
            <v>3</v>
          </cell>
          <cell r="F282">
            <v>2</v>
          </cell>
          <cell r="G282">
            <v>1</v>
          </cell>
          <cell r="W282">
            <v>0</v>
          </cell>
        </row>
        <row r="283">
          <cell r="B283">
            <v>208</v>
          </cell>
          <cell r="D283">
            <v>3</v>
          </cell>
          <cell r="E283">
            <v>3</v>
          </cell>
          <cell r="F283">
            <v>2</v>
          </cell>
          <cell r="G283">
            <v>2</v>
          </cell>
          <cell r="W283">
            <v>0</v>
          </cell>
        </row>
        <row r="284">
          <cell r="B284">
            <v>209</v>
          </cell>
          <cell r="D284">
            <v>3</v>
          </cell>
          <cell r="E284">
            <v>3</v>
          </cell>
          <cell r="F284">
            <v>3</v>
          </cell>
          <cell r="G284">
            <v>2</v>
          </cell>
          <cell r="W284">
            <v>0</v>
          </cell>
        </row>
        <row r="285">
          <cell r="B285">
            <v>210</v>
          </cell>
          <cell r="D285">
            <v>4</v>
          </cell>
          <cell r="E285">
            <v>3</v>
          </cell>
          <cell r="F285">
            <v>3</v>
          </cell>
          <cell r="G285">
            <v>3</v>
          </cell>
          <cell r="W285">
            <v>0</v>
          </cell>
        </row>
        <row r="286">
          <cell r="B286">
            <v>211</v>
          </cell>
          <cell r="D286">
            <v>1</v>
          </cell>
          <cell r="W286">
            <v>0</v>
          </cell>
        </row>
        <row r="287">
          <cell r="B287">
            <v>212</v>
          </cell>
          <cell r="D287">
            <v>2</v>
          </cell>
          <cell r="E287">
            <v>0</v>
          </cell>
          <cell r="W287">
            <v>0</v>
          </cell>
        </row>
        <row r="288">
          <cell r="B288">
            <v>213</v>
          </cell>
          <cell r="D288">
            <v>2</v>
          </cell>
          <cell r="E288">
            <v>1</v>
          </cell>
          <cell r="W288">
            <v>0</v>
          </cell>
        </row>
        <row r="289">
          <cell r="B289">
            <v>214</v>
          </cell>
          <cell r="D289">
            <v>3</v>
          </cell>
          <cell r="E289">
            <v>2</v>
          </cell>
          <cell r="F289">
            <v>0</v>
          </cell>
          <cell r="W289">
            <v>0</v>
          </cell>
        </row>
        <row r="290">
          <cell r="B290">
            <v>215</v>
          </cell>
          <cell r="D290">
            <v>3</v>
          </cell>
          <cell r="E290">
            <v>2</v>
          </cell>
          <cell r="F290">
            <v>1</v>
          </cell>
          <cell r="W290">
            <v>0</v>
          </cell>
        </row>
        <row r="291">
          <cell r="B291">
            <v>216</v>
          </cell>
          <cell r="D291">
            <v>3</v>
          </cell>
          <cell r="E291">
            <v>3</v>
          </cell>
          <cell r="F291">
            <v>2</v>
          </cell>
          <cell r="G291">
            <v>0</v>
          </cell>
          <cell r="W291">
            <v>0</v>
          </cell>
        </row>
        <row r="292">
          <cell r="B292">
            <v>217</v>
          </cell>
          <cell r="D292">
            <v>4</v>
          </cell>
          <cell r="E292">
            <v>3</v>
          </cell>
          <cell r="F292">
            <v>2</v>
          </cell>
          <cell r="G292">
            <v>1</v>
          </cell>
          <cell r="W292">
            <v>0</v>
          </cell>
        </row>
        <row r="293">
          <cell r="B293">
            <v>218</v>
          </cell>
          <cell r="D293">
            <v>4</v>
          </cell>
          <cell r="E293">
            <v>3</v>
          </cell>
          <cell r="F293">
            <v>3</v>
          </cell>
          <cell r="G293">
            <v>2</v>
          </cell>
          <cell r="W293">
            <v>0</v>
          </cell>
        </row>
        <row r="294">
          <cell r="B294">
            <v>219</v>
          </cell>
          <cell r="D294">
            <v>4</v>
          </cell>
          <cell r="E294">
            <v>4</v>
          </cell>
          <cell r="F294">
            <v>3</v>
          </cell>
          <cell r="G294">
            <v>2</v>
          </cell>
          <cell r="W294">
            <v>0</v>
          </cell>
        </row>
        <row r="295">
          <cell r="B295">
            <v>220</v>
          </cell>
          <cell r="D295">
            <v>4</v>
          </cell>
          <cell r="E295">
            <v>4</v>
          </cell>
          <cell r="F295">
            <v>3</v>
          </cell>
          <cell r="G295">
            <v>3</v>
          </cell>
          <cell r="W295">
            <v>0</v>
          </cell>
        </row>
        <row r="296">
          <cell r="B296">
            <v>221</v>
          </cell>
          <cell r="W296">
            <v>0</v>
          </cell>
        </row>
        <row r="297">
          <cell r="B297">
            <v>222</v>
          </cell>
          <cell r="W297">
            <v>0</v>
          </cell>
        </row>
        <row r="298">
          <cell r="B298">
            <v>223</v>
          </cell>
          <cell r="D298">
            <v>0</v>
          </cell>
          <cell r="W298">
            <v>0</v>
          </cell>
        </row>
        <row r="299">
          <cell r="B299">
            <v>224</v>
          </cell>
          <cell r="D299">
            <v>1</v>
          </cell>
          <cell r="E299">
            <v>0</v>
          </cell>
          <cell r="W299">
            <v>0</v>
          </cell>
        </row>
        <row r="300">
          <cell r="B300">
            <v>225</v>
          </cell>
          <cell r="D300">
            <v>2</v>
          </cell>
          <cell r="E300">
            <v>1</v>
          </cell>
          <cell r="W300">
            <v>0</v>
          </cell>
        </row>
        <row r="301">
          <cell r="B301">
            <v>226</v>
          </cell>
          <cell r="D301">
            <v>2</v>
          </cell>
          <cell r="E301">
            <v>2</v>
          </cell>
          <cell r="W301">
            <v>0</v>
          </cell>
        </row>
        <row r="302">
          <cell r="B302">
            <v>227</v>
          </cell>
          <cell r="D302">
            <v>3</v>
          </cell>
          <cell r="E302">
            <v>2</v>
          </cell>
          <cell r="W302">
            <v>0</v>
          </cell>
        </row>
        <row r="303">
          <cell r="B303">
            <v>228</v>
          </cell>
          <cell r="D303">
            <v>3</v>
          </cell>
          <cell r="E303">
            <v>3</v>
          </cell>
          <cell r="W303">
            <v>0</v>
          </cell>
        </row>
        <row r="304">
          <cell r="B304">
            <v>229</v>
          </cell>
          <cell r="D304">
            <v>4</v>
          </cell>
          <cell r="E304">
            <v>3</v>
          </cell>
          <cell r="W304">
            <v>0</v>
          </cell>
        </row>
        <row r="305">
          <cell r="B305">
            <v>230</v>
          </cell>
          <cell r="D305">
            <v>4</v>
          </cell>
          <cell r="E305">
            <v>4</v>
          </cell>
          <cell r="W305">
            <v>0</v>
          </cell>
        </row>
        <row r="306">
          <cell r="B306">
            <v>231</v>
          </cell>
          <cell r="D306">
            <v>0</v>
          </cell>
          <cell r="W306">
            <v>0</v>
          </cell>
        </row>
        <row r="307">
          <cell r="B307">
            <v>232</v>
          </cell>
          <cell r="D307">
            <v>1</v>
          </cell>
          <cell r="W307">
            <v>0</v>
          </cell>
        </row>
        <row r="308">
          <cell r="B308">
            <v>233</v>
          </cell>
          <cell r="D308">
            <v>2</v>
          </cell>
          <cell r="E308">
            <v>0</v>
          </cell>
          <cell r="W308">
            <v>0</v>
          </cell>
        </row>
        <row r="309">
          <cell r="B309">
            <v>234</v>
          </cell>
          <cell r="D309">
            <v>3</v>
          </cell>
          <cell r="E309">
            <v>1</v>
          </cell>
          <cell r="W309">
            <v>0</v>
          </cell>
        </row>
        <row r="310">
          <cell r="B310">
            <v>235</v>
          </cell>
          <cell r="D310">
            <v>3</v>
          </cell>
          <cell r="E310">
            <v>2</v>
          </cell>
          <cell r="W310">
            <v>0</v>
          </cell>
        </row>
        <row r="311">
          <cell r="B311">
            <v>236</v>
          </cell>
          <cell r="D311">
            <v>3</v>
          </cell>
          <cell r="E311">
            <v>2</v>
          </cell>
          <cell r="F311">
            <v>0</v>
          </cell>
          <cell r="W311">
            <v>0</v>
          </cell>
        </row>
        <row r="312">
          <cell r="B312">
            <v>237</v>
          </cell>
          <cell r="D312">
            <v>3</v>
          </cell>
          <cell r="E312">
            <v>3</v>
          </cell>
          <cell r="F312">
            <v>1</v>
          </cell>
          <cell r="W312">
            <v>0</v>
          </cell>
        </row>
        <row r="313">
          <cell r="B313">
            <v>238</v>
          </cell>
          <cell r="D313">
            <v>3</v>
          </cell>
          <cell r="E313">
            <v>3</v>
          </cell>
          <cell r="F313">
            <v>2</v>
          </cell>
          <cell r="W313">
            <v>0</v>
          </cell>
        </row>
        <row r="314">
          <cell r="B314">
            <v>239</v>
          </cell>
          <cell r="D314">
            <v>3</v>
          </cell>
          <cell r="E314">
            <v>3</v>
          </cell>
          <cell r="F314">
            <v>2</v>
          </cell>
          <cell r="G314">
            <v>0</v>
          </cell>
          <cell r="W314">
            <v>0</v>
          </cell>
        </row>
        <row r="315">
          <cell r="B315">
            <v>240</v>
          </cell>
          <cell r="D315">
            <v>3</v>
          </cell>
          <cell r="E315">
            <v>3</v>
          </cell>
          <cell r="F315">
            <v>3</v>
          </cell>
          <cell r="G315">
            <v>1</v>
          </cell>
          <cell r="W315">
            <v>0</v>
          </cell>
        </row>
        <row r="316">
          <cell r="B316">
            <v>241</v>
          </cell>
          <cell r="D316">
            <v>0</v>
          </cell>
          <cell r="W316">
            <v>0</v>
          </cell>
        </row>
        <row r="317">
          <cell r="B317">
            <v>242</v>
          </cell>
          <cell r="D317">
            <v>1</v>
          </cell>
          <cell r="W317">
            <v>0</v>
          </cell>
        </row>
        <row r="318">
          <cell r="B318">
            <v>243</v>
          </cell>
          <cell r="D318">
            <v>1</v>
          </cell>
          <cell r="E318">
            <v>0</v>
          </cell>
          <cell r="W318">
            <v>0</v>
          </cell>
        </row>
        <row r="319">
          <cell r="B319">
            <v>244</v>
          </cell>
          <cell r="D319">
            <v>1</v>
          </cell>
          <cell r="E319">
            <v>1</v>
          </cell>
          <cell r="W319">
            <v>0</v>
          </cell>
        </row>
        <row r="320">
          <cell r="B320">
            <v>245</v>
          </cell>
          <cell r="D320">
            <v>1</v>
          </cell>
          <cell r="E320">
            <v>1</v>
          </cell>
          <cell r="F320">
            <v>0</v>
          </cell>
          <cell r="W320">
            <v>0</v>
          </cell>
        </row>
        <row r="321">
          <cell r="B321">
            <v>246</v>
          </cell>
          <cell r="D321">
            <v>1</v>
          </cell>
          <cell r="E321">
            <v>1</v>
          </cell>
          <cell r="F321">
            <v>1</v>
          </cell>
          <cell r="W321">
            <v>0</v>
          </cell>
        </row>
        <row r="322">
          <cell r="B322">
            <v>247</v>
          </cell>
          <cell r="D322">
            <v>2</v>
          </cell>
          <cell r="E322">
            <v>1</v>
          </cell>
          <cell r="F322">
            <v>1</v>
          </cell>
          <cell r="G322">
            <v>0</v>
          </cell>
          <cell r="W322">
            <v>0</v>
          </cell>
        </row>
        <row r="323">
          <cell r="B323">
            <v>248</v>
          </cell>
          <cell r="D323">
            <v>2</v>
          </cell>
          <cell r="E323">
            <v>1</v>
          </cell>
          <cell r="F323">
            <v>1</v>
          </cell>
          <cell r="G323">
            <v>1</v>
          </cell>
          <cell r="W323">
            <v>0</v>
          </cell>
        </row>
        <row r="324">
          <cell r="B324">
            <v>249</v>
          </cell>
          <cell r="D324">
            <v>2</v>
          </cell>
          <cell r="E324">
            <v>2</v>
          </cell>
          <cell r="F324">
            <v>1</v>
          </cell>
          <cell r="G324">
            <v>1</v>
          </cell>
          <cell r="W324">
            <v>0</v>
          </cell>
        </row>
        <row r="325">
          <cell r="B325">
            <v>250</v>
          </cell>
          <cell r="D325">
            <v>2</v>
          </cell>
          <cell r="E325">
            <v>2</v>
          </cell>
          <cell r="F325">
            <v>2</v>
          </cell>
          <cell r="G325">
            <v>1</v>
          </cell>
          <cell r="W325">
            <v>0</v>
          </cell>
        </row>
        <row r="326">
          <cell r="B326">
            <v>251</v>
          </cell>
          <cell r="C326">
            <v>3</v>
          </cell>
          <cell r="D326">
            <v>3</v>
          </cell>
          <cell r="M326">
            <v>4</v>
          </cell>
          <cell r="N326">
            <v>2</v>
          </cell>
          <cell r="W326">
            <v>0</v>
          </cell>
        </row>
        <row r="327">
          <cell r="B327">
            <v>252</v>
          </cell>
          <cell r="C327">
            <v>4</v>
          </cell>
          <cell r="D327">
            <v>4</v>
          </cell>
          <cell r="M327">
            <v>5</v>
          </cell>
          <cell r="N327">
            <v>2</v>
          </cell>
          <cell r="W327">
            <v>0</v>
          </cell>
        </row>
        <row r="328">
          <cell r="B328">
            <v>253</v>
          </cell>
          <cell r="C328">
            <v>5</v>
          </cell>
          <cell r="D328">
            <v>5</v>
          </cell>
          <cell r="M328">
            <v>5</v>
          </cell>
          <cell r="N328">
            <v>3</v>
          </cell>
          <cell r="W328">
            <v>0</v>
          </cell>
        </row>
        <row r="329">
          <cell r="B329">
            <v>254</v>
          </cell>
          <cell r="C329">
            <v>6</v>
          </cell>
          <cell r="D329">
            <v>6</v>
          </cell>
          <cell r="E329">
            <v>3</v>
          </cell>
          <cell r="M329">
            <v>6</v>
          </cell>
          <cell r="N329">
            <v>3</v>
          </cell>
          <cell r="O329">
            <v>1</v>
          </cell>
          <cell r="W329">
            <v>0</v>
          </cell>
        </row>
        <row r="330">
          <cell r="B330">
            <v>255</v>
          </cell>
          <cell r="C330">
            <v>6</v>
          </cell>
          <cell r="D330">
            <v>6</v>
          </cell>
          <cell r="E330">
            <v>4</v>
          </cell>
          <cell r="M330">
            <v>6</v>
          </cell>
          <cell r="N330">
            <v>4</v>
          </cell>
          <cell r="O330">
            <v>2</v>
          </cell>
          <cell r="W330">
            <v>0</v>
          </cell>
        </row>
        <row r="331">
          <cell r="B331">
            <v>256</v>
          </cell>
          <cell r="C331">
            <v>6</v>
          </cell>
          <cell r="D331">
            <v>6</v>
          </cell>
          <cell r="E331">
            <v>5</v>
          </cell>
          <cell r="F331">
            <v>3</v>
          </cell>
          <cell r="M331">
            <v>7</v>
          </cell>
          <cell r="N331">
            <v>4</v>
          </cell>
          <cell r="O331">
            <v>2</v>
          </cell>
          <cell r="P331">
            <v>1</v>
          </cell>
          <cell r="W331">
            <v>0</v>
          </cell>
        </row>
        <row r="332">
          <cell r="B332">
            <v>257</v>
          </cell>
          <cell r="C332">
            <v>6</v>
          </cell>
          <cell r="D332">
            <v>6</v>
          </cell>
          <cell r="E332">
            <v>6</v>
          </cell>
          <cell r="F332">
            <v>4</v>
          </cell>
          <cell r="M332">
            <v>7</v>
          </cell>
          <cell r="N332">
            <v>5</v>
          </cell>
          <cell r="O332">
            <v>3</v>
          </cell>
          <cell r="P332">
            <v>2</v>
          </cell>
          <cell r="W332">
            <v>0</v>
          </cell>
        </row>
        <row r="333">
          <cell r="B333">
            <v>258</v>
          </cell>
          <cell r="C333">
            <v>6</v>
          </cell>
          <cell r="D333">
            <v>6</v>
          </cell>
          <cell r="E333">
            <v>6</v>
          </cell>
          <cell r="F333">
            <v>5</v>
          </cell>
          <cell r="G333">
            <v>3</v>
          </cell>
          <cell r="M333">
            <v>8</v>
          </cell>
          <cell r="N333">
            <v>5</v>
          </cell>
          <cell r="O333">
            <v>3</v>
          </cell>
          <cell r="P333">
            <v>2</v>
          </cell>
          <cell r="Q333">
            <v>1</v>
          </cell>
          <cell r="W333">
            <v>0</v>
          </cell>
        </row>
        <row r="334">
          <cell r="B334">
            <v>259</v>
          </cell>
          <cell r="C334">
            <v>6</v>
          </cell>
          <cell r="D334">
            <v>6</v>
          </cell>
          <cell r="E334">
            <v>6</v>
          </cell>
          <cell r="F334">
            <v>6</v>
          </cell>
          <cell r="G334">
            <v>4</v>
          </cell>
          <cell r="M334">
            <v>8</v>
          </cell>
          <cell r="N334">
            <v>5</v>
          </cell>
          <cell r="O334">
            <v>4</v>
          </cell>
          <cell r="P334">
            <v>3</v>
          </cell>
          <cell r="Q334">
            <v>2</v>
          </cell>
          <cell r="W334">
            <v>0</v>
          </cell>
        </row>
        <row r="335">
          <cell r="B335">
            <v>260</v>
          </cell>
          <cell r="C335">
            <v>6</v>
          </cell>
          <cell r="D335">
            <v>6</v>
          </cell>
          <cell r="E335">
            <v>6</v>
          </cell>
          <cell r="F335">
            <v>6</v>
          </cell>
          <cell r="G335">
            <v>5</v>
          </cell>
          <cell r="H335">
            <v>3</v>
          </cell>
          <cell r="M335">
            <v>9</v>
          </cell>
          <cell r="N335">
            <v>5</v>
          </cell>
          <cell r="O335">
            <v>4</v>
          </cell>
          <cell r="P335">
            <v>3</v>
          </cell>
          <cell r="Q335">
            <v>2</v>
          </cell>
          <cell r="R335">
            <v>1</v>
          </cell>
          <cell r="W335">
            <v>0</v>
          </cell>
        </row>
        <row r="336">
          <cell r="B336">
            <v>261</v>
          </cell>
          <cell r="C336">
            <v>6</v>
          </cell>
          <cell r="D336">
            <v>6</v>
          </cell>
          <cell r="E336">
            <v>6</v>
          </cell>
          <cell r="F336">
            <v>6</v>
          </cell>
          <cell r="G336">
            <v>6</v>
          </cell>
          <cell r="H336">
            <v>4</v>
          </cell>
          <cell r="M336">
            <v>9</v>
          </cell>
          <cell r="N336">
            <v>5</v>
          </cell>
          <cell r="O336">
            <v>5</v>
          </cell>
          <cell r="P336">
            <v>4</v>
          </cell>
          <cell r="Q336">
            <v>3</v>
          </cell>
          <cell r="R336">
            <v>2</v>
          </cell>
          <cell r="W336">
            <v>0</v>
          </cell>
        </row>
        <row r="337">
          <cell r="B337">
            <v>262</v>
          </cell>
          <cell r="C337">
            <v>6</v>
          </cell>
          <cell r="D337">
            <v>6</v>
          </cell>
          <cell r="E337">
            <v>6</v>
          </cell>
          <cell r="F337">
            <v>6</v>
          </cell>
          <cell r="G337">
            <v>6</v>
          </cell>
          <cell r="H337">
            <v>5</v>
          </cell>
          <cell r="I337">
            <v>3</v>
          </cell>
          <cell r="M337">
            <v>9</v>
          </cell>
          <cell r="N337">
            <v>5</v>
          </cell>
          <cell r="O337">
            <v>5</v>
          </cell>
          <cell r="P337">
            <v>4</v>
          </cell>
          <cell r="Q337">
            <v>3</v>
          </cell>
          <cell r="R337">
            <v>2</v>
          </cell>
          <cell r="S337">
            <v>1</v>
          </cell>
          <cell r="W337">
            <v>0</v>
          </cell>
        </row>
        <row r="338">
          <cell r="B338">
            <v>263</v>
          </cell>
          <cell r="C338">
            <v>6</v>
          </cell>
          <cell r="D338">
            <v>6</v>
          </cell>
          <cell r="E338">
            <v>6</v>
          </cell>
          <cell r="F338">
            <v>6</v>
          </cell>
          <cell r="G338">
            <v>6</v>
          </cell>
          <cell r="H338">
            <v>6</v>
          </cell>
          <cell r="I338">
            <v>4</v>
          </cell>
          <cell r="M338">
            <v>9</v>
          </cell>
          <cell r="N338">
            <v>5</v>
          </cell>
          <cell r="O338">
            <v>5</v>
          </cell>
          <cell r="P338">
            <v>4</v>
          </cell>
          <cell r="Q338">
            <v>4</v>
          </cell>
          <cell r="R338">
            <v>3</v>
          </cell>
          <cell r="S338">
            <v>2</v>
          </cell>
          <cell r="W338">
            <v>0</v>
          </cell>
        </row>
        <row r="339">
          <cell r="B339">
            <v>264</v>
          </cell>
          <cell r="C339">
            <v>6</v>
          </cell>
          <cell r="D339">
            <v>6</v>
          </cell>
          <cell r="E339">
            <v>6</v>
          </cell>
          <cell r="F339">
            <v>6</v>
          </cell>
          <cell r="G339">
            <v>6</v>
          </cell>
          <cell r="H339">
            <v>6</v>
          </cell>
          <cell r="I339">
            <v>5</v>
          </cell>
          <cell r="J339">
            <v>3</v>
          </cell>
          <cell r="M339">
            <v>9</v>
          </cell>
          <cell r="N339">
            <v>5</v>
          </cell>
          <cell r="O339">
            <v>5</v>
          </cell>
          <cell r="P339">
            <v>4</v>
          </cell>
          <cell r="Q339">
            <v>4</v>
          </cell>
          <cell r="R339">
            <v>3</v>
          </cell>
          <cell r="S339">
            <v>2</v>
          </cell>
          <cell r="T339">
            <v>1</v>
          </cell>
          <cell r="W339">
            <v>0</v>
          </cell>
        </row>
        <row r="340">
          <cell r="B340">
            <v>265</v>
          </cell>
          <cell r="C340">
            <v>6</v>
          </cell>
          <cell r="D340">
            <v>6</v>
          </cell>
          <cell r="E340">
            <v>6</v>
          </cell>
          <cell r="F340">
            <v>6</v>
          </cell>
          <cell r="G340">
            <v>6</v>
          </cell>
          <cell r="H340">
            <v>6</v>
          </cell>
          <cell r="I340">
            <v>6</v>
          </cell>
          <cell r="J340">
            <v>4</v>
          </cell>
          <cell r="M340">
            <v>9</v>
          </cell>
          <cell r="N340">
            <v>5</v>
          </cell>
          <cell r="O340">
            <v>5</v>
          </cell>
          <cell r="P340">
            <v>4</v>
          </cell>
          <cell r="Q340">
            <v>4</v>
          </cell>
          <cell r="R340">
            <v>4</v>
          </cell>
          <cell r="S340">
            <v>3</v>
          </cell>
          <cell r="T340">
            <v>2</v>
          </cell>
          <cell r="W340">
            <v>0</v>
          </cell>
        </row>
        <row r="341">
          <cell r="B341">
            <v>266</v>
          </cell>
          <cell r="C341">
            <v>6</v>
          </cell>
          <cell r="D341">
            <v>6</v>
          </cell>
          <cell r="E341">
            <v>6</v>
          </cell>
          <cell r="F341">
            <v>6</v>
          </cell>
          <cell r="G341">
            <v>6</v>
          </cell>
          <cell r="H341">
            <v>6</v>
          </cell>
          <cell r="I341">
            <v>6</v>
          </cell>
          <cell r="J341">
            <v>5</v>
          </cell>
          <cell r="K341">
            <v>3</v>
          </cell>
          <cell r="M341">
            <v>9</v>
          </cell>
          <cell r="N341">
            <v>5</v>
          </cell>
          <cell r="O341">
            <v>5</v>
          </cell>
          <cell r="P341">
            <v>4</v>
          </cell>
          <cell r="Q341">
            <v>4</v>
          </cell>
          <cell r="R341">
            <v>4</v>
          </cell>
          <cell r="S341">
            <v>3</v>
          </cell>
          <cell r="T341">
            <v>2</v>
          </cell>
          <cell r="U341">
            <v>1</v>
          </cell>
          <cell r="W341">
            <v>0</v>
          </cell>
        </row>
        <row r="342">
          <cell r="B342">
            <v>267</v>
          </cell>
          <cell r="C342">
            <v>6</v>
          </cell>
          <cell r="D342">
            <v>6</v>
          </cell>
          <cell r="E342">
            <v>6</v>
          </cell>
          <cell r="F342">
            <v>6</v>
          </cell>
          <cell r="G342">
            <v>6</v>
          </cell>
          <cell r="H342">
            <v>6</v>
          </cell>
          <cell r="I342">
            <v>6</v>
          </cell>
          <cell r="J342">
            <v>6</v>
          </cell>
          <cell r="K342">
            <v>4</v>
          </cell>
          <cell r="M342">
            <v>9</v>
          </cell>
          <cell r="N342">
            <v>5</v>
          </cell>
          <cell r="O342">
            <v>5</v>
          </cell>
          <cell r="P342">
            <v>4</v>
          </cell>
          <cell r="Q342">
            <v>4</v>
          </cell>
          <cell r="R342">
            <v>4</v>
          </cell>
          <cell r="S342">
            <v>3</v>
          </cell>
          <cell r="T342">
            <v>3</v>
          </cell>
          <cell r="U342">
            <v>2</v>
          </cell>
          <cell r="W342">
            <v>0</v>
          </cell>
        </row>
        <row r="343">
          <cell r="B343">
            <v>268</v>
          </cell>
          <cell r="C343">
            <v>6</v>
          </cell>
          <cell r="D343">
            <v>6</v>
          </cell>
          <cell r="E343">
            <v>6</v>
          </cell>
          <cell r="F343">
            <v>6</v>
          </cell>
          <cell r="G343">
            <v>6</v>
          </cell>
          <cell r="H343">
            <v>6</v>
          </cell>
          <cell r="I343">
            <v>6</v>
          </cell>
          <cell r="J343">
            <v>6</v>
          </cell>
          <cell r="K343">
            <v>5</v>
          </cell>
          <cell r="L343">
            <v>3</v>
          </cell>
          <cell r="M343">
            <v>9</v>
          </cell>
          <cell r="N343">
            <v>5</v>
          </cell>
          <cell r="O343">
            <v>5</v>
          </cell>
          <cell r="P343">
            <v>4</v>
          </cell>
          <cell r="Q343">
            <v>4</v>
          </cell>
          <cell r="R343">
            <v>4</v>
          </cell>
          <cell r="S343">
            <v>3</v>
          </cell>
          <cell r="T343">
            <v>3</v>
          </cell>
          <cell r="U343">
            <v>2</v>
          </cell>
          <cell r="V343">
            <v>1</v>
          </cell>
          <cell r="W343">
            <v>0</v>
          </cell>
        </row>
        <row r="344">
          <cell r="B344">
            <v>269</v>
          </cell>
          <cell r="C344">
            <v>6</v>
          </cell>
          <cell r="D344">
            <v>6</v>
          </cell>
          <cell r="E344">
            <v>6</v>
          </cell>
          <cell r="F344">
            <v>6</v>
          </cell>
          <cell r="G344">
            <v>6</v>
          </cell>
          <cell r="H344">
            <v>6</v>
          </cell>
          <cell r="I344">
            <v>6</v>
          </cell>
          <cell r="J344">
            <v>6</v>
          </cell>
          <cell r="K344">
            <v>6</v>
          </cell>
          <cell r="L344">
            <v>4</v>
          </cell>
          <cell r="M344">
            <v>9</v>
          </cell>
          <cell r="N344">
            <v>5</v>
          </cell>
          <cell r="O344">
            <v>5</v>
          </cell>
          <cell r="P344">
            <v>4</v>
          </cell>
          <cell r="Q344">
            <v>4</v>
          </cell>
          <cell r="R344">
            <v>4</v>
          </cell>
          <cell r="S344">
            <v>3</v>
          </cell>
          <cell r="T344">
            <v>3</v>
          </cell>
          <cell r="U344">
            <v>3</v>
          </cell>
          <cell r="V344">
            <v>2</v>
          </cell>
          <cell r="W344">
            <v>0</v>
          </cell>
        </row>
        <row r="345">
          <cell r="B345">
            <v>270</v>
          </cell>
          <cell r="C345">
            <v>6</v>
          </cell>
          <cell r="D345">
            <v>6</v>
          </cell>
          <cell r="E345">
            <v>6</v>
          </cell>
          <cell r="F345">
            <v>6</v>
          </cell>
          <cell r="G345">
            <v>6</v>
          </cell>
          <cell r="H345">
            <v>6</v>
          </cell>
          <cell r="I345">
            <v>6</v>
          </cell>
          <cell r="J345">
            <v>6</v>
          </cell>
          <cell r="K345">
            <v>6</v>
          </cell>
          <cell r="L345">
            <v>6</v>
          </cell>
          <cell r="M345">
            <v>9</v>
          </cell>
          <cell r="N345">
            <v>5</v>
          </cell>
          <cell r="O345">
            <v>5</v>
          </cell>
          <cell r="P345">
            <v>4</v>
          </cell>
          <cell r="Q345">
            <v>4</v>
          </cell>
          <cell r="R345">
            <v>4</v>
          </cell>
          <cell r="S345">
            <v>3</v>
          </cell>
          <cell r="T345">
            <v>3</v>
          </cell>
          <cell r="U345">
            <v>3</v>
          </cell>
          <cell r="V345">
            <v>3</v>
          </cell>
          <cell r="W345">
            <v>0</v>
          </cell>
        </row>
        <row r="346">
          <cell r="B346">
            <v>271</v>
          </cell>
          <cell r="C346">
            <v>3</v>
          </cell>
          <cell r="D346">
            <v>1</v>
          </cell>
          <cell r="W346">
            <v>0</v>
          </cell>
        </row>
        <row r="347">
          <cell r="B347">
            <v>272</v>
          </cell>
          <cell r="C347">
            <v>4</v>
          </cell>
          <cell r="D347">
            <v>2</v>
          </cell>
          <cell r="E347">
            <v>0</v>
          </cell>
          <cell r="W347">
            <v>0</v>
          </cell>
        </row>
        <row r="348">
          <cell r="B348">
            <v>273</v>
          </cell>
          <cell r="C348">
            <v>4</v>
          </cell>
          <cell r="D348">
            <v>2</v>
          </cell>
          <cell r="E348">
            <v>1</v>
          </cell>
          <cell r="W348">
            <v>0</v>
          </cell>
        </row>
        <row r="349">
          <cell r="B349">
            <v>274</v>
          </cell>
          <cell r="C349">
            <v>4</v>
          </cell>
          <cell r="D349">
            <v>3</v>
          </cell>
          <cell r="E349">
            <v>2</v>
          </cell>
          <cell r="F349">
            <v>0</v>
          </cell>
          <cell r="W349">
            <v>0</v>
          </cell>
        </row>
        <row r="350">
          <cell r="B350">
            <v>275</v>
          </cell>
          <cell r="C350">
            <v>4</v>
          </cell>
          <cell r="D350">
            <v>3</v>
          </cell>
          <cell r="E350">
            <v>2</v>
          </cell>
          <cell r="F350">
            <v>1</v>
          </cell>
          <cell r="W350">
            <v>0</v>
          </cell>
        </row>
        <row r="351">
          <cell r="B351">
            <v>276</v>
          </cell>
          <cell r="C351">
            <v>4</v>
          </cell>
          <cell r="D351">
            <v>4</v>
          </cell>
          <cell r="E351">
            <v>2</v>
          </cell>
          <cell r="F351">
            <v>2</v>
          </cell>
          <cell r="G351">
            <v>0</v>
          </cell>
          <cell r="W351">
            <v>0</v>
          </cell>
        </row>
        <row r="352">
          <cell r="B352">
            <v>277</v>
          </cell>
          <cell r="C352">
            <v>5</v>
          </cell>
          <cell r="D352">
            <v>5</v>
          </cell>
          <cell r="E352">
            <v>3</v>
          </cell>
          <cell r="F352">
            <v>2</v>
          </cell>
          <cell r="G352">
            <v>1</v>
          </cell>
          <cell r="W352">
            <v>0</v>
          </cell>
        </row>
        <row r="353">
          <cell r="B353">
            <v>278</v>
          </cell>
          <cell r="C353">
            <v>5</v>
          </cell>
          <cell r="D353">
            <v>5</v>
          </cell>
          <cell r="E353">
            <v>4</v>
          </cell>
          <cell r="F353">
            <v>3</v>
          </cell>
          <cell r="G353">
            <v>2</v>
          </cell>
          <cell r="H353">
            <v>0</v>
          </cell>
          <cell r="W353">
            <v>0</v>
          </cell>
        </row>
        <row r="354">
          <cell r="B354">
            <v>279</v>
          </cell>
          <cell r="C354">
            <v>5</v>
          </cell>
          <cell r="D354">
            <v>5</v>
          </cell>
          <cell r="E354">
            <v>5</v>
          </cell>
          <cell r="F354">
            <v>4</v>
          </cell>
          <cell r="G354">
            <v>2</v>
          </cell>
          <cell r="H354">
            <v>1</v>
          </cell>
          <cell r="W354">
            <v>0</v>
          </cell>
        </row>
        <row r="355">
          <cell r="B355">
            <v>280</v>
          </cell>
          <cell r="C355">
            <v>5</v>
          </cell>
          <cell r="D355">
            <v>5</v>
          </cell>
          <cell r="E355">
            <v>5</v>
          </cell>
          <cell r="F355">
            <v>5</v>
          </cell>
          <cell r="G355">
            <v>3</v>
          </cell>
          <cell r="H355">
            <v>2</v>
          </cell>
          <cell r="I355">
            <v>0</v>
          </cell>
          <cell r="W355">
            <v>0</v>
          </cell>
        </row>
        <row r="356">
          <cell r="B356">
            <v>281</v>
          </cell>
          <cell r="C356">
            <v>6</v>
          </cell>
          <cell r="D356">
            <v>6</v>
          </cell>
          <cell r="E356">
            <v>6</v>
          </cell>
          <cell r="F356">
            <v>5</v>
          </cell>
          <cell r="G356">
            <v>4</v>
          </cell>
          <cell r="H356">
            <v>2</v>
          </cell>
          <cell r="I356">
            <v>1</v>
          </cell>
          <cell r="W356">
            <v>0</v>
          </cell>
        </row>
        <row r="357">
          <cell r="B357">
            <v>282</v>
          </cell>
          <cell r="C357">
            <v>6</v>
          </cell>
          <cell r="D357">
            <v>6</v>
          </cell>
          <cell r="E357">
            <v>6</v>
          </cell>
          <cell r="F357">
            <v>5</v>
          </cell>
          <cell r="G357">
            <v>5</v>
          </cell>
          <cell r="H357">
            <v>3</v>
          </cell>
          <cell r="I357">
            <v>2</v>
          </cell>
          <cell r="J357">
            <v>0</v>
          </cell>
          <cell r="W357">
            <v>0</v>
          </cell>
        </row>
        <row r="358">
          <cell r="B358">
            <v>283</v>
          </cell>
          <cell r="C358">
            <v>6</v>
          </cell>
          <cell r="D358">
            <v>6</v>
          </cell>
          <cell r="E358">
            <v>6</v>
          </cell>
          <cell r="F358">
            <v>5</v>
          </cell>
          <cell r="G358">
            <v>5</v>
          </cell>
          <cell r="H358">
            <v>4</v>
          </cell>
          <cell r="I358">
            <v>2</v>
          </cell>
          <cell r="J358">
            <v>1</v>
          </cell>
          <cell r="W358">
            <v>0</v>
          </cell>
        </row>
        <row r="359">
          <cell r="B359">
            <v>284</v>
          </cell>
          <cell r="C359">
            <v>6</v>
          </cell>
          <cell r="D359">
            <v>6</v>
          </cell>
          <cell r="E359">
            <v>6</v>
          </cell>
          <cell r="F359">
            <v>6</v>
          </cell>
          <cell r="G359">
            <v>5</v>
          </cell>
          <cell r="H359">
            <v>5</v>
          </cell>
          <cell r="I359">
            <v>3</v>
          </cell>
          <cell r="J359">
            <v>2</v>
          </cell>
          <cell r="K359">
            <v>0</v>
          </cell>
          <cell r="W359">
            <v>0</v>
          </cell>
        </row>
        <row r="360">
          <cell r="B360">
            <v>285</v>
          </cell>
          <cell r="C360">
            <v>6</v>
          </cell>
          <cell r="D360">
            <v>6</v>
          </cell>
          <cell r="E360">
            <v>6</v>
          </cell>
          <cell r="F360">
            <v>6</v>
          </cell>
          <cell r="G360">
            <v>6</v>
          </cell>
          <cell r="H360">
            <v>5</v>
          </cell>
          <cell r="I360">
            <v>4</v>
          </cell>
          <cell r="J360">
            <v>2</v>
          </cell>
          <cell r="K360">
            <v>1</v>
          </cell>
          <cell r="W360">
            <v>0</v>
          </cell>
        </row>
        <row r="361">
          <cell r="B361">
            <v>286</v>
          </cell>
          <cell r="C361">
            <v>7</v>
          </cell>
          <cell r="D361">
            <v>7</v>
          </cell>
          <cell r="E361">
            <v>7</v>
          </cell>
          <cell r="F361">
            <v>6</v>
          </cell>
          <cell r="G361">
            <v>6</v>
          </cell>
          <cell r="H361">
            <v>6</v>
          </cell>
          <cell r="I361">
            <v>4</v>
          </cell>
          <cell r="J361">
            <v>3</v>
          </cell>
          <cell r="K361">
            <v>2</v>
          </cell>
          <cell r="L361">
            <v>0</v>
          </cell>
          <cell r="W361">
            <v>0</v>
          </cell>
        </row>
        <row r="362">
          <cell r="B362">
            <v>287</v>
          </cell>
          <cell r="C362">
            <v>7</v>
          </cell>
          <cell r="D362">
            <v>7</v>
          </cell>
          <cell r="E362">
            <v>7</v>
          </cell>
          <cell r="F362">
            <v>7</v>
          </cell>
          <cell r="G362">
            <v>6</v>
          </cell>
          <cell r="H362">
            <v>6</v>
          </cell>
          <cell r="I362">
            <v>5</v>
          </cell>
          <cell r="J362">
            <v>4</v>
          </cell>
          <cell r="K362">
            <v>2</v>
          </cell>
          <cell r="L362">
            <v>1</v>
          </cell>
          <cell r="W362">
            <v>0</v>
          </cell>
        </row>
        <row r="363">
          <cell r="B363">
            <v>288</v>
          </cell>
          <cell r="C363">
            <v>7</v>
          </cell>
          <cell r="D363">
            <v>7</v>
          </cell>
          <cell r="E363">
            <v>7</v>
          </cell>
          <cell r="F363">
            <v>7</v>
          </cell>
          <cell r="G363">
            <v>7</v>
          </cell>
          <cell r="H363">
            <v>7</v>
          </cell>
          <cell r="I363">
            <v>6</v>
          </cell>
          <cell r="J363">
            <v>5</v>
          </cell>
          <cell r="K363">
            <v>3</v>
          </cell>
          <cell r="L363">
            <v>2</v>
          </cell>
          <cell r="W363">
            <v>0</v>
          </cell>
        </row>
        <row r="364">
          <cell r="B364">
            <v>289</v>
          </cell>
          <cell r="C364">
            <v>7</v>
          </cell>
          <cell r="D364">
            <v>7</v>
          </cell>
          <cell r="E364">
            <v>7</v>
          </cell>
          <cell r="F364">
            <v>7</v>
          </cell>
          <cell r="G364">
            <v>7</v>
          </cell>
          <cell r="H364">
            <v>7</v>
          </cell>
          <cell r="I364">
            <v>6</v>
          </cell>
          <cell r="J364">
            <v>6</v>
          </cell>
          <cell r="K364">
            <v>4</v>
          </cell>
          <cell r="L364">
            <v>2</v>
          </cell>
          <cell r="W364">
            <v>0</v>
          </cell>
        </row>
        <row r="365">
          <cell r="B365">
            <v>290</v>
          </cell>
          <cell r="C365">
            <v>7</v>
          </cell>
          <cell r="D365">
            <v>7</v>
          </cell>
          <cell r="E365">
            <v>7</v>
          </cell>
          <cell r="F365">
            <v>7</v>
          </cell>
          <cell r="G365">
            <v>7</v>
          </cell>
          <cell r="H365">
            <v>7</v>
          </cell>
          <cell r="I365">
            <v>7</v>
          </cell>
          <cell r="J365">
            <v>6</v>
          </cell>
          <cell r="K365">
            <v>5</v>
          </cell>
          <cell r="L365">
            <v>3</v>
          </cell>
          <cell r="W365">
            <v>0</v>
          </cell>
        </row>
        <row r="366">
          <cell r="B366">
            <v>291</v>
          </cell>
          <cell r="D366" t="str">
            <v/>
          </cell>
          <cell r="W366">
            <v>0</v>
          </cell>
        </row>
        <row r="367">
          <cell r="B367">
            <v>292</v>
          </cell>
          <cell r="D367">
            <v>0</v>
          </cell>
          <cell r="M367">
            <v>2</v>
          </cell>
          <cell r="W367">
            <v>0</v>
          </cell>
        </row>
        <row r="368">
          <cell r="B368">
            <v>293</v>
          </cell>
          <cell r="D368">
            <v>1</v>
          </cell>
          <cell r="E368" t="str">
            <v/>
          </cell>
          <cell r="M368">
            <v>3</v>
          </cell>
          <cell r="W368">
            <v>0</v>
          </cell>
        </row>
        <row r="369">
          <cell r="B369">
            <v>294</v>
          </cell>
          <cell r="D369">
            <v>2</v>
          </cell>
          <cell r="E369">
            <v>0</v>
          </cell>
          <cell r="M369">
            <v>3</v>
          </cell>
          <cell r="N369">
            <v>2</v>
          </cell>
          <cell r="W369">
            <v>0</v>
          </cell>
        </row>
        <row r="370">
          <cell r="B370">
            <v>295</v>
          </cell>
          <cell r="D370">
            <v>3</v>
          </cell>
          <cell r="E370">
            <v>1</v>
          </cell>
          <cell r="M370">
            <v>4</v>
          </cell>
          <cell r="N370">
            <v>3</v>
          </cell>
          <cell r="W370">
            <v>0</v>
          </cell>
        </row>
        <row r="371">
          <cell r="B371">
            <v>296</v>
          </cell>
          <cell r="D371">
            <v>3</v>
          </cell>
          <cell r="E371">
            <v>2</v>
          </cell>
          <cell r="M371">
            <v>4</v>
          </cell>
          <cell r="N371">
            <v>3</v>
          </cell>
          <cell r="W371">
            <v>0</v>
          </cell>
        </row>
        <row r="372">
          <cell r="B372">
            <v>297</v>
          </cell>
          <cell r="D372">
            <v>3</v>
          </cell>
          <cell r="E372">
            <v>2</v>
          </cell>
          <cell r="F372">
            <v>0</v>
          </cell>
          <cell r="M372">
            <v>4</v>
          </cell>
          <cell r="N372">
            <v>4</v>
          </cell>
          <cell r="O372">
            <v>2</v>
          </cell>
          <cell r="W372">
            <v>0</v>
          </cell>
        </row>
        <row r="373">
          <cell r="B373">
            <v>298</v>
          </cell>
          <cell r="D373">
            <v>3</v>
          </cell>
          <cell r="E373">
            <v>3</v>
          </cell>
          <cell r="F373">
            <v>1</v>
          </cell>
          <cell r="M373">
            <v>4</v>
          </cell>
          <cell r="N373">
            <v>4</v>
          </cell>
          <cell r="O373">
            <v>3</v>
          </cell>
          <cell r="W373">
            <v>0</v>
          </cell>
        </row>
        <row r="374">
          <cell r="B374">
            <v>299</v>
          </cell>
          <cell r="D374">
            <v>3</v>
          </cell>
          <cell r="E374">
            <v>3</v>
          </cell>
          <cell r="F374">
            <v>2</v>
          </cell>
          <cell r="M374">
            <v>4</v>
          </cell>
          <cell r="N374">
            <v>4</v>
          </cell>
          <cell r="O374">
            <v>3</v>
          </cell>
          <cell r="W374">
            <v>0</v>
          </cell>
        </row>
        <row r="375">
          <cell r="B375">
            <v>300</v>
          </cell>
          <cell r="D375">
            <v>3</v>
          </cell>
          <cell r="E375">
            <v>3</v>
          </cell>
          <cell r="F375">
            <v>2</v>
          </cell>
          <cell r="G375">
            <v>0</v>
          </cell>
          <cell r="M375">
            <v>4</v>
          </cell>
          <cell r="N375">
            <v>4</v>
          </cell>
          <cell r="O375">
            <v>3</v>
          </cell>
          <cell r="P375">
            <v>2</v>
          </cell>
          <cell r="W375">
            <v>0</v>
          </cell>
        </row>
        <row r="376">
          <cell r="B376">
            <v>301</v>
          </cell>
          <cell r="C376">
            <v>3</v>
          </cell>
          <cell r="D376">
            <v>1</v>
          </cell>
          <cell r="W376">
            <v>0</v>
          </cell>
        </row>
        <row r="377">
          <cell r="B377">
            <v>302</v>
          </cell>
          <cell r="C377">
            <v>4</v>
          </cell>
          <cell r="D377">
            <v>2</v>
          </cell>
          <cell r="M377">
            <v>2</v>
          </cell>
          <cell r="W377">
            <v>0</v>
          </cell>
        </row>
        <row r="378">
          <cell r="B378">
            <v>303</v>
          </cell>
          <cell r="C378">
            <v>4</v>
          </cell>
          <cell r="D378">
            <v>2</v>
          </cell>
          <cell r="E378">
            <v>1</v>
          </cell>
          <cell r="W378">
            <v>0</v>
          </cell>
        </row>
        <row r="379">
          <cell r="B379">
            <v>304</v>
          </cell>
          <cell r="C379">
            <v>5</v>
          </cell>
          <cell r="D379">
            <v>3</v>
          </cell>
          <cell r="E379">
            <v>2</v>
          </cell>
          <cell r="W379">
            <v>0</v>
          </cell>
        </row>
        <row r="380">
          <cell r="B380">
            <v>305</v>
          </cell>
          <cell r="C380">
            <v>5</v>
          </cell>
          <cell r="D380">
            <v>3</v>
          </cell>
          <cell r="E380">
            <v>2</v>
          </cell>
          <cell r="F380">
            <v>1</v>
          </cell>
          <cell r="W380">
            <v>0</v>
          </cell>
        </row>
        <row r="381">
          <cell r="B381">
            <v>306</v>
          </cell>
          <cell r="C381">
            <v>5</v>
          </cell>
          <cell r="D381">
            <v>3</v>
          </cell>
          <cell r="E381">
            <v>3</v>
          </cell>
          <cell r="F381">
            <v>2</v>
          </cell>
          <cell r="W381">
            <v>0</v>
          </cell>
        </row>
        <row r="382">
          <cell r="B382">
            <v>307</v>
          </cell>
          <cell r="C382">
            <v>6</v>
          </cell>
          <cell r="D382">
            <v>4</v>
          </cell>
          <cell r="E382">
            <v>3</v>
          </cell>
          <cell r="F382">
            <v>2</v>
          </cell>
          <cell r="G382">
            <v>1</v>
          </cell>
          <cell r="W382">
            <v>0</v>
          </cell>
        </row>
        <row r="383">
          <cell r="B383">
            <v>308</v>
          </cell>
          <cell r="C383">
            <v>6</v>
          </cell>
          <cell r="D383">
            <v>4</v>
          </cell>
          <cell r="E383">
            <v>3</v>
          </cell>
          <cell r="F383">
            <v>3</v>
          </cell>
          <cell r="G383">
            <v>2</v>
          </cell>
          <cell r="W383">
            <v>0</v>
          </cell>
        </row>
        <row r="384">
          <cell r="B384">
            <v>309</v>
          </cell>
          <cell r="C384">
            <v>6</v>
          </cell>
          <cell r="D384">
            <v>4</v>
          </cell>
          <cell r="E384">
            <v>4</v>
          </cell>
          <cell r="F384">
            <v>3</v>
          </cell>
          <cell r="G384">
            <v>2</v>
          </cell>
          <cell r="H384">
            <v>1</v>
          </cell>
          <cell r="W384">
            <v>0</v>
          </cell>
        </row>
        <row r="385">
          <cell r="B385">
            <v>310</v>
          </cell>
          <cell r="C385">
            <v>6</v>
          </cell>
          <cell r="D385">
            <v>4</v>
          </cell>
          <cell r="E385">
            <v>4</v>
          </cell>
          <cell r="F385">
            <v>3</v>
          </cell>
          <cell r="G385">
            <v>3</v>
          </cell>
          <cell r="H385">
            <v>2</v>
          </cell>
          <cell r="W385">
            <v>0</v>
          </cell>
        </row>
        <row r="386">
          <cell r="B386">
            <v>311</v>
          </cell>
        </row>
        <row r="387">
          <cell r="B387">
            <v>312</v>
          </cell>
        </row>
        <row r="388">
          <cell r="B388">
            <v>313</v>
          </cell>
        </row>
        <row r="389">
          <cell r="B389">
            <v>314</v>
          </cell>
          <cell r="C389">
            <v>1</v>
          </cell>
        </row>
        <row r="390">
          <cell r="B390">
            <v>315</v>
          </cell>
          <cell r="C390">
            <v>1</v>
          </cell>
        </row>
        <row r="391">
          <cell r="B391">
            <v>316</v>
          </cell>
          <cell r="C391">
            <v>2</v>
          </cell>
        </row>
        <row r="392">
          <cell r="B392">
            <v>317</v>
          </cell>
          <cell r="C392">
            <v>3</v>
          </cell>
          <cell r="D392">
            <v>0</v>
          </cell>
        </row>
        <row r="393">
          <cell r="B393">
            <v>318</v>
          </cell>
          <cell r="C393">
            <v>3</v>
          </cell>
          <cell r="D393">
            <v>1</v>
          </cell>
        </row>
        <row r="394">
          <cell r="B394">
            <v>319</v>
          </cell>
          <cell r="C394">
            <v>3</v>
          </cell>
          <cell r="D394">
            <v>2</v>
          </cell>
        </row>
        <row r="395">
          <cell r="B395">
            <v>320</v>
          </cell>
          <cell r="C395">
            <v>4</v>
          </cell>
          <cell r="D395">
            <v>2</v>
          </cell>
          <cell r="E395">
            <v>0</v>
          </cell>
        </row>
        <row r="396">
          <cell r="B396">
            <v>321</v>
          </cell>
          <cell r="C396">
            <v>4</v>
          </cell>
          <cell r="D396">
            <v>2</v>
          </cell>
          <cell r="E396">
            <v>1</v>
          </cell>
        </row>
        <row r="397">
          <cell r="B397">
            <v>322</v>
          </cell>
          <cell r="C397">
            <v>4</v>
          </cell>
          <cell r="D397">
            <v>3</v>
          </cell>
          <cell r="E397">
            <v>2</v>
          </cell>
          <cell r="F397">
            <v>0</v>
          </cell>
        </row>
        <row r="398">
          <cell r="B398">
            <v>323</v>
          </cell>
          <cell r="C398">
            <v>5</v>
          </cell>
          <cell r="D398">
            <v>3</v>
          </cell>
          <cell r="E398">
            <v>2</v>
          </cell>
          <cell r="F398">
            <v>1</v>
          </cell>
        </row>
        <row r="399">
          <cell r="B399">
            <v>324</v>
          </cell>
          <cell r="C399">
            <v>5</v>
          </cell>
          <cell r="D399">
            <v>3</v>
          </cell>
          <cell r="E399">
            <v>2</v>
          </cell>
          <cell r="F399">
            <v>2</v>
          </cell>
        </row>
        <row r="400">
          <cell r="B400">
            <v>325</v>
          </cell>
          <cell r="C400">
            <v>5</v>
          </cell>
          <cell r="D400">
            <v>4</v>
          </cell>
          <cell r="E400">
            <v>2</v>
          </cell>
          <cell r="F400">
            <v>2</v>
          </cell>
        </row>
        <row r="401">
          <cell r="B401">
            <v>326</v>
          </cell>
          <cell r="C401">
            <v>6</v>
          </cell>
          <cell r="D401">
            <v>4</v>
          </cell>
          <cell r="E401">
            <v>3</v>
          </cell>
          <cell r="F401">
            <v>2</v>
          </cell>
          <cell r="G401">
            <v>0</v>
          </cell>
        </row>
        <row r="402">
          <cell r="B402">
            <v>327</v>
          </cell>
          <cell r="C402">
            <v>6</v>
          </cell>
          <cell r="D402">
            <v>4</v>
          </cell>
          <cell r="E402">
            <v>4</v>
          </cell>
          <cell r="F402">
            <v>2</v>
          </cell>
          <cell r="G402">
            <v>1</v>
          </cell>
        </row>
        <row r="403">
          <cell r="B403">
            <v>328</v>
          </cell>
          <cell r="C403">
            <v>6</v>
          </cell>
          <cell r="D403">
            <v>5</v>
          </cell>
          <cell r="E403">
            <v>4</v>
          </cell>
          <cell r="F403">
            <v>3</v>
          </cell>
          <cell r="G403">
            <v>2</v>
          </cell>
        </row>
        <row r="404">
          <cell r="B404">
            <v>329</v>
          </cell>
          <cell r="C404">
            <v>7</v>
          </cell>
          <cell r="D404">
            <v>5</v>
          </cell>
          <cell r="E404">
            <v>4</v>
          </cell>
          <cell r="F404">
            <v>3</v>
          </cell>
          <cell r="G404">
            <v>3</v>
          </cell>
        </row>
        <row r="405">
          <cell r="B405">
            <v>330</v>
          </cell>
          <cell r="C405">
            <v>7</v>
          </cell>
          <cell r="D405">
            <v>6</v>
          </cell>
          <cell r="E405">
            <v>5</v>
          </cell>
          <cell r="F405">
            <v>3</v>
          </cell>
          <cell r="G405">
            <v>4</v>
          </cell>
        </row>
        <row r="406">
          <cell r="B406">
            <v>331</v>
          </cell>
        </row>
        <row r="407">
          <cell r="B407">
            <v>332</v>
          </cell>
        </row>
        <row r="408">
          <cell r="B408">
            <v>333</v>
          </cell>
        </row>
        <row r="409">
          <cell r="B409">
            <v>334</v>
          </cell>
        </row>
        <row r="410">
          <cell r="B410">
            <v>335</v>
          </cell>
        </row>
        <row r="411">
          <cell r="B411">
            <v>336</v>
          </cell>
        </row>
        <row r="412">
          <cell r="B412">
            <v>337</v>
          </cell>
        </row>
        <row r="413">
          <cell r="B413">
            <v>338</v>
          </cell>
        </row>
        <row r="414">
          <cell r="B414">
            <v>339</v>
          </cell>
        </row>
        <row r="415">
          <cell r="B415">
            <v>340</v>
          </cell>
        </row>
        <row r="416">
          <cell r="B416">
            <v>341</v>
          </cell>
        </row>
        <row r="417">
          <cell r="B417">
            <v>342</v>
          </cell>
        </row>
        <row r="418">
          <cell r="B418">
            <v>343</v>
          </cell>
        </row>
        <row r="419">
          <cell r="B419">
            <v>344</v>
          </cell>
        </row>
        <row r="420">
          <cell r="B420">
            <v>345</v>
          </cell>
        </row>
        <row r="421">
          <cell r="B421">
            <v>346</v>
          </cell>
        </row>
        <row r="422">
          <cell r="B422">
            <v>347</v>
          </cell>
        </row>
        <row r="423">
          <cell r="B423">
            <v>348</v>
          </cell>
        </row>
        <row r="424">
          <cell r="B424">
            <v>349</v>
          </cell>
        </row>
        <row r="425">
          <cell r="B425">
            <v>350</v>
          </cell>
        </row>
        <row r="426">
          <cell r="B426">
            <v>351</v>
          </cell>
        </row>
        <row r="427">
          <cell r="B427">
            <v>352</v>
          </cell>
        </row>
        <row r="428">
          <cell r="B428">
            <v>353</v>
          </cell>
        </row>
        <row r="429">
          <cell r="B429">
            <v>354</v>
          </cell>
        </row>
        <row r="430">
          <cell r="B430">
            <v>355</v>
          </cell>
        </row>
        <row r="431">
          <cell r="B431">
            <v>356</v>
          </cell>
        </row>
        <row r="432">
          <cell r="B432">
            <v>357</v>
          </cell>
        </row>
        <row r="433">
          <cell r="B433">
            <v>358</v>
          </cell>
        </row>
        <row r="434">
          <cell r="B434">
            <v>359</v>
          </cell>
        </row>
        <row r="435">
          <cell r="B435">
            <v>360</v>
          </cell>
        </row>
        <row r="436">
          <cell r="B436">
            <v>361</v>
          </cell>
        </row>
        <row r="437">
          <cell r="B437">
            <v>362</v>
          </cell>
        </row>
        <row r="438">
          <cell r="B438">
            <v>363</v>
          </cell>
        </row>
        <row r="439">
          <cell r="B439">
            <v>364</v>
          </cell>
        </row>
        <row r="440">
          <cell r="B440">
            <v>365</v>
          </cell>
        </row>
        <row r="441">
          <cell r="B441">
            <v>366</v>
          </cell>
        </row>
        <row r="442">
          <cell r="B442">
            <v>367</v>
          </cell>
        </row>
        <row r="443">
          <cell r="B443">
            <v>368</v>
          </cell>
        </row>
        <row r="444">
          <cell r="B444">
            <v>369</v>
          </cell>
        </row>
        <row r="445">
          <cell r="B445">
            <v>370</v>
          </cell>
        </row>
        <row r="446">
          <cell r="B446">
            <v>371</v>
          </cell>
        </row>
        <row r="447">
          <cell r="B447">
            <v>372</v>
          </cell>
        </row>
        <row r="448">
          <cell r="B448">
            <v>373</v>
          </cell>
        </row>
        <row r="449">
          <cell r="B449">
            <v>374</v>
          </cell>
        </row>
        <row r="450">
          <cell r="B450">
            <v>375</v>
          </cell>
        </row>
        <row r="451">
          <cell r="B451">
            <v>376</v>
          </cell>
        </row>
        <row r="452">
          <cell r="B452">
            <v>377</v>
          </cell>
        </row>
        <row r="453">
          <cell r="B453">
            <v>378</v>
          </cell>
        </row>
        <row r="454">
          <cell r="B454">
            <v>379</v>
          </cell>
        </row>
        <row r="455">
          <cell r="B455">
            <v>380</v>
          </cell>
        </row>
        <row r="456">
          <cell r="B456">
            <v>381</v>
          </cell>
        </row>
        <row r="457">
          <cell r="B457">
            <v>382</v>
          </cell>
        </row>
        <row r="458">
          <cell r="B458">
            <v>383</v>
          </cell>
        </row>
        <row r="459">
          <cell r="B459">
            <v>384</v>
          </cell>
        </row>
        <row r="460">
          <cell r="B460">
            <v>385</v>
          </cell>
        </row>
        <row r="461">
          <cell r="B461">
            <v>386</v>
          </cell>
        </row>
        <row r="462">
          <cell r="B462">
            <v>387</v>
          </cell>
        </row>
        <row r="463">
          <cell r="B463">
            <v>388</v>
          </cell>
        </row>
        <row r="464">
          <cell r="B464">
            <v>389</v>
          </cell>
        </row>
        <row r="465">
          <cell r="B465">
            <v>390</v>
          </cell>
        </row>
        <row r="466">
          <cell r="B466">
            <v>391</v>
          </cell>
        </row>
        <row r="467">
          <cell r="B467">
            <v>392</v>
          </cell>
        </row>
        <row r="468">
          <cell r="B468">
            <v>393</v>
          </cell>
        </row>
        <row r="469">
          <cell r="B469">
            <v>394</v>
          </cell>
        </row>
        <row r="470">
          <cell r="B470">
            <v>395</v>
          </cell>
        </row>
        <row r="471">
          <cell r="B471">
            <v>396</v>
          </cell>
        </row>
        <row r="472">
          <cell r="B472">
            <v>397</v>
          </cell>
        </row>
        <row r="473">
          <cell r="B473">
            <v>398</v>
          </cell>
        </row>
        <row r="474">
          <cell r="B474">
            <v>399</v>
          </cell>
        </row>
        <row r="475">
          <cell r="B475">
            <v>400</v>
          </cell>
        </row>
        <row r="476">
          <cell r="B476">
            <v>401</v>
          </cell>
          <cell r="M476">
            <v>2</v>
          </cell>
          <cell r="N476">
            <v>1</v>
          </cell>
          <cell r="W476">
            <v>2</v>
          </cell>
        </row>
        <row r="477">
          <cell r="B477">
            <v>402</v>
          </cell>
          <cell r="M477">
            <v>2</v>
          </cell>
          <cell r="N477">
            <v>2</v>
          </cell>
          <cell r="W477">
            <v>3</v>
          </cell>
        </row>
        <row r="478">
          <cell r="B478">
            <v>403</v>
          </cell>
          <cell r="M478">
            <v>2</v>
          </cell>
          <cell r="N478">
            <v>3</v>
          </cell>
          <cell r="W478">
            <v>4</v>
          </cell>
        </row>
        <row r="479">
          <cell r="B479">
            <v>404</v>
          </cell>
          <cell r="M479">
            <v>3</v>
          </cell>
          <cell r="N479">
            <v>3</v>
          </cell>
          <cell r="O479">
            <v>1</v>
          </cell>
          <cell r="W479">
            <v>7</v>
          </cell>
        </row>
        <row r="480">
          <cell r="B480">
            <v>405</v>
          </cell>
          <cell r="M480">
            <v>3</v>
          </cell>
          <cell r="N480">
            <v>3</v>
          </cell>
          <cell r="O480">
            <v>2</v>
          </cell>
          <cell r="W480">
            <v>10</v>
          </cell>
        </row>
        <row r="481">
          <cell r="B481">
            <v>406</v>
          </cell>
          <cell r="M481">
            <v>3</v>
          </cell>
          <cell r="N481">
            <v>3</v>
          </cell>
          <cell r="O481">
            <v>2</v>
          </cell>
          <cell r="P481">
            <v>1</v>
          </cell>
          <cell r="W481">
            <v>15</v>
          </cell>
        </row>
        <row r="482">
          <cell r="B482">
            <v>407</v>
          </cell>
          <cell r="M482">
            <v>4</v>
          </cell>
          <cell r="N482">
            <v>4</v>
          </cell>
          <cell r="O482">
            <v>3</v>
          </cell>
          <cell r="P482">
            <v>2</v>
          </cell>
          <cell r="W482">
            <v>20</v>
          </cell>
        </row>
        <row r="483">
          <cell r="B483">
            <v>408</v>
          </cell>
          <cell r="M483">
            <v>4</v>
          </cell>
          <cell r="N483">
            <v>4</v>
          </cell>
          <cell r="O483">
            <v>3</v>
          </cell>
          <cell r="P483">
            <v>2</v>
          </cell>
          <cell r="Q483">
            <v>1</v>
          </cell>
          <cell r="W483">
            <v>27</v>
          </cell>
        </row>
        <row r="484">
          <cell r="B484">
            <v>409</v>
          </cell>
          <cell r="M484">
            <v>5</v>
          </cell>
          <cell r="N484">
            <v>4</v>
          </cell>
          <cell r="O484">
            <v>3</v>
          </cell>
          <cell r="P484">
            <v>3</v>
          </cell>
          <cell r="Q484">
            <v>2</v>
          </cell>
          <cell r="W484">
            <v>34</v>
          </cell>
        </row>
        <row r="485">
          <cell r="B485">
            <v>410</v>
          </cell>
          <cell r="M485">
            <v>5</v>
          </cell>
          <cell r="N485">
            <v>4</v>
          </cell>
          <cell r="O485">
            <v>3</v>
          </cell>
          <cell r="P485">
            <v>3</v>
          </cell>
          <cell r="Q485">
            <v>2</v>
          </cell>
          <cell r="R485">
            <v>1</v>
          </cell>
          <cell r="W485">
            <v>43</v>
          </cell>
        </row>
        <row r="486">
          <cell r="B486">
            <v>411</v>
          </cell>
          <cell r="M486">
            <v>6</v>
          </cell>
          <cell r="N486">
            <v>4</v>
          </cell>
          <cell r="O486">
            <v>4</v>
          </cell>
          <cell r="P486">
            <v>3</v>
          </cell>
          <cell r="Q486">
            <v>3</v>
          </cell>
          <cell r="R486">
            <v>2</v>
          </cell>
          <cell r="W486">
            <v>52</v>
          </cell>
        </row>
        <row r="487">
          <cell r="B487">
            <v>412</v>
          </cell>
          <cell r="M487">
            <v>6</v>
          </cell>
          <cell r="N487">
            <v>4</v>
          </cell>
          <cell r="O487">
            <v>4</v>
          </cell>
          <cell r="P487">
            <v>3</v>
          </cell>
          <cell r="Q487">
            <v>3</v>
          </cell>
          <cell r="R487">
            <v>2</v>
          </cell>
          <cell r="S487">
            <v>1</v>
          </cell>
          <cell r="W487">
            <v>63</v>
          </cell>
        </row>
        <row r="488">
          <cell r="B488">
            <v>413</v>
          </cell>
          <cell r="M488">
            <v>7</v>
          </cell>
          <cell r="N488">
            <v>5</v>
          </cell>
          <cell r="O488">
            <v>4</v>
          </cell>
          <cell r="P488">
            <v>4</v>
          </cell>
          <cell r="Q488">
            <v>3</v>
          </cell>
          <cell r="R488">
            <v>3</v>
          </cell>
          <cell r="S488">
            <v>2</v>
          </cell>
          <cell r="W488">
            <v>74</v>
          </cell>
        </row>
        <row r="489">
          <cell r="B489">
            <v>414</v>
          </cell>
          <cell r="M489">
            <v>7</v>
          </cell>
          <cell r="N489">
            <v>5</v>
          </cell>
          <cell r="O489">
            <v>4</v>
          </cell>
          <cell r="P489">
            <v>4</v>
          </cell>
          <cell r="Q489">
            <v>3</v>
          </cell>
          <cell r="R489">
            <v>3</v>
          </cell>
          <cell r="S489">
            <v>2</v>
          </cell>
          <cell r="T489">
            <v>1</v>
          </cell>
          <cell r="W489">
            <v>87</v>
          </cell>
        </row>
        <row r="490">
          <cell r="B490">
            <v>415</v>
          </cell>
          <cell r="M490">
            <v>7</v>
          </cell>
          <cell r="N490">
            <v>5</v>
          </cell>
          <cell r="O490">
            <v>4</v>
          </cell>
          <cell r="P490">
            <v>4</v>
          </cell>
          <cell r="Q490">
            <v>4</v>
          </cell>
          <cell r="R490">
            <v>3</v>
          </cell>
          <cell r="S490">
            <v>3</v>
          </cell>
          <cell r="T490">
            <v>2</v>
          </cell>
          <cell r="W490">
            <v>100</v>
          </cell>
        </row>
        <row r="491">
          <cell r="B491">
            <v>416</v>
          </cell>
          <cell r="M491">
            <v>7</v>
          </cell>
          <cell r="N491">
            <v>5</v>
          </cell>
          <cell r="O491">
            <v>5</v>
          </cell>
          <cell r="P491">
            <v>4</v>
          </cell>
          <cell r="Q491">
            <v>4</v>
          </cell>
          <cell r="R491">
            <v>3</v>
          </cell>
          <cell r="S491">
            <v>3</v>
          </cell>
          <cell r="T491">
            <v>2</v>
          </cell>
          <cell r="U491">
            <v>1</v>
          </cell>
          <cell r="W491">
            <v>115</v>
          </cell>
        </row>
        <row r="492">
          <cell r="B492">
            <v>417</v>
          </cell>
          <cell r="M492">
            <v>7</v>
          </cell>
          <cell r="N492">
            <v>5</v>
          </cell>
          <cell r="O492">
            <v>5</v>
          </cell>
          <cell r="P492">
            <v>4</v>
          </cell>
          <cell r="Q492">
            <v>4</v>
          </cell>
          <cell r="R492">
            <v>4</v>
          </cell>
          <cell r="S492">
            <v>3</v>
          </cell>
          <cell r="T492">
            <v>3</v>
          </cell>
          <cell r="U492">
            <v>2</v>
          </cell>
          <cell r="W492">
            <v>130</v>
          </cell>
        </row>
        <row r="493">
          <cell r="B493">
            <v>418</v>
          </cell>
          <cell r="M493">
            <v>7</v>
          </cell>
          <cell r="N493">
            <v>5</v>
          </cell>
          <cell r="O493">
            <v>5</v>
          </cell>
          <cell r="P493">
            <v>5</v>
          </cell>
          <cell r="Q493">
            <v>4</v>
          </cell>
          <cell r="R493">
            <v>4</v>
          </cell>
          <cell r="S493">
            <v>3</v>
          </cell>
          <cell r="T493">
            <v>3</v>
          </cell>
          <cell r="U493">
            <v>2</v>
          </cell>
          <cell r="V493">
            <v>1</v>
          </cell>
          <cell r="W493">
            <v>147</v>
          </cell>
        </row>
        <row r="494">
          <cell r="B494">
            <v>419</v>
          </cell>
          <cell r="M494">
            <v>7</v>
          </cell>
          <cell r="N494">
            <v>5</v>
          </cell>
          <cell r="O494">
            <v>5</v>
          </cell>
          <cell r="P494">
            <v>5</v>
          </cell>
          <cell r="Q494">
            <v>4</v>
          </cell>
          <cell r="R494">
            <v>4</v>
          </cell>
          <cell r="S494">
            <v>4</v>
          </cell>
          <cell r="T494">
            <v>3</v>
          </cell>
          <cell r="U494">
            <v>3</v>
          </cell>
          <cell r="V494">
            <v>2</v>
          </cell>
          <cell r="W494">
            <v>164</v>
          </cell>
        </row>
        <row r="495">
          <cell r="B495">
            <v>420</v>
          </cell>
          <cell r="M495">
            <v>7</v>
          </cell>
          <cell r="N495">
            <v>5</v>
          </cell>
          <cell r="O495">
            <v>5</v>
          </cell>
          <cell r="P495">
            <v>5</v>
          </cell>
          <cell r="Q495">
            <v>5</v>
          </cell>
          <cell r="R495">
            <v>4</v>
          </cell>
          <cell r="S495">
            <v>4</v>
          </cell>
          <cell r="T495">
            <v>3</v>
          </cell>
          <cell r="U495">
            <v>3</v>
          </cell>
          <cell r="V495">
            <v>2</v>
          </cell>
          <cell r="W495">
            <v>183</v>
          </cell>
        </row>
        <row r="496">
          <cell r="B496">
            <v>421</v>
          </cell>
          <cell r="M496">
            <v>2</v>
          </cell>
          <cell r="W496">
            <v>2</v>
          </cell>
        </row>
        <row r="497">
          <cell r="B497">
            <v>422</v>
          </cell>
          <cell r="M497">
            <v>3</v>
          </cell>
          <cell r="W497">
            <v>3</v>
          </cell>
        </row>
        <row r="498">
          <cell r="B498">
            <v>423</v>
          </cell>
          <cell r="M498">
            <v>3</v>
          </cell>
          <cell r="N498">
            <v>1</v>
          </cell>
          <cell r="W498">
            <v>4</v>
          </cell>
        </row>
        <row r="499">
          <cell r="B499">
            <v>424</v>
          </cell>
          <cell r="M499">
            <v>3</v>
          </cell>
          <cell r="N499">
            <v>2</v>
          </cell>
          <cell r="W499">
            <v>5</v>
          </cell>
        </row>
        <row r="500">
          <cell r="B500">
            <v>425</v>
          </cell>
          <cell r="M500">
            <v>3</v>
          </cell>
          <cell r="N500">
            <v>3</v>
          </cell>
          <cell r="O500">
            <v>1</v>
          </cell>
          <cell r="W500">
            <v>8</v>
          </cell>
        </row>
        <row r="501">
          <cell r="B501">
            <v>426</v>
          </cell>
          <cell r="M501">
            <v>3</v>
          </cell>
          <cell r="N501">
            <v>3</v>
          </cell>
          <cell r="O501">
            <v>2</v>
          </cell>
          <cell r="W501">
            <v>11</v>
          </cell>
        </row>
        <row r="502">
          <cell r="B502">
            <v>427</v>
          </cell>
          <cell r="M502">
            <v>3</v>
          </cell>
          <cell r="N502">
            <v>3</v>
          </cell>
          <cell r="O502">
            <v>2</v>
          </cell>
          <cell r="P502">
            <v>1</v>
          </cell>
          <cell r="W502">
            <v>16</v>
          </cell>
        </row>
        <row r="503">
          <cell r="B503">
            <v>428</v>
          </cell>
          <cell r="M503">
            <v>3</v>
          </cell>
          <cell r="N503">
            <v>3</v>
          </cell>
          <cell r="O503">
            <v>3</v>
          </cell>
          <cell r="P503">
            <v>1</v>
          </cell>
          <cell r="W503">
            <v>21</v>
          </cell>
        </row>
        <row r="504">
          <cell r="B504">
            <v>429</v>
          </cell>
          <cell r="M504">
            <v>3</v>
          </cell>
          <cell r="N504">
            <v>3</v>
          </cell>
          <cell r="O504">
            <v>3</v>
          </cell>
          <cell r="P504">
            <v>2</v>
          </cell>
          <cell r="W504">
            <v>26</v>
          </cell>
        </row>
        <row r="505">
          <cell r="B505">
            <v>430</v>
          </cell>
          <cell r="M505">
            <v>3</v>
          </cell>
          <cell r="N505">
            <v>3</v>
          </cell>
          <cell r="O505">
            <v>3</v>
          </cell>
          <cell r="P505">
            <v>2</v>
          </cell>
          <cell r="Q505">
            <v>1</v>
          </cell>
          <cell r="W505">
            <v>33</v>
          </cell>
        </row>
        <row r="506">
          <cell r="B506">
            <v>431</v>
          </cell>
          <cell r="M506">
            <v>3</v>
          </cell>
          <cell r="N506">
            <v>3</v>
          </cell>
          <cell r="O506">
            <v>3</v>
          </cell>
          <cell r="P506">
            <v>3</v>
          </cell>
          <cell r="Q506">
            <v>1</v>
          </cell>
          <cell r="W506">
            <v>40</v>
          </cell>
        </row>
        <row r="507">
          <cell r="B507">
            <v>432</v>
          </cell>
          <cell r="M507">
            <v>3</v>
          </cell>
          <cell r="N507">
            <v>3</v>
          </cell>
          <cell r="O507">
            <v>3</v>
          </cell>
          <cell r="P507">
            <v>3</v>
          </cell>
          <cell r="Q507">
            <v>2</v>
          </cell>
          <cell r="W507">
            <v>47</v>
          </cell>
        </row>
        <row r="508">
          <cell r="B508">
            <v>433</v>
          </cell>
          <cell r="M508">
            <v>3</v>
          </cell>
          <cell r="N508">
            <v>3</v>
          </cell>
          <cell r="O508">
            <v>3</v>
          </cell>
          <cell r="P508">
            <v>3</v>
          </cell>
          <cell r="Q508">
            <v>2</v>
          </cell>
          <cell r="R508">
            <v>1</v>
          </cell>
          <cell r="W508">
            <v>56</v>
          </cell>
        </row>
        <row r="509">
          <cell r="B509">
            <v>434</v>
          </cell>
          <cell r="M509">
            <v>3</v>
          </cell>
          <cell r="N509">
            <v>3</v>
          </cell>
          <cell r="O509">
            <v>3</v>
          </cell>
          <cell r="P509">
            <v>3</v>
          </cell>
          <cell r="Q509">
            <v>3</v>
          </cell>
          <cell r="R509">
            <v>1</v>
          </cell>
          <cell r="W509">
            <v>65</v>
          </cell>
        </row>
        <row r="510">
          <cell r="B510">
            <v>435</v>
          </cell>
          <cell r="M510">
            <v>3</v>
          </cell>
          <cell r="N510">
            <v>3</v>
          </cell>
          <cell r="O510">
            <v>3</v>
          </cell>
          <cell r="P510">
            <v>3</v>
          </cell>
          <cell r="Q510">
            <v>3</v>
          </cell>
          <cell r="R510">
            <v>2</v>
          </cell>
          <cell r="W510">
            <v>74</v>
          </cell>
        </row>
        <row r="511">
          <cell r="B511">
            <v>436</v>
          </cell>
          <cell r="M511">
            <v>3</v>
          </cell>
          <cell r="N511">
            <v>3</v>
          </cell>
          <cell r="O511">
            <v>3</v>
          </cell>
          <cell r="P511">
            <v>3</v>
          </cell>
          <cell r="Q511">
            <v>3</v>
          </cell>
          <cell r="R511">
            <v>2</v>
          </cell>
          <cell r="S511">
            <v>1</v>
          </cell>
          <cell r="W511">
            <v>85</v>
          </cell>
        </row>
        <row r="512">
          <cell r="B512">
            <v>437</v>
          </cell>
          <cell r="M512">
            <v>3</v>
          </cell>
          <cell r="N512">
            <v>3</v>
          </cell>
          <cell r="O512">
            <v>3</v>
          </cell>
          <cell r="P512">
            <v>3</v>
          </cell>
          <cell r="Q512">
            <v>3</v>
          </cell>
          <cell r="R512">
            <v>3</v>
          </cell>
          <cell r="S512">
            <v>1</v>
          </cell>
          <cell r="W512">
            <v>96</v>
          </cell>
        </row>
        <row r="513">
          <cell r="B513">
            <v>438</v>
          </cell>
          <cell r="M513">
            <v>3</v>
          </cell>
          <cell r="N513">
            <v>3</v>
          </cell>
          <cell r="O513">
            <v>3</v>
          </cell>
          <cell r="P513">
            <v>3</v>
          </cell>
          <cell r="Q513">
            <v>3</v>
          </cell>
          <cell r="R513">
            <v>3</v>
          </cell>
          <cell r="S513">
            <v>2</v>
          </cell>
          <cell r="W513">
            <v>107</v>
          </cell>
        </row>
        <row r="514">
          <cell r="B514">
            <v>439</v>
          </cell>
          <cell r="M514">
            <v>3</v>
          </cell>
          <cell r="N514">
            <v>4</v>
          </cell>
          <cell r="O514">
            <v>3</v>
          </cell>
          <cell r="P514">
            <v>3</v>
          </cell>
          <cell r="Q514">
            <v>3</v>
          </cell>
          <cell r="R514">
            <v>3</v>
          </cell>
          <cell r="S514">
            <v>2</v>
          </cell>
          <cell r="W514">
            <v>118</v>
          </cell>
        </row>
        <row r="515">
          <cell r="B515">
            <v>440</v>
          </cell>
          <cell r="M515">
            <v>3</v>
          </cell>
          <cell r="N515">
            <v>4</v>
          </cell>
          <cell r="O515">
            <v>3</v>
          </cell>
          <cell r="P515">
            <v>3</v>
          </cell>
          <cell r="Q515">
            <v>3</v>
          </cell>
          <cell r="R515">
            <v>3</v>
          </cell>
          <cell r="S515">
            <v>3</v>
          </cell>
          <cell r="W515">
            <v>129</v>
          </cell>
        </row>
        <row r="516">
          <cell r="B516">
            <v>441</v>
          </cell>
          <cell r="M516">
            <v>2</v>
          </cell>
          <cell r="W516">
            <v>2</v>
          </cell>
        </row>
        <row r="517">
          <cell r="B517">
            <v>442</v>
          </cell>
          <cell r="M517">
            <v>3</v>
          </cell>
          <cell r="W517">
            <v>3</v>
          </cell>
        </row>
        <row r="518">
          <cell r="B518">
            <v>443</v>
          </cell>
          <cell r="M518">
            <v>3</v>
          </cell>
          <cell r="N518">
            <v>1</v>
          </cell>
          <cell r="W518">
            <v>4</v>
          </cell>
        </row>
        <row r="519">
          <cell r="B519">
            <v>444</v>
          </cell>
          <cell r="M519">
            <v>3</v>
          </cell>
          <cell r="N519">
            <v>2</v>
          </cell>
          <cell r="W519">
            <v>5</v>
          </cell>
        </row>
        <row r="520">
          <cell r="B520">
            <v>445</v>
          </cell>
          <cell r="M520">
            <v>3</v>
          </cell>
          <cell r="N520">
            <v>3</v>
          </cell>
          <cell r="O520">
            <v>1</v>
          </cell>
          <cell r="W520">
            <v>8</v>
          </cell>
        </row>
        <row r="521">
          <cell r="B521">
            <v>446</v>
          </cell>
          <cell r="M521">
            <v>3</v>
          </cell>
          <cell r="N521">
            <v>3</v>
          </cell>
          <cell r="O521">
            <v>2</v>
          </cell>
          <cell r="W521">
            <v>11</v>
          </cell>
        </row>
        <row r="522">
          <cell r="B522">
            <v>447</v>
          </cell>
          <cell r="M522">
            <v>3</v>
          </cell>
          <cell r="N522">
            <v>3</v>
          </cell>
          <cell r="O522">
            <v>2</v>
          </cell>
          <cell r="P522">
            <v>1</v>
          </cell>
          <cell r="W522">
            <v>16</v>
          </cell>
        </row>
        <row r="523">
          <cell r="B523">
            <v>448</v>
          </cell>
          <cell r="M523">
            <v>3</v>
          </cell>
          <cell r="N523">
            <v>3</v>
          </cell>
          <cell r="O523">
            <v>3</v>
          </cell>
          <cell r="P523">
            <v>1</v>
          </cell>
          <cell r="W523">
            <v>21</v>
          </cell>
        </row>
        <row r="524">
          <cell r="B524">
            <v>449</v>
          </cell>
          <cell r="M524">
            <v>3</v>
          </cell>
          <cell r="N524">
            <v>3</v>
          </cell>
          <cell r="O524">
            <v>3</v>
          </cell>
          <cell r="P524">
            <v>2</v>
          </cell>
          <cell r="W524">
            <v>26</v>
          </cell>
        </row>
        <row r="525">
          <cell r="B525">
            <v>450</v>
          </cell>
          <cell r="M525">
            <v>3</v>
          </cell>
          <cell r="N525">
            <v>3</v>
          </cell>
          <cell r="O525">
            <v>3</v>
          </cell>
          <cell r="P525">
            <v>2</v>
          </cell>
          <cell r="Q525">
            <v>1</v>
          </cell>
          <cell r="W525">
            <v>33</v>
          </cell>
        </row>
        <row r="526">
          <cell r="B526">
            <v>451</v>
          </cell>
        </row>
        <row r="527">
          <cell r="B527">
            <v>452</v>
          </cell>
        </row>
        <row r="528">
          <cell r="B528">
            <v>453</v>
          </cell>
        </row>
        <row r="529">
          <cell r="B529">
            <v>454</v>
          </cell>
        </row>
        <row r="530">
          <cell r="B530">
            <v>455</v>
          </cell>
        </row>
        <row r="531">
          <cell r="B531">
            <v>456</v>
          </cell>
        </row>
        <row r="532">
          <cell r="B532">
            <v>457</v>
          </cell>
        </row>
        <row r="533">
          <cell r="B533">
            <v>458</v>
          </cell>
        </row>
        <row r="534">
          <cell r="B534">
            <v>459</v>
          </cell>
        </row>
        <row r="535">
          <cell r="B535">
            <v>460</v>
          </cell>
        </row>
        <row r="536">
          <cell r="B536">
            <v>461</v>
          </cell>
        </row>
        <row r="537">
          <cell r="B537">
            <v>462</v>
          </cell>
        </row>
        <row r="538">
          <cell r="B538">
            <v>463</v>
          </cell>
        </row>
        <row r="539">
          <cell r="B539">
            <v>464</v>
          </cell>
        </row>
        <row r="540">
          <cell r="B540">
            <v>465</v>
          </cell>
        </row>
        <row r="541">
          <cell r="B541">
            <v>466</v>
          </cell>
        </row>
        <row r="542">
          <cell r="B542">
            <v>467</v>
          </cell>
        </row>
        <row r="543">
          <cell r="B543">
            <v>468</v>
          </cell>
        </row>
        <row r="544">
          <cell r="B544">
            <v>469</v>
          </cell>
        </row>
        <row r="545">
          <cell r="B545">
            <v>470</v>
          </cell>
        </row>
        <row r="546">
          <cell r="B546">
            <v>471</v>
          </cell>
        </row>
        <row r="547">
          <cell r="B547">
            <v>472</v>
          </cell>
        </row>
        <row r="548">
          <cell r="B548">
            <v>473</v>
          </cell>
        </row>
        <row r="549">
          <cell r="B549">
            <v>474</v>
          </cell>
        </row>
        <row r="550">
          <cell r="B550">
            <v>475</v>
          </cell>
        </row>
        <row r="551">
          <cell r="B551">
            <v>476</v>
          </cell>
        </row>
        <row r="552">
          <cell r="B552">
            <v>477</v>
          </cell>
        </row>
        <row r="553">
          <cell r="B553">
            <v>478</v>
          </cell>
        </row>
        <row r="554">
          <cell r="B554">
            <v>479</v>
          </cell>
        </row>
        <row r="555">
          <cell r="B555">
            <v>480</v>
          </cell>
        </row>
        <row r="556">
          <cell r="B556">
            <v>481</v>
          </cell>
        </row>
        <row r="557">
          <cell r="B557">
            <v>482</v>
          </cell>
        </row>
        <row r="558">
          <cell r="B558">
            <v>483</v>
          </cell>
        </row>
        <row r="559">
          <cell r="B559">
            <v>484</v>
          </cell>
        </row>
        <row r="560">
          <cell r="B560">
            <v>485</v>
          </cell>
        </row>
        <row r="561">
          <cell r="B561">
            <v>486</v>
          </cell>
        </row>
        <row r="562">
          <cell r="B562">
            <v>487</v>
          </cell>
        </row>
        <row r="563">
          <cell r="B563">
            <v>488</v>
          </cell>
        </row>
        <row r="564">
          <cell r="B564">
            <v>489</v>
          </cell>
        </row>
        <row r="565">
          <cell r="B565">
            <v>490</v>
          </cell>
        </row>
        <row r="566">
          <cell r="B566">
            <v>491</v>
          </cell>
        </row>
        <row r="567">
          <cell r="B567">
            <v>492</v>
          </cell>
        </row>
        <row r="568">
          <cell r="B568">
            <v>493</v>
          </cell>
        </row>
        <row r="569">
          <cell r="B569">
            <v>494</v>
          </cell>
        </row>
        <row r="570">
          <cell r="B570">
            <v>495</v>
          </cell>
        </row>
        <row r="571">
          <cell r="B571">
            <v>496</v>
          </cell>
        </row>
        <row r="572">
          <cell r="B572">
            <v>497</v>
          </cell>
        </row>
        <row r="573">
          <cell r="B573">
            <v>498</v>
          </cell>
        </row>
        <row r="574">
          <cell r="B574">
            <v>499</v>
          </cell>
        </row>
        <row r="575">
          <cell r="B575">
            <v>500</v>
          </cell>
        </row>
        <row r="576">
          <cell r="B576">
            <v>501</v>
          </cell>
          <cell r="D576">
            <v>3</v>
          </cell>
          <cell r="N576">
            <v>2</v>
          </cell>
          <cell r="W576">
            <v>0</v>
          </cell>
        </row>
        <row r="577">
          <cell r="B577">
            <v>502</v>
          </cell>
          <cell r="D577">
            <v>4</v>
          </cell>
          <cell r="N577">
            <v>2</v>
          </cell>
          <cell r="W577">
            <v>0</v>
          </cell>
        </row>
        <row r="578">
          <cell r="B578">
            <v>503</v>
          </cell>
          <cell r="D578">
            <v>5</v>
          </cell>
          <cell r="N578">
            <v>3</v>
          </cell>
          <cell r="W578">
            <v>0</v>
          </cell>
        </row>
        <row r="579">
          <cell r="B579">
            <v>504</v>
          </cell>
          <cell r="D579">
            <v>6</v>
          </cell>
          <cell r="N579">
            <v>3</v>
          </cell>
          <cell r="W579">
            <v>0</v>
          </cell>
        </row>
        <row r="580">
          <cell r="B580">
            <v>505</v>
          </cell>
          <cell r="D580">
            <v>7</v>
          </cell>
          <cell r="N580">
            <v>4</v>
          </cell>
          <cell r="W580">
            <v>0</v>
          </cell>
        </row>
        <row r="581">
          <cell r="B581">
            <v>506</v>
          </cell>
          <cell r="D581">
            <v>8</v>
          </cell>
          <cell r="E581">
            <v>0</v>
          </cell>
          <cell r="N581">
            <v>4</v>
          </cell>
          <cell r="O581">
            <v>0</v>
          </cell>
          <cell r="W581">
            <v>0</v>
          </cell>
        </row>
        <row r="582">
          <cell r="B582">
            <v>507</v>
          </cell>
          <cell r="D582">
            <v>8</v>
          </cell>
          <cell r="E582">
            <v>1</v>
          </cell>
          <cell r="N582">
            <v>5</v>
          </cell>
          <cell r="O582">
            <v>2</v>
          </cell>
          <cell r="W582">
            <v>0</v>
          </cell>
        </row>
        <row r="583">
          <cell r="B583">
            <v>508</v>
          </cell>
          <cell r="D583">
            <v>8</v>
          </cell>
          <cell r="E583">
            <v>2</v>
          </cell>
          <cell r="N583">
            <v>5</v>
          </cell>
          <cell r="O583">
            <v>2</v>
          </cell>
          <cell r="W583">
            <v>0</v>
          </cell>
        </row>
        <row r="584">
          <cell r="B584">
            <v>509</v>
          </cell>
          <cell r="D584">
            <v>9</v>
          </cell>
          <cell r="E584">
            <v>3</v>
          </cell>
          <cell r="N584">
            <v>6</v>
          </cell>
          <cell r="O584">
            <v>3</v>
          </cell>
          <cell r="W584">
            <v>0</v>
          </cell>
        </row>
        <row r="585">
          <cell r="B585">
            <v>510</v>
          </cell>
          <cell r="D585">
            <v>9</v>
          </cell>
          <cell r="E585">
            <v>4</v>
          </cell>
          <cell r="N585">
            <v>6</v>
          </cell>
          <cell r="O585">
            <v>3</v>
          </cell>
          <cell r="W585">
            <v>0</v>
          </cell>
        </row>
        <row r="586">
          <cell r="B586">
            <v>511</v>
          </cell>
          <cell r="D586">
            <v>9</v>
          </cell>
          <cell r="E586">
            <v>5</v>
          </cell>
          <cell r="N586">
            <v>7</v>
          </cell>
          <cell r="O586">
            <v>4</v>
          </cell>
          <cell r="W586">
            <v>0</v>
          </cell>
        </row>
        <row r="587">
          <cell r="B587">
            <v>512</v>
          </cell>
          <cell r="D587">
            <v>10</v>
          </cell>
          <cell r="E587">
            <v>6</v>
          </cell>
          <cell r="N587">
            <v>7</v>
          </cell>
          <cell r="O587">
            <v>4</v>
          </cell>
          <cell r="W587">
            <v>0</v>
          </cell>
        </row>
        <row r="588">
          <cell r="B588">
            <v>513</v>
          </cell>
          <cell r="D588">
            <v>10</v>
          </cell>
          <cell r="E588">
            <v>7</v>
          </cell>
          <cell r="F588">
            <v>0</v>
          </cell>
          <cell r="N588">
            <v>8</v>
          </cell>
          <cell r="O588">
            <v>5</v>
          </cell>
          <cell r="P588">
            <v>0</v>
          </cell>
          <cell r="W588">
            <v>0</v>
          </cell>
        </row>
        <row r="589">
          <cell r="B589">
            <v>514</v>
          </cell>
          <cell r="D589">
            <v>10</v>
          </cell>
          <cell r="E589">
            <v>7</v>
          </cell>
          <cell r="F589">
            <v>1</v>
          </cell>
          <cell r="N589">
            <v>8</v>
          </cell>
          <cell r="O589">
            <v>5</v>
          </cell>
          <cell r="P589">
            <v>2</v>
          </cell>
          <cell r="W589">
            <v>0</v>
          </cell>
        </row>
        <row r="590">
          <cell r="B590">
            <v>515</v>
          </cell>
          <cell r="D590">
            <v>11</v>
          </cell>
          <cell r="E590">
            <v>7</v>
          </cell>
          <cell r="F590">
            <v>2</v>
          </cell>
          <cell r="N590">
            <v>9</v>
          </cell>
          <cell r="O590">
            <v>6</v>
          </cell>
          <cell r="P590">
            <v>2</v>
          </cell>
          <cell r="W590">
            <v>0</v>
          </cell>
        </row>
        <row r="591">
          <cell r="B591">
            <v>516</v>
          </cell>
          <cell r="D591">
            <v>11</v>
          </cell>
          <cell r="E591">
            <v>8</v>
          </cell>
          <cell r="F591">
            <v>3</v>
          </cell>
          <cell r="N591">
            <v>9</v>
          </cell>
          <cell r="O591">
            <v>6</v>
          </cell>
          <cell r="P591">
            <v>3</v>
          </cell>
          <cell r="W591">
            <v>0</v>
          </cell>
        </row>
        <row r="592">
          <cell r="B592">
            <v>517</v>
          </cell>
          <cell r="D592">
            <v>11</v>
          </cell>
          <cell r="E592">
            <v>8</v>
          </cell>
          <cell r="F592">
            <v>4</v>
          </cell>
          <cell r="N592">
            <v>10</v>
          </cell>
          <cell r="O592">
            <v>7</v>
          </cell>
          <cell r="P592">
            <v>3</v>
          </cell>
          <cell r="W592">
            <v>0</v>
          </cell>
        </row>
        <row r="593">
          <cell r="B593">
            <v>518</v>
          </cell>
          <cell r="D593">
            <v>12</v>
          </cell>
          <cell r="E593">
            <v>8</v>
          </cell>
          <cell r="F593">
            <v>5</v>
          </cell>
          <cell r="N593">
            <v>10</v>
          </cell>
          <cell r="O593">
            <v>7</v>
          </cell>
          <cell r="P593">
            <v>4</v>
          </cell>
          <cell r="W593">
            <v>0</v>
          </cell>
        </row>
        <row r="594">
          <cell r="B594">
            <v>519</v>
          </cell>
          <cell r="D594">
            <v>12</v>
          </cell>
          <cell r="E594">
            <v>9</v>
          </cell>
          <cell r="F594">
            <v>6</v>
          </cell>
          <cell r="N594">
            <v>11</v>
          </cell>
          <cell r="O594">
            <v>8</v>
          </cell>
          <cell r="P594">
            <v>4</v>
          </cell>
          <cell r="W594">
            <v>0</v>
          </cell>
        </row>
        <row r="595">
          <cell r="B595">
            <v>520</v>
          </cell>
          <cell r="D595">
            <v>12</v>
          </cell>
          <cell r="E595">
            <v>9</v>
          </cell>
          <cell r="F595">
            <v>7</v>
          </cell>
          <cell r="N595">
            <v>11</v>
          </cell>
          <cell r="O595">
            <v>8</v>
          </cell>
          <cell r="P595">
            <v>5</v>
          </cell>
          <cell r="W595">
            <v>0</v>
          </cell>
        </row>
        <row r="596">
          <cell r="B596">
            <v>521</v>
          </cell>
        </row>
        <row r="597">
          <cell r="B597">
            <v>522</v>
          </cell>
        </row>
        <row r="598">
          <cell r="B598">
            <v>523</v>
          </cell>
        </row>
        <row r="599">
          <cell r="B599">
            <v>524</v>
          </cell>
        </row>
        <row r="600">
          <cell r="B600">
            <v>525</v>
          </cell>
        </row>
        <row r="601">
          <cell r="B601">
            <v>526</v>
          </cell>
        </row>
        <row r="602">
          <cell r="B602">
            <v>527</v>
          </cell>
        </row>
        <row r="603">
          <cell r="B603">
            <v>528</v>
          </cell>
        </row>
        <row r="604">
          <cell r="B604">
            <v>529</v>
          </cell>
        </row>
        <row r="605">
          <cell r="B605">
            <v>530</v>
          </cell>
        </row>
        <row r="606">
          <cell r="B606">
            <v>531</v>
          </cell>
        </row>
        <row r="607">
          <cell r="B607">
            <v>532</v>
          </cell>
        </row>
        <row r="608">
          <cell r="B608">
            <v>533</v>
          </cell>
        </row>
        <row r="609">
          <cell r="B609">
            <v>534</v>
          </cell>
        </row>
        <row r="610">
          <cell r="B610">
            <v>535</v>
          </cell>
        </row>
        <row r="611">
          <cell r="B611">
            <v>536</v>
          </cell>
        </row>
        <row r="612">
          <cell r="B612">
            <v>537</v>
          </cell>
        </row>
        <row r="613">
          <cell r="B613">
            <v>538</v>
          </cell>
        </row>
        <row r="614">
          <cell r="B614">
            <v>539</v>
          </cell>
        </row>
        <row r="615">
          <cell r="B615">
            <v>540</v>
          </cell>
        </row>
        <row r="616">
          <cell r="B616">
            <v>541</v>
          </cell>
        </row>
        <row r="617">
          <cell r="B617">
            <v>542</v>
          </cell>
        </row>
        <row r="618">
          <cell r="B618">
            <v>543</v>
          </cell>
        </row>
        <row r="619">
          <cell r="B619">
            <v>544</v>
          </cell>
        </row>
        <row r="620">
          <cell r="B620">
            <v>545</v>
          </cell>
        </row>
        <row r="621">
          <cell r="B621">
            <v>546</v>
          </cell>
        </row>
        <row r="622">
          <cell r="B622">
            <v>547</v>
          </cell>
        </row>
        <row r="623">
          <cell r="B623">
            <v>548</v>
          </cell>
        </row>
        <row r="624">
          <cell r="B624">
            <v>549</v>
          </cell>
        </row>
        <row r="625">
          <cell r="B625">
            <v>550</v>
          </cell>
        </row>
        <row r="626">
          <cell r="B626">
            <v>551</v>
          </cell>
        </row>
        <row r="627">
          <cell r="B627">
            <v>552</v>
          </cell>
        </row>
        <row r="628">
          <cell r="B628">
            <v>553</v>
          </cell>
        </row>
        <row r="629">
          <cell r="B629">
            <v>554</v>
          </cell>
        </row>
        <row r="630">
          <cell r="B630">
            <v>555</v>
          </cell>
        </row>
        <row r="631">
          <cell r="B631">
            <v>556</v>
          </cell>
        </row>
        <row r="632">
          <cell r="B632">
            <v>557</v>
          </cell>
        </row>
        <row r="633">
          <cell r="B633">
            <v>558</v>
          </cell>
        </row>
        <row r="634">
          <cell r="B634">
            <v>559</v>
          </cell>
        </row>
        <row r="635">
          <cell r="B635">
            <v>560</v>
          </cell>
        </row>
        <row r="636">
          <cell r="B636">
            <v>561</v>
          </cell>
        </row>
        <row r="637">
          <cell r="B637">
            <v>562</v>
          </cell>
        </row>
        <row r="638">
          <cell r="B638">
            <v>563</v>
          </cell>
        </row>
        <row r="639">
          <cell r="B639">
            <v>564</v>
          </cell>
        </row>
        <row r="640">
          <cell r="B640">
            <v>565</v>
          </cell>
        </row>
        <row r="641">
          <cell r="B641">
            <v>566</v>
          </cell>
        </row>
        <row r="642">
          <cell r="B642">
            <v>567</v>
          </cell>
        </row>
        <row r="643">
          <cell r="B643">
            <v>568</v>
          </cell>
        </row>
        <row r="644">
          <cell r="B644">
            <v>569</v>
          </cell>
        </row>
        <row r="645">
          <cell r="B645">
            <v>570</v>
          </cell>
        </row>
        <row r="646">
          <cell r="B646">
            <v>571</v>
          </cell>
        </row>
        <row r="647">
          <cell r="B647">
            <v>572</v>
          </cell>
        </row>
        <row r="648">
          <cell r="B648">
            <v>573</v>
          </cell>
        </row>
        <row r="649">
          <cell r="B649">
            <v>574</v>
          </cell>
        </row>
        <row r="650">
          <cell r="B650">
            <v>575</v>
          </cell>
        </row>
        <row r="651">
          <cell r="B651">
            <v>576</v>
          </cell>
        </row>
        <row r="652">
          <cell r="B652">
            <v>577</v>
          </cell>
        </row>
        <row r="653">
          <cell r="B653">
            <v>578</v>
          </cell>
        </row>
        <row r="654">
          <cell r="B654">
            <v>579</v>
          </cell>
        </row>
        <row r="655">
          <cell r="B655">
            <v>580</v>
          </cell>
        </row>
        <row r="656">
          <cell r="B656">
            <v>581</v>
          </cell>
        </row>
        <row r="657">
          <cell r="B657">
            <v>582</v>
          </cell>
        </row>
        <row r="658">
          <cell r="B658">
            <v>583</v>
          </cell>
        </row>
        <row r="659">
          <cell r="B659">
            <v>584</v>
          </cell>
        </row>
        <row r="660">
          <cell r="B660">
            <v>585</v>
          </cell>
        </row>
        <row r="661">
          <cell r="B661">
            <v>586</v>
          </cell>
        </row>
        <row r="662">
          <cell r="B662">
            <v>587</v>
          </cell>
        </row>
        <row r="663">
          <cell r="B663">
            <v>588</v>
          </cell>
        </row>
        <row r="664">
          <cell r="B664">
            <v>589</v>
          </cell>
        </row>
        <row r="665">
          <cell r="B665">
            <v>590</v>
          </cell>
        </row>
        <row r="666">
          <cell r="B666">
            <v>591</v>
          </cell>
        </row>
        <row r="667">
          <cell r="B667">
            <v>592</v>
          </cell>
        </row>
        <row r="668">
          <cell r="B668">
            <v>593</v>
          </cell>
        </row>
        <row r="669">
          <cell r="B669">
            <v>594</v>
          </cell>
        </row>
        <row r="670">
          <cell r="B670">
            <v>595</v>
          </cell>
        </row>
        <row r="671">
          <cell r="B671">
            <v>596</v>
          </cell>
        </row>
        <row r="672">
          <cell r="B672">
            <v>597</v>
          </cell>
        </row>
        <row r="673">
          <cell r="B673">
            <v>598</v>
          </cell>
        </row>
        <row r="674">
          <cell r="B674">
            <v>599</v>
          </cell>
        </row>
        <row r="675">
          <cell r="B675">
            <v>600</v>
          </cell>
        </row>
      </sheetData>
      <sheetData sheetId="12">
        <row r="3">
          <cell r="C3" t="b">
            <v>1</v>
          </cell>
          <cell r="G3" t="str">
            <v>Good</v>
          </cell>
          <cell r="K3" t="str">
            <v>Lawful Good</v>
          </cell>
          <cell r="M3" t="str">
            <v>Female</v>
          </cell>
          <cell r="N3" t="str">
            <v>Str</v>
          </cell>
          <cell r="P3">
            <v>1</v>
          </cell>
          <cell r="Q3">
            <v>-3</v>
          </cell>
          <cell r="R3">
            <v>1</v>
          </cell>
          <cell r="AD3" t="str">
            <v>Child</v>
          </cell>
        </row>
        <row r="4">
          <cell r="C4" t="b">
            <v>0</v>
          </cell>
          <cell r="G4" t="str">
            <v>Poor</v>
          </cell>
          <cell r="K4" t="str">
            <v>Lawful Neutral</v>
          </cell>
          <cell r="M4" t="str">
            <v>Male</v>
          </cell>
          <cell r="N4" t="str">
            <v>Dex</v>
          </cell>
          <cell r="P4">
            <v>1</v>
          </cell>
          <cell r="Q4">
            <v>-2</v>
          </cell>
          <cell r="R4">
            <v>1</v>
          </cell>
          <cell r="AD4" t="str">
            <v>Adult</v>
          </cell>
        </row>
        <row r="5">
          <cell r="K5" t="str">
            <v>Lawful Evil</v>
          </cell>
          <cell r="M5" t="str">
            <v>Neuter</v>
          </cell>
          <cell r="N5" t="str">
            <v>Con</v>
          </cell>
          <cell r="P5">
            <v>1</v>
          </cell>
          <cell r="Q5">
            <v>-1</v>
          </cell>
          <cell r="R5">
            <v>1</v>
          </cell>
          <cell r="AD5" t="str">
            <v>Middle Age</v>
          </cell>
        </row>
        <row r="6">
          <cell r="K6" t="str">
            <v>Neutral Good</v>
          </cell>
          <cell r="N6" t="str">
            <v>Int</v>
          </cell>
          <cell r="P6">
            <v>1</v>
          </cell>
          <cell r="Q6">
            <v>0</v>
          </cell>
          <cell r="R6">
            <v>1</v>
          </cell>
          <cell r="AD6" t="str">
            <v>Old</v>
          </cell>
        </row>
        <row r="7">
          <cell r="K7" t="str">
            <v>Neutral</v>
          </cell>
          <cell r="N7" t="str">
            <v>Wis</v>
          </cell>
          <cell r="P7">
            <v>2</v>
          </cell>
          <cell r="Q7">
            <v>1</v>
          </cell>
          <cell r="R7">
            <v>2</v>
          </cell>
          <cell r="AD7" t="str">
            <v>Venerable</v>
          </cell>
        </row>
        <row r="8">
          <cell r="K8" t="str">
            <v>Neutral Evil</v>
          </cell>
          <cell r="N8" t="str">
            <v>Cha</v>
          </cell>
          <cell r="P8">
            <v>3</v>
          </cell>
          <cell r="Q8">
            <v>2</v>
          </cell>
          <cell r="R8">
            <v>3</v>
          </cell>
        </row>
        <row r="9">
          <cell r="K9" t="str">
            <v>Chaotic Good</v>
          </cell>
          <cell r="P9">
            <v>4</v>
          </cell>
          <cell r="Q9">
            <v>3</v>
          </cell>
          <cell r="R9">
            <v>4</v>
          </cell>
        </row>
        <row r="10">
          <cell r="K10" t="str">
            <v>Chaotic Neutral</v>
          </cell>
          <cell r="P10">
            <v>6</v>
          </cell>
          <cell r="Q10">
            <v>4</v>
          </cell>
          <cell r="R10">
            <v>6</v>
          </cell>
        </row>
        <row r="11">
          <cell r="K11" t="str">
            <v>Chaotic Evil</v>
          </cell>
          <cell r="P11">
            <v>8</v>
          </cell>
          <cell r="Q11">
            <v>5</v>
          </cell>
          <cell r="R11">
            <v>8</v>
          </cell>
        </row>
        <row r="12">
          <cell r="P12">
            <v>10</v>
          </cell>
          <cell r="Q12">
            <v>6</v>
          </cell>
          <cell r="R12">
            <v>10</v>
          </cell>
        </row>
        <row r="13">
          <cell r="P13">
            <v>12</v>
          </cell>
          <cell r="Q13">
            <v>7</v>
          </cell>
          <cell r="R13">
            <v>12</v>
          </cell>
        </row>
        <row r="14">
          <cell r="P14">
            <v>20</v>
          </cell>
          <cell r="Q14">
            <v>8</v>
          </cell>
          <cell r="R14">
            <v>20</v>
          </cell>
        </row>
        <row r="19">
          <cell r="M19">
            <v>0</v>
          </cell>
          <cell r="N19">
            <v>0</v>
          </cell>
          <cell r="O19">
            <v>0</v>
          </cell>
          <cell r="P19" t="str">
            <v>Low-Powered Campaign (to 15)</v>
          </cell>
          <cell r="X19" t="str">
            <v>Blindsight</v>
          </cell>
        </row>
        <row r="20">
          <cell r="J20">
            <v>1</v>
          </cell>
          <cell r="K20" t="str">
            <v>Fine</v>
          </cell>
          <cell r="L20">
            <v>1</v>
          </cell>
          <cell r="M20">
            <v>8</v>
          </cell>
          <cell r="N20">
            <v>0</v>
          </cell>
          <cell r="O20">
            <v>16</v>
          </cell>
          <cell r="P20" t="str">
            <v>Challenging Campaign (to 22)</v>
          </cell>
          <cell r="X20" t="str">
            <v>Darkvision</v>
          </cell>
        </row>
        <row r="21">
          <cell r="J21">
            <v>2</v>
          </cell>
          <cell r="K21" t="str">
            <v>Diminutive</v>
          </cell>
          <cell r="L21">
            <v>2</v>
          </cell>
          <cell r="M21">
            <v>9</v>
          </cell>
          <cell r="N21">
            <v>1</v>
          </cell>
          <cell r="O21">
            <v>23</v>
          </cell>
          <cell r="P21" t="str">
            <v>Standard Point Buy (to 25)</v>
          </cell>
          <cell r="X21" t="str">
            <v>Low Light Vision</v>
          </cell>
        </row>
        <row r="22">
          <cell r="J22">
            <v>3</v>
          </cell>
          <cell r="K22" t="str">
            <v>Tiny</v>
          </cell>
          <cell r="L22">
            <v>3</v>
          </cell>
          <cell r="M22">
            <v>10</v>
          </cell>
          <cell r="N22">
            <v>2</v>
          </cell>
          <cell r="O22">
            <v>26</v>
          </cell>
          <cell r="P22" t="str">
            <v>Tougher Campaign (to 28)</v>
          </cell>
          <cell r="X22" t="str">
            <v>Normal Vision</v>
          </cell>
        </row>
        <row r="23">
          <cell r="J23">
            <v>4</v>
          </cell>
          <cell r="K23" t="str">
            <v>Small</v>
          </cell>
          <cell r="L23">
            <v>4</v>
          </cell>
          <cell r="M23">
            <v>11</v>
          </cell>
          <cell r="N23">
            <v>3</v>
          </cell>
          <cell r="O23">
            <v>29</v>
          </cell>
          <cell r="P23" t="str">
            <v>High-Powered Campaign (to 32)</v>
          </cell>
          <cell r="X23" t="str">
            <v>Scent</v>
          </cell>
        </row>
        <row r="24">
          <cell r="J24">
            <v>5</v>
          </cell>
          <cell r="K24" t="str">
            <v>Medium</v>
          </cell>
          <cell r="L24">
            <v>5</v>
          </cell>
          <cell r="M24">
            <v>12</v>
          </cell>
          <cell r="N24">
            <v>4</v>
          </cell>
          <cell r="X24" t="str">
            <v>Tremorsense</v>
          </cell>
        </row>
        <row r="25">
          <cell r="J25">
            <v>6</v>
          </cell>
          <cell r="K25" t="str">
            <v>Large</v>
          </cell>
          <cell r="L25">
            <v>6</v>
          </cell>
          <cell r="M25">
            <v>13</v>
          </cell>
          <cell r="N25">
            <v>5</v>
          </cell>
        </row>
        <row r="26">
          <cell r="J26">
            <v>7</v>
          </cell>
          <cell r="K26" t="str">
            <v>Huge</v>
          </cell>
          <cell r="L26">
            <v>7</v>
          </cell>
          <cell r="M26">
            <v>14</v>
          </cell>
          <cell r="N26">
            <v>6</v>
          </cell>
        </row>
        <row r="27">
          <cell r="J27">
            <v>8</v>
          </cell>
          <cell r="K27" t="str">
            <v>Gargantuan</v>
          </cell>
          <cell r="L27">
            <v>8</v>
          </cell>
          <cell r="M27">
            <v>15</v>
          </cell>
          <cell r="N27">
            <v>8</v>
          </cell>
        </row>
        <row r="28">
          <cell r="J28">
            <v>9</v>
          </cell>
          <cell r="K28" t="str">
            <v>Colossal</v>
          </cell>
          <cell r="L28">
            <v>9</v>
          </cell>
          <cell r="M28">
            <v>16</v>
          </cell>
          <cell r="N28">
            <v>10</v>
          </cell>
        </row>
        <row r="29">
          <cell r="M29">
            <v>17</v>
          </cell>
          <cell r="N29">
            <v>13</v>
          </cell>
        </row>
        <row r="30">
          <cell r="M30">
            <v>18</v>
          </cell>
          <cell r="N30">
            <v>16</v>
          </cell>
        </row>
        <row r="34">
          <cell r="A34" t="str">
            <v>Arcane</v>
          </cell>
          <cell r="P34" t="str">
            <v>!None</v>
          </cell>
        </row>
        <row r="35">
          <cell r="A35" t="str">
            <v>Divine</v>
          </cell>
          <cell r="P35" t="str">
            <v>Acid</v>
          </cell>
        </row>
        <row r="36">
          <cell r="A36" t="str">
            <v>Psionic</v>
          </cell>
          <cell r="P36" t="str">
            <v>Cold</v>
          </cell>
        </row>
        <row r="37">
          <cell r="A37" t="str">
            <v>Spellsong</v>
          </cell>
          <cell r="C37">
            <v>-1</v>
          </cell>
          <cell r="E37" t="str">
            <v>None</v>
          </cell>
          <cell r="F37">
            <v>99</v>
          </cell>
          <cell r="G37">
            <v>0</v>
          </cell>
          <cell r="H37">
            <v>0</v>
          </cell>
          <cell r="I37">
            <v>0</v>
          </cell>
          <cell r="P37" t="str">
            <v>Electricity</v>
          </cell>
        </row>
        <row r="38">
          <cell r="C38">
            <v>0</v>
          </cell>
          <cell r="E38" t="str">
            <v>None</v>
          </cell>
          <cell r="F38">
            <v>99</v>
          </cell>
          <cell r="G38">
            <v>0</v>
          </cell>
          <cell r="H38">
            <v>0</v>
          </cell>
          <cell r="I38">
            <v>0</v>
          </cell>
          <cell r="P38" t="str">
            <v>Fire</v>
          </cell>
        </row>
        <row r="39">
          <cell r="C39">
            <v>1</v>
          </cell>
          <cell r="E39" t="str">
            <v>Light</v>
          </cell>
          <cell r="F39">
            <v>99</v>
          </cell>
          <cell r="G39">
            <v>0</v>
          </cell>
          <cell r="H39">
            <v>0</v>
          </cell>
          <cell r="I39">
            <v>0</v>
          </cell>
          <cell r="P39" t="str">
            <v>Sonic</v>
          </cell>
        </row>
        <row r="40">
          <cell r="C40">
            <v>2</v>
          </cell>
          <cell r="E40" t="str">
            <v>Medium</v>
          </cell>
          <cell r="F40">
            <v>3</v>
          </cell>
          <cell r="G40">
            <v>-3</v>
          </cell>
          <cell r="H40">
            <v>0</v>
          </cell>
          <cell r="I40">
            <v>0</v>
          </cell>
        </row>
        <row r="41">
          <cell r="C41">
            <v>3</v>
          </cell>
          <cell r="E41" t="str">
            <v>Heavy</v>
          </cell>
          <cell r="F41">
            <v>1</v>
          </cell>
          <cell r="G41">
            <v>-6</v>
          </cell>
          <cell r="H41">
            <v>0</v>
          </cell>
          <cell r="I41">
            <v>0</v>
          </cell>
        </row>
        <row r="42">
          <cell r="C42">
            <v>4</v>
          </cell>
          <cell r="E42" t="str">
            <v>Overburdened</v>
          </cell>
          <cell r="F42">
            <v>0</v>
          </cell>
          <cell r="G42">
            <v>-12</v>
          </cell>
          <cell r="H42">
            <v>0</v>
          </cell>
          <cell r="I42">
            <v>0</v>
          </cell>
        </row>
        <row r="43">
          <cell r="C43">
            <v>5</v>
          </cell>
          <cell r="E43" t="str">
            <v>Overburdened</v>
          </cell>
          <cell r="F43">
            <v>0</v>
          </cell>
          <cell r="G43">
            <v>-12</v>
          </cell>
          <cell r="H43">
            <v>0</v>
          </cell>
          <cell r="I43">
            <v>0</v>
          </cell>
        </row>
      </sheetData>
      <sheetData sheetId="13">
        <row r="1">
          <cell r="AR1">
            <v>50</v>
          </cell>
        </row>
        <row r="46">
          <cell r="BJ46">
            <v>1</v>
          </cell>
          <cell r="BK46">
            <v>300</v>
          </cell>
          <cell r="BL46">
            <v>600</v>
          </cell>
          <cell r="BM46">
            <v>900</v>
          </cell>
          <cell r="BN46">
            <v>1350</v>
          </cell>
          <cell r="BO46">
            <v>1800</v>
          </cell>
          <cell r="BP46">
            <v>2700</v>
          </cell>
          <cell r="BQ46">
            <v>3600</v>
          </cell>
          <cell r="BR46">
            <v>5400</v>
          </cell>
          <cell r="BS46">
            <v>7200</v>
          </cell>
          <cell r="BT46">
            <v>10800</v>
          </cell>
          <cell r="BU46" t="str">
            <v>Ad Hoc</v>
          </cell>
          <cell r="BV46" t="str">
            <v>Ad Hoc</v>
          </cell>
          <cell r="BW46" t="str">
            <v>Ad Hoc</v>
          </cell>
          <cell r="BX46" t="str">
            <v>Ad Hoc</v>
          </cell>
          <cell r="BY46" t="str">
            <v>Ad Hoc</v>
          </cell>
          <cell r="BZ46" t="str">
            <v>Ad Hoc</v>
          </cell>
          <cell r="CA46" t="str">
            <v>Ad Hoc</v>
          </cell>
          <cell r="CB46" t="str">
            <v>Ad Hoc</v>
          </cell>
          <cell r="CC46" t="str">
            <v>Ad Hoc</v>
          </cell>
          <cell r="CD46" t="str">
            <v>Ad Hoc</v>
          </cell>
          <cell r="CE46" t="str">
            <v>Ad Hoc</v>
          </cell>
          <cell r="CF46" t="str">
            <v>Ad Hoc</v>
          </cell>
          <cell r="CG46" t="str">
            <v>Ad Hoc</v>
          </cell>
          <cell r="CH46" t="str">
            <v>Ad Hoc</v>
          </cell>
          <cell r="CI46" t="str">
            <v>Ad Hoc</v>
          </cell>
          <cell r="CJ46" t="str">
            <v>Ad Hoc</v>
          </cell>
          <cell r="CK46" t="str">
            <v>Ad Hoc</v>
          </cell>
          <cell r="CL46" t="str">
            <v>Ad Hoc</v>
          </cell>
          <cell r="CM46" t="str">
            <v>Ad Hoc</v>
          </cell>
          <cell r="CN46" t="str">
            <v>Ad Hoc</v>
          </cell>
          <cell r="CO46" t="str">
            <v>Ad Hoc</v>
          </cell>
          <cell r="CP46" t="str">
            <v>Ad Hoc</v>
          </cell>
          <cell r="CQ46" t="str">
            <v>Ad Hoc</v>
          </cell>
          <cell r="CR46" t="str">
            <v>Ad Hoc</v>
          </cell>
          <cell r="CS46" t="str">
            <v>Ad Hoc</v>
          </cell>
          <cell r="CT46" t="str">
            <v>Ad Hoc</v>
          </cell>
          <cell r="CU46" t="str">
            <v>Ad Hoc</v>
          </cell>
          <cell r="CV46" t="str">
            <v>Ad Hoc</v>
          </cell>
          <cell r="CW46" t="str">
            <v>Ad Hoc</v>
          </cell>
          <cell r="CX46" t="str">
            <v>Ad Hoc</v>
          </cell>
          <cell r="CY46" t="str">
            <v>Ad Hoc</v>
          </cell>
          <cell r="CZ46" t="str">
            <v>Ad Hoc</v>
          </cell>
          <cell r="DA46" t="str">
            <v>Ad Hoc</v>
          </cell>
          <cell r="DB46" t="str">
            <v>Ad Hoc</v>
          </cell>
          <cell r="DC46" t="str">
            <v>Ad Hoc</v>
          </cell>
          <cell r="DD46" t="str">
            <v>Ad Hoc</v>
          </cell>
          <cell r="DE46" t="str">
            <v>Ad Hoc</v>
          </cell>
          <cell r="DF46" t="str">
            <v>Ad Hoc</v>
          </cell>
          <cell r="DG46" t="str">
            <v>Ad Hoc</v>
          </cell>
          <cell r="DH46" t="str">
            <v>Ad Hoc</v>
          </cell>
          <cell r="DI46" t="str">
            <v>Ad Hoc</v>
          </cell>
          <cell r="DJ46" t="str">
            <v>Ad Hoc</v>
          </cell>
          <cell r="DK46" t="str">
            <v>Ad Hoc</v>
          </cell>
          <cell r="DL46" t="str">
            <v>Ad Hoc</v>
          </cell>
          <cell r="DM46" t="str">
            <v>Ad Hoc</v>
          </cell>
          <cell r="DN46" t="str">
            <v>Ad Hoc</v>
          </cell>
          <cell r="DO46" t="str">
            <v>Ad Hoc</v>
          </cell>
          <cell r="DP46" t="str">
            <v>Ad Hoc</v>
          </cell>
          <cell r="DQ46" t="str">
            <v>Ad Hoc</v>
          </cell>
          <cell r="DR46" t="str">
            <v>Ad Hoc</v>
          </cell>
          <cell r="DS46" t="str">
            <v>Ad Hoc</v>
          </cell>
          <cell r="DT46" t="str">
            <v>Ad Hoc</v>
          </cell>
          <cell r="DU46" t="str">
            <v>Ad Hoc</v>
          </cell>
          <cell r="DV46" t="str">
            <v>Ad Hoc</v>
          </cell>
          <cell r="DW46" t="str">
            <v>Ad Hoc</v>
          </cell>
          <cell r="DX46" t="str">
            <v>Ad Hoc</v>
          </cell>
          <cell r="DY46" t="str">
            <v>Ad Hoc</v>
          </cell>
          <cell r="DZ46" t="str">
            <v>Ad Hoc</v>
          </cell>
          <cell r="EA46" t="str">
            <v>Ad Hoc</v>
          </cell>
          <cell r="EB46" t="str">
            <v>Ad Hoc</v>
          </cell>
          <cell r="EC46" t="str">
            <v>Ad Hoc</v>
          </cell>
          <cell r="ED46" t="str">
            <v>Ad Hoc</v>
          </cell>
          <cell r="EE46" t="str">
            <v>Ad Hoc</v>
          </cell>
          <cell r="EF46" t="str">
            <v>Ad Hoc</v>
          </cell>
          <cell r="EG46" t="str">
            <v>Ad Hoc</v>
          </cell>
          <cell r="EH46" t="str">
            <v>Ad Hoc</v>
          </cell>
          <cell r="EI46" t="str">
            <v>Ad Hoc</v>
          </cell>
          <cell r="EJ46" t="str">
            <v>Ad Hoc</v>
          </cell>
          <cell r="EK46" t="str">
            <v>Ad Hoc</v>
          </cell>
          <cell r="EL46" t="str">
            <v>Ad Hoc</v>
          </cell>
          <cell r="EM46" t="str">
            <v>Ad Hoc</v>
          </cell>
          <cell r="EN46" t="str">
            <v>Ad Hoc</v>
          </cell>
          <cell r="EO46" t="str">
            <v>Ad Hoc</v>
          </cell>
        </row>
        <row r="47">
          <cell r="BJ47">
            <v>2</v>
          </cell>
          <cell r="BK47">
            <v>300</v>
          </cell>
          <cell r="BL47">
            <v>600</v>
          </cell>
          <cell r="BM47">
            <v>900</v>
          </cell>
          <cell r="BN47">
            <v>1350</v>
          </cell>
          <cell r="BO47">
            <v>1800</v>
          </cell>
          <cell r="BP47">
            <v>2700</v>
          </cell>
          <cell r="BQ47">
            <v>3600</v>
          </cell>
          <cell r="BR47">
            <v>5400</v>
          </cell>
          <cell r="BS47">
            <v>7200</v>
          </cell>
          <cell r="BT47">
            <v>10800</v>
          </cell>
          <cell r="BU47" t="str">
            <v>Ad Hoc</v>
          </cell>
          <cell r="BV47" t="str">
            <v>Ad Hoc</v>
          </cell>
          <cell r="BW47" t="str">
            <v>Ad Hoc</v>
          </cell>
          <cell r="BX47" t="str">
            <v>Ad Hoc</v>
          </cell>
          <cell r="BY47" t="str">
            <v>Ad Hoc</v>
          </cell>
          <cell r="BZ47" t="str">
            <v>Ad Hoc</v>
          </cell>
          <cell r="CA47" t="str">
            <v>Ad Hoc</v>
          </cell>
          <cell r="CB47" t="str">
            <v>Ad Hoc</v>
          </cell>
          <cell r="CC47" t="str">
            <v>Ad Hoc</v>
          </cell>
          <cell r="CD47" t="str">
            <v>Ad Hoc</v>
          </cell>
          <cell r="CE47" t="str">
            <v>Ad Hoc</v>
          </cell>
          <cell r="CF47" t="str">
            <v>Ad Hoc</v>
          </cell>
          <cell r="CG47" t="str">
            <v>Ad Hoc</v>
          </cell>
          <cell r="CH47" t="str">
            <v>Ad Hoc</v>
          </cell>
          <cell r="CI47" t="str">
            <v>Ad Hoc</v>
          </cell>
          <cell r="CJ47" t="str">
            <v>Ad Hoc</v>
          </cell>
          <cell r="CK47" t="str">
            <v>Ad Hoc</v>
          </cell>
          <cell r="CL47" t="str">
            <v>Ad Hoc</v>
          </cell>
          <cell r="CM47" t="str">
            <v>Ad Hoc</v>
          </cell>
          <cell r="CN47" t="str">
            <v>Ad Hoc</v>
          </cell>
          <cell r="CO47" t="str">
            <v>Ad Hoc</v>
          </cell>
          <cell r="CP47" t="str">
            <v>Ad Hoc</v>
          </cell>
          <cell r="CQ47" t="str">
            <v>Ad Hoc</v>
          </cell>
          <cell r="CR47" t="str">
            <v>Ad Hoc</v>
          </cell>
          <cell r="CS47" t="str">
            <v>Ad Hoc</v>
          </cell>
          <cell r="CT47" t="str">
            <v>Ad Hoc</v>
          </cell>
          <cell r="CU47" t="str">
            <v>Ad Hoc</v>
          </cell>
          <cell r="CV47" t="str">
            <v>Ad Hoc</v>
          </cell>
          <cell r="CW47" t="str">
            <v>Ad Hoc</v>
          </cell>
          <cell r="CX47" t="str">
            <v>Ad Hoc</v>
          </cell>
          <cell r="CY47" t="str">
            <v>Ad Hoc</v>
          </cell>
          <cell r="CZ47" t="str">
            <v>Ad Hoc</v>
          </cell>
          <cell r="DA47" t="str">
            <v>Ad Hoc</v>
          </cell>
          <cell r="DB47" t="str">
            <v>Ad Hoc</v>
          </cell>
          <cell r="DC47" t="str">
            <v>Ad Hoc</v>
          </cell>
          <cell r="DD47" t="str">
            <v>Ad Hoc</v>
          </cell>
          <cell r="DE47" t="str">
            <v>Ad Hoc</v>
          </cell>
          <cell r="DF47" t="str">
            <v>Ad Hoc</v>
          </cell>
          <cell r="DG47" t="str">
            <v>Ad Hoc</v>
          </cell>
          <cell r="DH47" t="str">
            <v>Ad Hoc</v>
          </cell>
          <cell r="DI47" t="str">
            <v>Ad Hoc</v>
          </cell>
          <cell r="DJ47" t="str">
            <v>Ad Hoc</v>
          </cell>
          <cell r="DK47" t="str">
            <v>Ad Hoc</v>
          </cell>
          <cell r="DL47" t="str">
            <v>Ad Hoc</v>
          </cell>
          <cell r="DM47" t="str">
            <v>Ad Hoc</v>
          </cell>
          <cell r="DN47" t="str">
            <v>Ad Hoc</v>
          </cell>
          <cell r="DO47" t="str">
            <v>Ad Hoc</v>
          </cell>
          <cell r="DP47" t="str">
            <v>Ad Hoc</v>
          </cell>
          <cell r="DQ47" t="str">
            <v>Ad Hoc</v>
          </cell>
          <cell r="DR47" t="str">
            <v>Ad Hoc</v>
          </cell>
          <cell r="DS47" t="str">
            <v>Ad Hoc</v>
          </cell>
          <cell r="DT47" t="str">
            <v>Ad Hoc</v>
          </cell>
          <cell r="DU47" t="str">
            <v>Ad Hoc</v>
          </cell>
          <cell r="DV47" t="str">
            <v>Ad Hoc</v>
          </cell>
          <cell r="DW47" t="str">
            <v>Ad Hoc</v>
          </cell>
          <cell r="DX47" t="str">
            <v>Ad Hoc</v>
          </cell>
          <cell r="DY47" t="str">
            <v>Ad Hoc</v>
          </cell>
          <cell r="DZ47" t="str">
            <v>Ad Hoc</v>
          </cell>
          <cell r="EA47" t="str">
            <v>Ad Hoc</v>
          </cell>
          <cell r="EB47" t="str">
            <v>Ad Hoc</v>
          </cell>
          <cell r="EC47" t="str">
            <v>Ad Hoc</v>
          </cell>
          <cell r="ED47" t="str">
            <v>Ad Hoc</v>
          </cell>
          <cell r="EE47" t="str">
            <v>Ad Hoc</v>
          </cell>
          <cell r="EF47" t="str">
            <v>Ad Hoc</v>
          </cell>
          <cell r="EG47" t="str">
            <v>Ad Hoc</v>
          </cell>
          <cell r="EH47" t="str">
            <v>Ad Hoc</v>
          </cell>
          <cell r="EI47" t="str">
            <v>Ad Hoc</v>
          </cell>
          <cell r="EJ47" t="str">
            <v>Ad Hoc</v>
          </cell>
          <cell r="EK47" t="str">
            <v>Ad Hoc</v>
          </cell>
          <cell r="EL47" t="str">
            <v>Ad Hoc</v>
          </cell>
          <cell r="EM47" t="str">
            <v>Ad Hoc</v>
          </cell>
          <cell r="EN47" t="str">
            <v>Ad Hoc</v>
          </cell>
          <cell r="EO47" t="str">
            <v>Ad Hoc</v>
          </cell>
        </row>
        <row r="48">
          <cell r="BJ48">
            <v>3</v>
          </cell>
          <cell r="BK48">
            <v>300</v>
          </cell>
          <cell r="BL48">
            <v>600</v>
          </cell>
          <cell r="BM48">
            <v>900</v>
          </cell>
          <cell r="BN48">
            <v>1350</v>
          </cell>
          <cell r="BO48">
            <v>1800</v>
          </cell>
          <cell r="BP48">
            <v>2700</v>
          </cell>
          <cell r="BQ48">
            <v>3600</v>
          </cell>
          <cell r="BR48">
            <v>5400</v>
          </cell>
          <cell r="BS48">
            <v>7200</v>
          </cell>
          <cell r="BT48">
            <v>10800</v>
          </cell>
          <cell r="BU48" t="str">
            <v>Ad Hoc</v>
          </cell>
          <cell r="BV48" t="str">
            <v>Ad Hoc</v>
          </cell>
          <cell r="BW48" t="str">
            <v>Ad Hoc</v>
          </cell>
          <cell r="BX48" t="str">
            <v>Ad Hoc</v>
          </cell>
          <cell r="BY48" t="str">
            <v>Ad Hoc</v>
          </cell>
          <cell r="BZ48" t="str">
            <v>Ad Hoc</v>
          </cell>
          <cell r="CA48" t="str">
            <v>Ad Hoc</v>
          </cell>
          <cell r="CB48" t="str">
            <v>Ad Hoc</v>
          </cell>
          <cell r="CC48" t="str">
            <v>Ad Hoc</v>
          </cell>
          <cell r="CD48" t="str">
            <v>Ad Hoc</v>
          </cell>
          <cell r="CE48" t="str">
            <v>Ad Hoc</v>
          </cell>
          <cell r="CF48" t="str">
            <v>Ad Hoc</v>
          </cell>
          <cell r="CG48" t="str">
            <v>Ad Hoc</v>
          </cell>
          <cell r="CH48" t="str">
            <v>Ad Hoc</v>
          </cell>
          <cell r="CI48" t="str">
            <v>Ad Hoc</v>
          </cell>
          <cell r="CJ48" t="str">
            <v>Ad Hoc</v>
          </cell>
          <cell r="CK48" t="str">
            <v>Ad Hoc</v>
          </cell>
          <cell r="CL48" t="str">
            <v>Ad Hoc</v>
          </cell>
          <cell r="CM48" t="str">
            <v>Ad Hoc</v>
          </cell>
          <cell r="CN48" t="str">
            <v>Ad Hoc</v>
          </cell>
          <cell r="CO48" t="str">
            <v>Ad Hoc</v>
          </cell>
          <cell r="CP48" t="str">
            <v>Ad Hoc</v>
          </cell>
          <cell r="CQ48" t="str">
            <v>Ad Hoc</v>
          </cell>
          <cell r="CR48" t="str">
            <v>Ad Hoc</v>
          </cell>
          <cell r="CS48" t="str">
            <v>Ad Hoc</v>
          </cell>
          <cell r="CT48" t="str">
            <v>Ad Hoc</v>
          </cell>
          <cell r="CU48" t="str">
            <v>Ad Hoc</v>
          </cell>
          <cell r="CV48" t="str">
            <v>Ad Hoc</v>
          </cell>
          <cell r="CW48" t="str">
            <v>Ad Hoc</v>
          </cell>
          <cell r="CX48" t="str">
            <v>Ad Hoc</v>
          </cell>
          <cell r="CY48" t="str">
            <v>Ad Hoc</v>
          </cell>
          <cell r="CZ48" t="str">
            <v>Ad Hoc</v>
          </cell>
          <cell r="DA48" t="str">
            <v>Ad Hoc</v>
          </cell>
          <cell r="DB48" t="str">
            <v>Ad Hoc</v>
          </cell>
          <cell r="DC48" t="str">
            <v>Ad Hoc</v>
          </cell>
          <cell r="DD48" t="str">
            <v>Ad Hoc</v>
          </cell>
          <cell r="DE48" t="str">
            <v>Ad Hoc</v>
          </cell>
          <cell r="DF48" t="str">
            <v>Ad Hoc</v>
          </cell>
          <cell r="DG48" t="str">
            <v>Ad Hoc</v>
          </cell>
          <cell r="DH48" t="str">
            <v>Ad Hoc</v>
          </cell>
          <cell r="DI48" t="str">
            <v>Ad Hoc</v>
          </cell>
          <cell r="DJ48" t="str">
            <v>Ad Hoc</v>
          </cell>
          <cell r="DK48" t="str">
            <v>Ad Hoc</v>
          </cell>
          <cell r="DL48" t="str">
            <v>Ad Hoc</v>
          </cell>
          <cell r="DM48" t="str">
            <v>Ad Hoc</v>
          </cell>
          <cell r="DN48" t="str">
            <v>Ad Hoc</v>
          </cell>
          <cell r="DO48" t="str">
            <v>Ad Hoc</v>
          </cell>
          <cell r="DP48" t="str">
            <v>Ad Hoc</v>
          </cell>
          <cell r="DQ48" t="str">
            <v>Ad Hoc</v>
          </cell>
          <cell r="DR48" t="str">
            <v>Ad Hoc</v>
          </cell>
          <cell r="DS48" t="str">
            <v>Ad Hoc</v>
          </cell>
          <cell r="DT48" t="str">
            <v>Ad Hoc</v>
          </cell>
          <cell r="DU48" t="str">
            <v>Ad Hoc</v>
          </cell>
          <cell r="DV48" t="str">
            <v>Ad Hoc</v>
          </cell>
          <cell r="DW48" t="str">
            <v>Ad Hoc</v>
          </cell>
          <cell r="DX48" t="str">
            <v>Ad Hoc</v>
          </cell>
          <cell r="DY48" t="str">
            <v>Ad Hoc</v>
          </cell>
          <cell r="DZ48" t="str">
            <v>Ad Hoc</v>
          </cell>
          <cell r="EA48" t="str">
            <v>Ad Hoc</v>
          </cell>
          <cell r="EB48" t="str">
            <v>Ad Hoc</v>
          </cell>
          <cell r="EC48" t="str">
            <v>Ad Hoc</v>
          </cell>
          <cell r="ED48" t="str">
            <v>Ad Hoc</v>
          </cell>
          <cell r="EE48" t="str">
            <v>Ad Hoc</v>
          </cell>
          <cell r="EF48" t="str">
            <v>Ad Hoc</v>
          </cell>
          <cell r="EG48" t="str">
            <v>Ad Hoc</v>
          </cell>
          <cell r="EH48" t="str">
            <v>Ad Hoc</v>
          </cell>
          <cell r="EI48" t="str">
            <v>Ad Hoc</v>
          </cell>
          <cell r="EJ48" t="str">
            <v>Ad Hoc</v>
          </cell>
          <cell r="EK48" t="str">
            <v>Ad Hoc</v>
          </cell>
          <cell r="EL48" t="str">
            <v>Ad Hoc</v>
          </cell>
          <cell r="EM48" t="str">
            <v>Ad Hoc</v>
          </cell>
          <cell r="EN48" t="str">
            <v>Ad Hoc</v>
          </cell>
          <cell r="EO48" t="str">
            <v>Ad Hoc</v>
          </cell>
        </row>
        <row r="49">
          <cell r="BJ49">
            <v>4</v>
          </cell>
          <cell r="BK49">
            <v>300</v>
          </cell>
          <cell r="BL49">
            <v>600</v>
          </cell>
          <cell r="BM49">
            <v>800</v>
          </cell>
          <cell r="BN49">
            <v>1200</v>
          </cell>
          <cell r="BO49">
            <v>1600</v>
          </cell>
          <cell r="BP49">
            <v>2400</v>
          </cell>
          <cell r="BQ49">
            <v>3200</v>
          </cell>
          <cell r="BR49">
            <v>4800</v>
          </cell>
          <cell r="BS49">
            <v>6400</v>
          </cell>
          <cell r="BT49">
            <v>9600</v>
          </cell>
          <cell r="BU49">
            <v>12800</v>
          </cell>
          <cell r="BV49" t="str">
            <v>Ad Hoc</v>
          </cell>
          <cell r="BW49" t="str">
            <v>Ad Hoc</v>
          </cell>
          <cell r="BX49" t="str">
            <v>Ad Hoc</v>
          </cell>
          <cell r="BY49" t="str">
            <v>Ad Hoc</v>
          </cell>
          <cell r="BZ49" t="str">
            <v>Ad Hoc</v>
          </cell>
          <cell r="CA49" t="str">
            <v>Ad Hoc</v>
          </cell>
          <cell r="CB49" t="str">
            <v>Ad Hoc</v>
          </cell>
          <cell r="CC49" t="str">
            <v>Ad Hoc</v>
          </cell>
          <cell r="CD49" t="str">
            <v>Ad Hoc</v>
          </cell>
          <cell r="CE49" t="str">
            <v>Ad Hoc</v>
          </cell>
          <cell r="CF49" t="str">
            <v>Ad Hoc</v>
          </cell>
          <cell r="CG49" t="str">
            <v>Ad Hoc</v>
          </cell>
          <cell r="CH49" t="str">
            <v>Ad Hoc</v>
          </cell>
          <cell r="CI49" t="str">
            <v>Ad Hoc</v>
          </cell>
          <cell r="CJ49" t="str">
            <v>Ad Hoc</v>
          </cell>
          <cell r="CK49" t="str">
            <v>Ad Hoc</v>
          </cell>
          <cell r="CL49" t="str">
            <v>Ad Hoc</v>
          </cell>
          <cell r="CM49" t="str">
            <v>Ad Hoc</v>
          </cell>
          <cell r="CN49" t="str">
            <v>Ad Hoc</v>
          </cell>
          <cell r="CO49" t="str">
            <v>Ad Hoc</v>
          </cell>
          <cell r="CP49" t="str">
            <v>Ad Hoc</v>
          </cell>
          <cell r="CQ49" t="str">
            <v>Ad Hoc</v>
          </cell>
          <cell r="CR49" t="str">
            <v>Ad Hoc</v>
          </cell>
          <cell r="CS49" t="str">
            <v>Ad Hoc</v>
          </cell>
          <cell r="CT49" t="str">
            <v>Ad Hoc</v>
          </cell>
          <cell r="CU49" t="str">
            <v>Ad Hoc</v>
          </cell>
          <cell r="CV49" t="str">
            <v>Ad Hoc</v>
          </cell>
          <cell r="CW49" t="str">
            <v>Ad Hoc</v>
          </cell>
          <cell r="CX49" t="str">
            <v>Ad Hoc</v>
          </cell>
          <cell r="CY49" t="str">
            <v>Ad Hoc</v>
          </cell>
          <cell r="CZ49" t="str">
            <v>Ad Hoc</v>
          </cell>
          <cell r="DA49" t="str">
            <v>Ad Hoc</v>
          </cell>
          <cell r="DB49" t="str">
            <v>Ad Hoc</v>
          </cell>
          <cell r="DC49" t="str">
            <v>Ad Hoc</v>
          </cell>
          <cell r="DD49" t="str">
            <v>Ad Hoc</v>
          </cell>
          <cell r="DE49" t="str">
            <v>Ad Hoc</v>
          </cell>
          <cell r="DF49" t="str">
            <v>Ad Hoc</v>
          </cell>
          <cell r="DG49" t="str">
            <v>Ad Hoc</v>
          </cell>
          <cell r="DH49" t="str">
            <v>Ad Hoc</v>
          </cell>
          <cell r="DI49" t="str">
            <v>Ad Hoc</v>
          </cell>
          <cell r="DJ49" t="str">
            <v>Ad Hoc</v>
          </cell>
          <cell r="DK49" t="str">
            <v>Ad Hoc</v>
          </cell>
          <cell r="DL49" t="str">
            <v>Ad Hoc</v>
          </cell>
          <cell r="DM49" t="str">
            <v>Ad Hoc</v>
          </cell>
          <cell r="DN49" t="str">
            <v>Ad Hoc</v>
          </cell>
          <cell r="DO49" t="str">
            <v>Ad Hoc</v>
          </cell>
          <cell r="DP49" t="str">
            <v>Ad Hoc</v>
          </cell>
          <cell r="DQ49" t="str">
            <v>Ad Hoc</v>
          </cell>
          <cell r="DR49" t="str">
            <v>Ad Hoc</v>
          </cell>
          <cell r="DS49" t="str">
            <v>Ad Hoc</v>
          </cell>
          <cell r="DT49" t="str">
            <v>Ad Hoc</v>
          </cell>
          <cell r="DU49" t="str">
            <v>Ad Hoc</v>
          </cell>
          <cell r="DV49" t="str">
            <v>Ad Hoc</v>
          </cell>
          <cell r="DW49" t="str">
            <v>Ad Hoc</v>
          </cell>
          <cell r="DX49" t="str">
            <v>Ad Hoc</v>
          </cell>
          <cell r="DY49" t="str">
            <v>Ad Hoc</v>
          </cell>
          <cell r="DZ49" t="str">
            <v>Ad Hoc</v>
          </cell>
          <cell r="EA49" t="str">
            <v>Ad Hoc</v>
          </cell>
          <cell r="EB49" t="str">
            <v>Ad Hoc</v>
          </cell>
          <cell r="EC49" t="str">
            <v>Ad Hoc</v>
          </cell>
          <cell r="ED49" t="str">
            <v>Ad Hoc</v>
          </cell>
          <cell r="EE49" t="str">
            <v>Ad Hoc</v>
          </cell>
          <cell r="EF49" t="str">
            <v>Ad Hoc</v>
          </cell>
          <cell r="EG49" t="str">
            <v>Ad Hoc</v>
          </cell>
          <cell r="EH49" t="str">
            <v>Ad Hoc</v>
          </cell>
          <cell r="EI49" t="str">
            <v>Ad Hoc</v>
          </cell>
          <cell r="EJ49" t="str">
            <v>Ad Hoc</v>
          </cell>
          <cell r="EK49" t="str">
            <v>Ad Hoc</v>
          </cell>
          <cell r="EL49" t="str">
            <v>Ad Hoc</v>
          </cell>
          <cell r="EM49" t="str">
            <v>Ad Hoc</v>
          </cell>
          <cell r="EN49" t="str">
            <v>Ad Hoc</v>
          </cell>
          <cell r="EO49" t="str">
            <v>Ad Hoc</v>
          </cell>
        </row>
        <row r="50">
          <cell r="BJ50">
            <v>5</v>
          </cell>
          <cell r="BK50">
            <v>300</v>
          </cell>
          <cell r="BL50">
            <v>500</v>
          </cell>
          <cell r="BM50">
            <v>750</v>
          </cell>
          <cell r="BN50">
            <v>1000</v>
          </cell>
          <cell r="BO50">
            <v>1500</v>
          </cell>
          <cell r="BP50">
            <v>2250</v>
          </cell>
          <cell r="BQ50">
            <v>3000</v>
          </cell>
          <cell r="BR50">
            <v>4500</v>
          </cell>
          <cell r="BS50">
            <v>6000</v>
          </cell>
          <cell r="BT50">
            <v>9000</v>
          </cell>
          <cell r="BU50">
            <v>12000</v>
          </cell>
          <cell r="BV50">
            <v>18000</v>
          </cell>
          <cell r="BW50" t="str">
            <v>Ad Hoc</v>
          </cell>
          <cell r="BX50" t="str">
            <v>Ad Hoc</v>
          </cell>
          <cell r="BY50" t="str">
            <v>Ad Hoc</v>
          </cell>
          <cell r="BZ50" t="str">
            <v>Ad Hoc</v>
          </cell>
          <cell r="CA50" t="str">
            <v>Ad Hoc</v>
          </cell>
          <cell r="CB50" t="str">
            <v>Ad Hoc</v>
          </cell>
          <cell r="CC50" t="str">
            <v>Ad Hoc</v>
          </cell>
          <cell r="CD50" t="str">
            <v>Ad Hoc</v>
          </cell>
          <cell r="CE50" t="str">
            <v>Ad Hoc</v>
          </cell>
          <cell r="CF50" t="str">
            <v>Ad Hoc</v>
          </cell>
          <cell r="CG50" t="str">
            <v>Ad Hoc</v>
          </cell>
          <cell r="CH50" t="str">
            <v>Ad Hoc</v>
          </cell>
          <cell r="CI50" t="str">
            <v>Ad Hoc</v>
          </cell>
          <cell r="CJ50" t="str">
            <v>Ad Hoc</v>
          </cell>
          <cell r="CK50" t="str">
            <v>Ad Hoc</v>
          </cell>
          <cell r="CL50" t="str">
            <v>Ad Hoc</v>
          </cell>
          <cell r="CM50" t="str">
            <v>Ad Hoc</v>
          </cell>
          <cell r="CN50" t="str">
            <v>Ad Hoc</v>
          </cell>
          <cell r="CO50" t="str">
            <v>Ad Hoc</v>
          </cell>
          <cell r="CP50" t="str">
            <v>Ad Hoc</v>
          </cell>
          <cell r="CQ50" t="str">
            <v>Ad Hoc</v>
          </cell>
          <cell r="CR50" t="str">
            <v>Ad Hoc</v>
          </cell>
          <cell r="CS50" t="str">
            <v>Ad Hoc</v>
          </cell>
          <cell r="CT50" t="str">
            <v>Ad Hoc</v>
          </cell>
          <cell r="CU50" t="str">
            <v>Ad Hoc</v>
          </cell>
          <cell r="CV50" t="str">
            <v>Ad Hoc</v>
          </cell>
          <cell r="CW50" t="str">
            <v>Ad Hoc</v>
          </cell>
          <cell r="CX50" t="str">
            <v>Ad Hoc</v>
          </cell>
          <cell r="CY50" t="str">
            <v>Ad Hoc</v>
          </cell>
          <cell r="CZ50" t="str">
            <v>Ad Hoc</v>
          </cell>
          <cell r="DA50" t="str">
            <v>Ad Hoc</v>
          </cell>
          <cell r="DB50" t="str">
            <v>Ad Hoc</v>
          </cell>
          <cell r="DC50" t="str">
            <v>Ad Hoc</v>
          </cell>
          <cell r="DD50" t="str">
            <v>Ad Hoc</v>
          </cell>
          <cell r="DE50" t="str">
            <v>Ad Hoc</v>
          </cell>
          <cell r="DF50" t="str">
            <v>Ad Hoc</v>
          </cell>
          <cell r="DG50" t="str">
            <v>Ad Hoc</v>
          </cell>
          <cell r="DH50" t="str">
            <v>Ad Hoc</v>
          </cell>
          <cell r="DI50" t="str">
            <v>Ad Hoc</v>
          </cell>
          <cell r="DJ50" t="str">
            <v>Ad Hoc</v>
          </cell>
          <cell r="DK50" t="str">
            <v>Ad Hoc</v>
          </cell>
          <cell r="DL50" t="str">
            <v>Ad Hoc</v>
          </cell>
          <cell r="DM50" t="str">
            <v>Ad Hoc</v>
          </cell>
          <cell r="DN50" t="str">
            <v>Ad Hoc</v>
          </cell>
          <cell r="DO50" t="str">
            <v>Ad Hoc</v>
          </cell>
          <cell r="DP50" t="str">
            <v>Ad Hoc</v>
          </cell>
          <cell r="DQ50" t="str">
            <v>Ad Hoc</v>
          </cell>
          <cell r="DR50" t="str">
            <v>Ad Hoc</v>
          </cell>
          <cell r="DS50" t="str">
            <v>Ad Hoc</v>
          </cell>
          <cell r="DT50" t="str">
            <v>Ad Hoc</v>
          </cell>
          <cell r="DU50" t="str">
            <v>Ad Hoc</v>
          </cell>
          <cell r="DV50" t="str">
            <v>Ad Hoc</v>
          </cell>
          <cell r="DW50" t="str">
            <v>Ad Hoc</v>
          </cell>
          <cell r="DX50" t="str">
            <v>Ad Hoc</v>
          </cell>
          <cell r="DY50" t="str">
            <v>Ad Hoc</v>
          </cell>
          <cell r="DZ50" t="str">
            <v>Ad Hoc</v>
          </cell>
          <cell r="EA50" t="str">
            <v>Ad Hoc</v>
          </cell>
          <cell r="EB50" t="str">
            <v>Ad Hoc</v>
          </cell>
          <cell r="EC50" t="str">
            <v>Ad Hoc</v>
          </cell>
          <cell r="ED50" t="str">
            <v>Ad Hoc</v>
          </cell>
          <cell r="EE50" t="str">
            <v>Ad Hoc</v>
          </cell>
          <cell r="EF50" t="str">
            <v>Ad Hoc</v>
          </cell>
          <cell r="EG50" t="str">
            <v>Ad Hoc</v>
          </cell>
          <cell r="EH50" t="str">
            <v>Ad Hoc</v>
          </cell>
          <cell r="EI50" t="str">
            <v>Ad Hoc</v>
          </cell>
          <cell r="EJ50" t="str">
            <v>Ad Hoc</v>
          </cell>
          <cell r="EK50" t="str">
            <v>Ad Hoc</v>
          </cell>
          <cell r="EL50" t="str">
            <v>Ad Hoc</v>
          </cell>
          <cell r="EM50" t="str">
            <v>Ad Hoc</v>
          </cell>
          <cell r="EN50" t="str">
            <v>Ad Hoc</v>
          </cell>
          <cell r="EO50" t="str">
            <v>Ad Hoc</v>
          </cell>
        </row>
        <row r="51">
          <cell r="BJ51">
            <v>6</v>
          </cell>
          <cell r="BK51">
            <v>300</v>
          </cell>
          <cell r="BL51">
            <v>450</v>
          </cell>
          <cell r="BM51">
            <v>600</v>
          </cell>
          <cell r="BN51">
            <v>900</v>
          </cell>
          <cell r="BO51">
            <v>1200</v>
          </cell>
          <cell r="BP51">
            <v>1800</v>
          </cell>
          <cell r="BQ51">
            <v>2700</v>
          </cell>
          <cell r="BR51">
            <v>3600</v>
          </cell>
          <cell r="BS51">
            <v>5400</v>
          </cell>
          <cell r="BT51">
            <v>7200</v>
          </cell>
          <cell r="BU51">
            <v>10800</v>
          </cell>
          <cell r="BV51">
            <v>14400</v>
          </cell>
          <cell r="BW51">
            <v>21600</v>
          </cell>
          <cell r="BX51" t="str">
            <v>Ad Hoc</v>
          </cell>
          <cell r="BY51" t="str">
            <v>Ad Hoc</v>
          </cell>
          <cell r="BZ51" t="str">
            <v>Ad Hoc</v>
          </cell>
          <cell r="CA51" t="str">
            <v>Ad Hoc</v>
          </cell>
          <cell r="CB51" t="str">
            <v>Ad Hoc</v>
          </cell>
          <cell r="CC51" t="str">
            <v>Ad Hoc</v>
          </cell>
          <cell r="CD51" t="str">
            <v>Ad Hoc</v>
          </cell>
          <cell r="CE51" t="str">
            <v>Ad Hoc</v>
          </cell>
          <cell r="CF51" t="str">
            <v>Ad Hoc</v>
          </cell>
          <cell r="CG51" t="str">
            <v>Ad Hoc</v>
          </cell>
          <cell r="CH51" t="str">
            <v>Ad Hoc</v>
          </cell>
          <cell r="CI51" t="str">
            <v>Ad Hoc</v>
          </cell>
          <cell r="CJ51" t="str">
            <v>Ad Hoc</v>
          </cell>
          <cell r="CK51" t="str">
            <v>Ad Hoc</v>
          </cell>
          <cell r="CL51" t="str">
            <v>Ad Hoc</v>
          </cell>
          <cell r="CM51" t="str">
            <v>Ad Hoc</v>
          </cell>
          <cell r="CN51" t="str">
            <v>Ad Hoc</v>
          </cell>
          <cell r="CO51" t="str">
            <v>Ad Hoc</v>
          </cell>
          <cell r="CP51" t="str">
            <v>Ad Hoc</v>
          </cell>
          <cell r="CQ51" t="str">
            <v>Ad Hoc</v>
          </cell>
          <cell r="CR51" t="str">
            <v>Ad Hoc</v>
          </cell>
          <cell r="CS51" t="str">
            <v>Ad Hoc</v>
          </cell>
          <cell r="CT51" t="str">
            <v>Ad Hoc</v>
          </cell>
          <cell r="CU51" t="str">
            <v>Ad Hoc</v>
          </cell>
          <cell r="CV51" t="str">
            <v>Ad Hoc</v>
          </cell>
          <cell r="CW51" t="str">
            <v>Ad Hoc</v>
          </cell>
          <cell r="CX51" t="str">
            <v>Ad Hoc</v>
          </cell>
          <cell r="CY51" t="str">
            <v>Ad Hoc</v>
          </cell>
          <cell r="CZ51" t="str">
            <v>Ad Hoc</v>
          </cell>
          <cell r="DA51" t="str">
            <v>Ad Hoc</v>
          </cell>
          <cell r="DB51" t="str">
            <v>Ad Hoc</v>
          </cell>
          <cell r="DC51" t="str">
            <v>Ad Hoc</v>
          </cell>
          <cell r="DD51" t="str">
            <v>Ad Hoc</v>
          </cell>
          <cell r="DE51" t="str">
            <v>Ad Hoc</v>
          </cell>
          <cell r="DF51" t="str">
            <v>Ad Hoc</v>
          </cell>
          <cell r="DG51" t="str">
            <v>Ad Hoc</v>
          </cell>
          <cell r="DH51" t="str">
            <v>Ad Hoc</v>
          </cell>
          <cell r="DI51" t="str">
            <v>Ad Hoc</v>
          </cell>
          <cell r="DJ51" t="str">
            <v>Ad Hoc</v>
          </cell>
          <cell r="DK51" t="str">
            <v>Ad Hoc</v>
          </cell>
          <cell r="DL51" t="str">
            <v>Ad Hoc</v>
          </cell>
          <cell r="DM51" t="str">
            <v>Ad Hoc</v>
          </cell>
          <cell r="DN51" t="str">
            <v>Ad Hoc</v>
          </cell>
          <cell r="DO51" t="str">
            <v>Ad Hoc</v>
          </cell>
          <cell r="DP51" t="str">
            <v>Ad Hoc</v>
          </cell>
          <cell r="DQ51" t="str">
            <v>Ad Hoc</v>
          </cell>
          <cell r="DR51" t="str">
            <v>Ad Hoc</v>
          </cell>
          <cell r="DS51" t="str">
            <v>Ad Hoc</v>
          </cell>
          <cell r="DT51" t="str">
            <v>Ad Hoc</v>
          </cell>
          <cell r="DU51" t="str">
            <v>Ad Hoc</v>
          </cell>
          <cell r="DV51" t="str">
            <v>Ad Hoc</v>
          </cell>
          <cell r="DW51" t="str">
            <v>Ad Hoc</v>
          </cell>
          <cell r="DX51" t="str">
            <v>Ad Hoc</v>
          </cell>
          <cell r="DY51" t="str">
            <v>Ad Hoc</v>
          </cell>
          <cell r="DZ51" t="str">
            <v>Ad Hoc</v>
          </cell>
          <cell r="EA51" t="str">
            <v>Ad Hoc</v>
          </cell>
          <cell r="EB51" t="str">
            <v>Ad Hoc</v>
          </cell>
          <cell r="EC51" t="str">
            <v>Ad Hoc</v>
          </cell>
          <cell r="ED51" t="str">
            <v>Ad Hoc</v>
          </cell>
          <cell r="EE51" t="str">
            <v>Ad Hoc</v>
          </cell>
          <cell r="EF51" t="str">
            <v>Ad Hoc</v>
          </cell>
          <cell r="EG51" t="str">
            <v>Ad Hoc</v>
          </cell>
          <cell r="EH51" t="str">
            <v>Ad Hoc</v>
          </cell>
          <cell r="EI51" t="str">
            <v>Ad Hoc</v>
          </cell>
          <cell r="EJ51" t="str">
            <v>Ad Hoc</v>
          </cell>
          <cell r="EK51" t="str">
            <v>Ad Hoc</v>
          </cell>
          <cell r="EL51" t="str">
            <v>Ad Hoc</v>
          </cell>
          <cell r="EM51" t="str">
            <v>Ad Hoc</v>
          </cell>
          <cell r="EN51" t="str">
            <v>Ad Hoc</v>
          </cell>
          <cell r="EO51" t="str">
            <v>Ad Hoc</v>
          </cell>
        </row>
        <row r="52">
          <cell r="BJ52">
            <v>7</v>
          </cell>
          <cell r="BK52">
            <v>263</v>
          </cell>
          <cell r="BL52">
            <v>394</v>
          </cell>
          <cell r="BM52">
            <v>525</v>
          </cell>
          <cell r="BN52">
            <v>700</v>
          </cell>
          <cell r="BO52">
            <v>1050</v>
          </cell>
          <cell r="BP52">
            <v>1400</v>
          </cell>
          <cell r="BQ52">
            <v>2100</v>
          </cell>
          <cell r="BR52">
            <v>3150</v>
          </cell>
          <cell r="BS52">
            <v>4200</v>
          </cell>
          <cell r="BT52">
            <v>6300</v>
          </cell>
          <cell r="BU52">
            <v>8400</v>
          </cell>
          <cell r="BV52">
            <v>12600</v>
          </cell>
          <cell r="BW52">
            <v>16800</v>
          </cell>
          <cell r="BX52">
            <v>25200</v>
          </cell>
          <cell r="BY52" t="str">
            <v>Ad Hoc</v>
          </cell>
          <cell r="BZ52" t="str">
            <v>Ad Hoc</v>
          </cell>
          <cell r="CA52" t="str">
            <v>Ad Hoc</v>
          </cell>
          <cell r="CB52" t="str">
            <v>Ad Hoc</v>
          </cell>
          <cell r="CC52" t="str">
            <v>Ad Hoc</v>
          </cell>
          <cell r="CD52" t="str">
            <v>Ad Hoc</v>
          </cell>
          <cell r="CE52" t="str">
            <v>Ad Hoc</v>
          </cell>
          <cell r="CF52" t="str">
            <v>Ad Hoc</v>
          </cell>
          <cell r="CG52" t="str">
            <v>Ad Hoc</v>
          </cell>
          <cell r="CH52" t="str">
            <v>Ad Hoc</v>
          </cell>
          <cell r="CI52" t="str">
            <v>Ad Hoc</v>
          </cell>
          <cell r="CJ52" t="str">
            <v>Ad Hoc</v>
          </cell>
          <cell r="CK52" t="str">
            <v>Ad Hoc</v>
          </cell>
          <cell r="CL52" t="str">
            <v>Ad Hoc</v>
          </cell>
          <cell r="CM52" t="str">
            <v>Ad Hoc</v>
          </cell>
          <cell r="CN52" t="str">
            <v>Ad Hoc</v>
          </cell>
          <cell r="CO52" t="str">
            <v>Ad Hoc</v>
          </cell>
          <cell r="CP52" t="str">
            <v>Ad Hoc</v>
          </cell>
          <cell r="CQ52" t="str">
            <v>Ad Hoc</v>
          </cell>
          <cell r="CR52" t="str">
            <v>Ad Hoc</v>
          </cell>
          <cell r="CS52" t="str">
            <v>Ad Hoc</v>
          </cell>
          <cell r="CT52" t="str">
            <v>Ad Hoc</v>
          </cell>
          <cell r="CU52" t="str">
            <v>Ad Hoc</v>
          </cell>
          <cell r="CV52" t="str">
            <v>Ad Hoc</v>
          </cell>
          <cell r="CW52" t="str">
            <v>Ad Hoc</v>
          </cell>
          <cell r="CX52" t="str">
            <v>Ad Hoc</v>
          </cell>
          <cell r="CY52" t="str">
            <v>Ad Hoc</v>
          </cell>
          <cell r="CZ52" t="str">
            <v>Ad Hoc</v>
          </cell>
          <cell r="DA52" t="str">
            <v>Ad Hoc</v>
          </cell>
          <cell r="DB52" t="str">
            <v>Ad Hoc</v>
          </cell>
          <cell r="DC52" t="str">
            <v>Ad Hoc</v>
          </cell>
          <cell r="DD52" t="str">
            <v>Ad Hoc</v>
          </cell>
          <cell r="DE52" t="str">
            <v>Ad Hoc</v>
          </cell>
          <cell r="DF52" t="str">
            <v>Ad Hoc</v>
          </cell>
          <cell r="DG52" t="str">
            <v>Ad Hoc</v>
          </cell>
          <cell r="DH52" t="str">
            <v>Ad Hoc</v>
          </cell>
          <cell r="DI52" t="str">
            <v>Ad Hoc</v>
          </cell>
          <cell r="DJ52" t="str">
            <v>Ad Hoc</v>
          </cell>
          <cell r="DK52" t="str">
            <v>Ad Hoc</v>
          </cell>
          <cell r="DL52" t="str">
            <v>Ad Hoc</v>
          </cell>
          <cell r="DM52" t="str">
            <v>Ad Hoc</v>
          </cell>
          <cell r="DN52" t="str">
            <v>Ad Hoc</v>
          </cell>
          <cell r="DO52" t="str">
            <v>Ad Hoc</v>
          </cell>
          <cell r="DP52" t="str">
            <v>Ad Hoc</v>
          </cell>
          <cell r="DQ52" t="str">
            <v>Ad Hoc</v>
          </cell>
          <cell r="DR52" t="str">
            <v>Ad Hoc</v>
          </cell>
          <cell r="DS52" t="str">
            <v>Ad Hoc</v>
          </cell>
          <cell r="DT52" t="str">
            <v>Ad Hoc</v>
          </cell>
          <cell r="DU52" t="str">
            <v>Ad Hoc</v>
          </cell>
          <cell r="DV52" t="str">
            <v>Ad Hoc</v>
          </cell>
          <cell r="DW52" t="str">
            <v>Ad Hoc</v>
          </cell>
          <cell r="DX52" t="str">
            <v>Ad Hoc</v>
          </cell>
          <cell r="DY52" t="str">
            <v>Ad Hoc</v>
          </cell>
          <cell r="DZ52" t="str">
            <v>Ad Hoc</v>
          </cell>
          <cell r="EA52" t="str">
            <v>Ad Hoc</v>
          </cell>
          <cell r="EB52" t="str">
            <v>Ad Hoc</v>
          </cell>
          <cell r="EC52" t="str">
            <v>Ad Hoc</v>
          </cell>
          <cell r="ED52" t="str">
            <v>Ad Hoc</v>
          </cell>
          <cell r="EE52" t="str">
            <v>Ad Hoc</v>
          </cell>
          <cell r="EF52" t="str">
            <v>Ad Hoc</v>
          </cell>
          <cell r="EG52" t="str">
            <v>Ad Hoc</v>
          </cell>
          <cell r="EH52" t="str">
            <v>Ad Hoc</v>
          </cell>
          <cell r="EI52" t="str">
            <v>Ad Hoc</v>
          </cell>
          <cell r="EJ52" t="str">
            <v>Ad Hoc</v>
          </cell>
          <cell r="EK52" t="str">
            <v>Ad Hoc</v>
          </cell>
          <cell r="EL52" t="str">
            <v>Ad Hoc</v>
          </cell>
          <cell r="EM52" t="str">
            <v>Ad Hoc</v>
          </cell>
          <cell r="EN52" t="str">
            <v>Ad Hoc</v>
          </cell>
          <cell r="EO52" t="str">
            <v>Ad Hoc</v>
          </cell>
        </row>
        <row r="53">
          <cell r="BJ53">
            <v>8</v>
          </cell>
          <cell r="BK53">
            <v>200</v>
          </cell>
          <cell r="BL53">
            <v>300</v>
          </cell>
          <cell r="BM53">
            <v>450</v>
          </cell>
          <cell r="BN53">
            <v>600</v>
          </cell>
          <cell r="BO53">
            <v>800</v>
          </cell>
          <cell r="BP53">
            <v>1200</v>
          </cell>
          <cell r="BQ53">
            <v>1600</v>
          </cell>
          <cell r="BR53">
            <v>2400</v>
          </cell>
          <cell r="BS53">
            <v>3600</v>
          </cell>
          <cell r="BT53">
            <v>4800</v>
          </cell>
          <cell r="BU53">
            <v>7200</v>
          </cell>
          <cell r="BV53">
            <v>9600</v>
          </cell>
          <cell r="BW53">
            <v>14400</v>
          </cell>
          <cell r="BX53">
            <v>19200</v>
          </cell>
          <cell r="BY53">
            <v>28800</v>
          </cell>
          <cell r="BZ53" t="str">
            <v>Ad Hoc</v>
          </cell>
          <cell r="CA53" t="str">
            <v>Ad Hoc</v>
          </cell>
          <cell r="CB53" t="str">
            <v>Ad Hoc</v>
          </cell>
          <cell r="CC53" t="str">
            <v>Ad Hoc</v>
          </cell>
          <cell r="CD53" t="str">
            <v>Ad Hoc</v>
          </cell>
          <cell r="CE53" t="str">
            <v>Ad Hoc</v>
          </cell>
          <cell r="CF53" t="str">
            <v>Ad Hoc</v>
          </cell>
          <cell r="CG53" t="str">
            <v>Ad Hoc</v>
          </cell>
          <cell r="CH53" t="str">
            <v>Ad Hoc</v>
          </cell>
          <cell r="CI53" t="str">
            <v>Ad Hoc</v>
          </cell>
          <cell r="CJ53" t="str">
            <v>Ad Hoc</v>
          </cell>
          <cell r="CK53" t="str">
            <v>Ad Hoc</v>
          </cell>
          <cell r="CL53" t="str">
            <v>Ad Hoc</v>
          </cell>
          <cell r="CM53" t="str">
            <v>Ad Hoc</v>
          </cell>
          <cell r="CN53" t="str">
            <v>Ad Hoc</v>
          </cell>
          <cell r="CO53" t="str">
            <v>Ad Hoc</v>
          </cell>
          <cell r="CP53" t="str">
            <v>Ad Hoc</v>
          </cell>
          <cell r="CQ53" t="str">
            <v>Ad Hoc</v>
          </cell>
          <cell r="CR53" t="str">
            <v>Ad Hoc</v>
          </cell>
          <cell r="CS53" t="str">
            <v>Ad Hoc</v>
          </cell>
          <cell r="CT53" t="str">
            <v>Ad Hoc</v>
          </cell>
          <cell r="CU53" t="str">
            <v>Ad Hoc</v>
          </cell>
          <cell r="CV53" t="str">
            <v>Ad Hoc</v>
          </cell>
          <cell r="CW53" t="str">
            <v>Ad Hoc</v>
          </cell>
          <cell r="CX53" t="str">
            <v>Ad Hoc</v>
          </cell>
          <cell r="CY53" t="str">
            <v>Ad Hoc</v>
          </cell>
          <cell r="CZ53" t="str">
            <v>Ad Hoc</v>
          </cell>
          <cell r="DA53" t="str">
            <v>Ad Hoc</v>
          </cell>
          <cell r="DB53" t="str">
            <v>Ad Hoc</v>
          </cell>
          <cell r="DC53" t="str">
            <v>Ad Hoc</v>
          </cell>
          <cell r="DD53" t="str">
            <v>Ad Hoc</v>
          </cell>
          <cell r="DE53" t="str">
            <v>Ad Hoc</v>
          </cell>
          <cell r="DF53" t="str">
            <v>Ad Hoc</v>
          </cell>
          <cell r="DG53" t="str">
            <v>Ad Hoc</v>
          </cell>
          <cell r="DH53" t="str">
            <v>Ad Hoc</v>
          </cell>
          <cell r="DI53" t="str">
            <v>Ad Hoc</v>
          </cell>
          <cell r="DJ53" t="str">
            <v>Ad Hoc</v>
          </cell>
          <cell r="DK53" t="str">
            <v>Ad Hoc</v>
          </cell>
          <cell r="DL53" t="str">
            <v>Ad Hoc</v>
          </cell>
          <cell r="DM53" t="str">
            <v>Ad Hoc</v>
          </cell>
          <cell r="DN53" t="str">
            <v>Ad Hoc</v>
          </cell>
          <cell r="DO53" t="str">
            <v>Ad Hoc</v>
          </cell>
          <cell r="DP53" t="str">
            <v>Ad Hoc</v>
          </cell>
          <cell r="DQ53" t="str">
            <v>Ad Hoc</v>
          </cell>
          <cell r="DR53" t="str">
            <v>Ad Hoc</v>
          </cell>
          <cell r="DS53" t="str">
            <v>Ad Hoc</v>
          </cell>
          <cell r="DT53" t="str">
            <v>Ad Hoc</v>
          </cell>
          <cell r="DU53" t="str">
            <v>Ad Hoc</v>
          </cell>
          <cell r="DV53" t="str">
            <v>Ad Hoc</v>
          </cell>
          <cell r="DW53" t="str">
            <v>Ad Hoc</v>
          </cell>
          <cell r="DX53" t="str">
            <v>Ad Hoc</v>
          </cell>
          <cell r="DY53" t="str">
            <v>Ad Hoc</v>
          </cell>
          <cell r="DZ53" t="str">
            <v>Ad Hoc</v>
          </cell>
          <cell r="EA53" t="str">
            <v>Ad Hoc</v>
          </cell>
          <cell r="EB53" t="str">
            <v>Ad Hoc</v>
          </cell>
          <cell r="EC53" t="str">
            <v>Ad Hoc</v>
          </cell>
          <cell r="ED53" t="str">
            <v>Ad Hoc</v>
          </cell>
          <cell r="EE53" t="str">
            <v>Ad Hoc</v>
          </cell>
          <cell r="EF53" t="str">
            <v>Ad Hoc</v>
          </cell>
          <cell r="EG53" t="str">
            <v>Ad Hoc</v>
          </cell>
          <cell r="EH53" t="str">
            <v>Ad Hoc</v>
          </cell>
          <cell r="EI53" t="str">
            <v>Ad Hoc</v>
          </cell>
          <cell r="EJ53" t="str">
            <v>Ad Hoc</v>
          </cell>
          <cell r="EK53" t="str">
            <v>Ad Hoc</v>
          </cell>
          <cell r="EL53" t="str">
            <v>Ad Hoc</v>
          </cell>
          <cell r="EM53" t="str">
            <v>Ad Hoc</v>
          </cell>
          <cell r="EN53" t="str">
            <v>Ad Hoc</v>
          </cell>
          <cell r="EO53" t="str">
            <v>Ad Hoc</v>
          </cell>
        </row>
        <row r="54">
          <cell r="BJ54">
            <v>9</v>
          </cell>
          <cell r="BK54" t="str">
            <v>Ad Hoc</v>
          </cell>
          <cell r="BL54">
            <v>225</v>
          </cell>
          <cell r="BM54">
            <v>338</v>
          </cell>
          <cell r="BN54">
            <v>506</v>
          </cell>
          <cell r="BO54">
            <v>675</v>
          </cell>
          <cell r="BP54">
            <v>900</v>
          </cell>
          <cell r="BQ54">
            <v>1350</v>
          </cell>
          <cell r="BR54">
            <v>1800</v>
          </cell>
          <cell r="BS54">
            <v>2700</v>
          </cell>
          <cell r="BT54">
            <v>4050</v>
          </cell>
          <cell r="BU54">
            <v>5400</v>
          </cell>
          <cell r="BV54">
            <v>8100</v>
          </cell>
          <cell r="BW54">
            <v>10800</v>
          </cell>
          <cell r="BX54">
            <v>16200</v>
          </cell>
          <cell r="BY54">
            <v>21600</v>
          </cell>
          <cell r="BZ54">
            <v>32400</v>
          </cell>
          <cell r="CA54" t="str">
            <v>Ad Hoc</v>
          </cell>
          <cell r="CB54" t="str">
            <v>Ad Hoc</v>
          </cell>
          <cell r="CC54" t="str">
            <v>Ad Hoc</v>
          </cell>
          <cell r="CD54" t="str">
            <v>Ad Hoc</v>
          </cell>
          <cell r="CE54" t="str">
            <v>Ad Hoc</v>
          </cell>
          <cell r="CF54" t="str">
            <v>Ad Hoc</v>
          </cell>
          <cell r="CG54" t="str">
            <v>Ad Hoc</v>
          </cell>
          <cell r="CH54" t="str">
            <v>Ad Hoc</v>
          </cell>
          <cell r="CI54" t="str">
            <v>Ad Hoc</v>
          </cell>
          <cell r="CJ54" t="str">
            <v>Ad Hoc</v>
          </cell>
          <cell r="CK54" t="str">
            <v>Ad Hoc</v>
          </cell>
          <cell r="CL54" t="str">
            <v>Ad Hoc</v>
          </cell>
          <cell r="CM54" t="str">
            <v>Ad Hoc</v>
          </cell>
          <cell r="CN54" t="str">
            <v>Ad Hoc</v>
          </cell>
          <cell r="CO54" t="str">
            <v>Ad Hoc</v>
          </cell>
          <cell r="CP54" t="str">
            <v>Ad Hoc</v>
          </cell>
          <cell r="CQ54" t="str">
            <v>Ad Hoc</v>
          </cell>
          <cell r="CR54" t="str">
            <v>Ad Hoc</v>
          </cell>
          <cell r="CS54" t="str">
            <v>Ad Hoc</v>
          </cell>
          <cell r="CT54" t="str">
            <v>Ad Hoc</v>
          </cell>
          <cell r="CU54" t="str">
            <v>Ad Hoc</v>
          </cell>
          <cell r="CV54" t="str">
            <v>Ad Hoc</v>
          </cell>
          <cell r="CW54" t="str">
            <v>Ad Hoc</v>
          </cell>
          <cell r="CX54" t="str">
            <v>Ad Hoc</v>
          </cell>
          <cell r="CY54" t="str">
            <v>Ad Hoc</v>
          </cell>
          <cell r="CZ54" t="str">
            <v>Ad Hoc</v>
          </cell>
          <cell r="DA54" t="str">
            <v>Ad Hoc</v>
          </cell>
          <cell r="DB54" t="str">
            <v>Ad Hoc</v>
          </cell>
          <cell r="DC54" t="str">
            <v>Ad Hoc</v>
          </cell>
          <cell r="DD54" t="str">
            <v>Ad Hoc</v>
          </cell>
          <cell r="DE54" t="str">
            <v>Ad Hoc</v>
          </cell>
          <cell r="DF54" t="str">
            <v>Ad Hoc</v>
          </cell>
          <cell r="DG54" t="str">
            <v>Ad Hoc</v>
          </cell>
          <cell r="DH54" t="str">
            <v>Ad Hoc</v>
          </cell>
          <cell r="DI54" t="str">
            <v>Ad Hoc</v>
          </cell>
          <cell r="DJ54" t="str">
            <v>Ad Hoc</v>
          </cell>
          <cell r="DK54" t="str">
            <v>Ad Hoc</v>
          </cell>
          <cell r="DL54" t="str">
            <v>Ad Hoc</v>
          </cell>
          <cell r="DM54" t="str">
            <v>Ad Hoc</v>
          </cell>
          <cell r="DN54" t="str">
            <v>Ad Hoc</v>
          </cell>
          <cell r="DO54" t="str">
            <v>Ad Hoc</v>
          </cell>
          <cell r="DP54" t="str">
            <v>Ad Hoc</v>
          </cell>
          <cell r="DQ54" t="str">
            <v>Ad Hoc</v>
          </cell>
          <cell r="DR54" t="str">
            <v>Ad Hoc</v>
          </cell>
          <cell r="DS54" t="str">
            <v>Ad Hoc</v>
          </cell>
          <cell r="DT54" t="str">
            <v>Ad Hoc</v>
          </cell>
          <cell r="DU54" t="str">
            <v>Ad Hoc</v>
          </cell>
          <cell r="DV54" t="str">
            <v>Ad Hoc</v>
          </cell>
          <cell r="DW54" t="str">
            <v>Ad Hoc</v>
          </cell>
          <cell r="DX54" t="str">
            <v>Ad Hoc</v>
          </cell>
          <cell r="DY54" t="str">
            <v>Ad Hoc</v>
          </cell>
          <cell r="DZ54" t="str">
            <v>Ad Hoc</v>
          </cell>
          <cell r="EA54" t="str">
            <v>Ad Hoc</v>
          </cell>
          <cell r="EB54" t="str">
            <v>Ad Hoc</v>
          </cell>
          <cell r="EC54" t="str">
            <v>Ad Hoc</v>
          </cell>
          <cell r="ED54" t="str">
            <v>Ad Hoc</v>
          </cell>
          <cell r="EE54" t="str">
            <v>Ad Hoc</v>
          </cell>
          <cell r="EF54" t="str">
            <v>Ad Hoc</v>
          </cell>
          <cell r="EG54" t="str">
            <v>Ad Hoc</v>
          </cell>
          <cell r="EH54" t="str">
            <v>Ad Hoc</v>
          </cell>
          <cell r="EI54" t="str">
            <v>Ad Hoc</v>
          </cell>
          <cell r="EJ54" t="str">
            <v>Ad Hoc</v>
          </cell>
          <cell r="EK54" t="str">
            <v>Ad Hoc</v>
          </cell>
          <cell r="EL54" t="str">
            <v>Ad Hoc</v>
          </cell>
          <cell r="EM54" t="str">
            <v>Ad Hoc</v>
          </cell>
          <cell r="EN54" t="str">
            <v>Ad Hoc</v>
          </cell>
          <cell r="EO54" t="str">
            <v>Ad Hoc</v>
          </cell>
        </row>
        <row r="55">
          <cell r="BJ55">
            <v>10</v>
          </cell>
          <cell r="BK55" t="str">
            <v>Ad Hoc</v>
          </cell>
          <cell r="BL55" t="str">
            <v>Ad Hoc</v>
          </cell>
          <cell r="BM55">
            <v>250</v>
          </cell>
          <cell r="BN55">
            <v>375</v>
          </cell>
          <cell r="BO55">
            <v>563</v>
          </cell>
          <cell r="BP55">
            <v>750</v>
          </cell>
          <cell r="BQ55">
            <v>1000</v>
          </cell>
          <cell r="BR55">
            <v>1500</v>
          </cell>
          <cell r="BS55">
            <v>2000</v>
          </cell>
          <cell r="BT55">
            <v>3000</v>
          </cell>
          <cell r="BU55">
            <v>4500</v>
          </cell>
          <cell r="BV55">
            <v>6000</v>
          </cell>
          <cell r="BW55">
            <v>9000</v>
          </cell>
          <cell r="BX55">
            <v>12000</v>
          </cell>
          <cell r="BY55">
            <v>18000</v>
          </cell>
          <cell r="BZ55">
            <v>24000</v>
          </cell>
          <cell r="CA55">
            <v>36000</v>
          </cell>
          <cell r="CB55" t="str">
            <v>Ad Hoc</v>
          </cell>
          <cell r="CC55" t="str">
            <v>Ad Hoc</v>
          </cell>
          <cell r="CD55" t="str">
            <v>Ad Hoc</v>
          </cell>
          <cell r="CE55" t="str">
            <v>Ad Hoc</v>
          </cell>
          <cell r="CF55" t="str">
            <v>Ad Hoc</v>
          </cell>
          <cell r="CG55" t="str">
            <v>Ad Hoc</v>
          </cell>
          <cell r="CH55" t="str">
            <v>Ad Hoc</v>
          </cell>
          <cell r="CI55" t="str">
            <v>Ad Hoc</v>
          </cell>
          <cell r="CJ55" t="str">
            <v>Ad Hoc</v>
          </cell>
          <cell r="CK55" t="str">
            <v>Ad Hoc</v>
          </cell>
          <cell r="CL55" t="str">
            <v>Ad Hoc</v>
          </cell>
          <cell r="CM55" t="str">
            <v>Ad Hoc</v>
          </cell>
          <cell r="CN55" t="str">
            <v>Ad Hoc</v>
          </cell>
          <cell r="CO55" t="str">
            <v>Ad Hoc</v>
          </cell>
          <cell r="CP55" t="str">
            <v>Ad Hoc</v>
          </cell>
          <cell r="CQ55" t="str">
            <v>Ad Hoc</v>
          </cell>
          <cell r="CR55" t="str">
            <v>Ad Hoc</v>
          </cell>
          <cell r="CS55" t="str">
            <v>Ad Hoc</v>
          </cell>
          <cell r="CT55" t="str">
            <v>Ad Hoc</v>
          </cell>
          <cell r="CU55" t="str">
            <v>Ad Hoc</v>
          </cell>
          <cell r="CV55" t="str">
            <v>Ad Hoc</v>
          </cell>
          <cell r="CW55" t="str">
            <v>Ad Hoc</v>
          </cell>
          <cell r="CX55" t="str">
            <v>Ad Hoc</v>
          </cell>
          <cell r="CY55" t="str">
            <v>Ad Hoc</v>
          </cell>
          <cell r="CZ55" t="str">
            <v>Ad Hoc</v>
          </cell>
          <cell r="DA55" t="str">
            <v>Ad Hoc</v>
          </cell>
          <cell r="DB55" t="str">
            <v>Ad Hoc</v>
          </cell>
          <cell r="DC55" t="str">
            <v>Ad Hoc</v>
          </cell>
          <cell r="DD55" t="str">
            <v>Ad Hoc</v>
          </cell>
          <cell r="DE55" t="str">
            <v>Ad Hoc</v>
          </cell>
          <cell r="DF55" t="str">
            <v>Ad Hoc</v>
          </cell>
          <cell r="DG55" t="str">
            <v>Ad Hoc</v>
          </cell>
          <cell r="DH55" t="str">
            <v>Ad Hoc</v>
          </cell>
          <cell r="DI55" t="str">
            <v>Ad Hoc</v>
          </cell>
          <cell r="DJ55" t="str">
            <v>Ad Hoc</v>
          </cell>
          <cell r="DK55" t="str">
            <v>Ad Hoc</v>
          </cell>
          <cell r="DL55" t="str">
            <v>Ad Hoc</v>
          </cell>
          <cell r="DM55" t="str">
            <v>Ad Hoc</v>
          </cell>
          <cell r="DN55" t="str">
            <v>Ad Hoc</v>
          </cell>
          <cell r="DO55" t="str">
            <v>Ad Hoc</v>
          </cell>
          <cell r="DP55" t="str">
            <v>Ad Hoc</v>
          </cell>
          <cell r="DQ55" t="str">
            <v>Ad Hoc</v>
          </cell>
          <cell r="DR55" t="str">
            <v>Ad Hoc</v>
          </cell>
          <cell r="DS55" t="str">
            <v>Ad Hoc</v>
          </cell>
          <cell r="DT55" t="str">
            <v>Ad Hoc</v>
          </cell>
          <cell r="DU55" t="str">
            <v>Ad Hoc</v>
          </cell>
          <cell r="DV55" t="str">
            <v>Ad Hoc</v>
          </cell>
          <cell r="DW55" t="str">
            <v>Ad Hoc</v>
          </cell>
          <cell r="DX55" t="str">
            <v>Ad Hoc</v>
          </cell>
          <cell r="DY55" t="str">
            <v>Ad Hoc</v>
          </cell>
          <cell r="DZ55" t="str">
            <v>Ad Hoc</v>
          </cell>
          <cell r="EA55" t="str">
            <v>Ad Hoc</v>
          </cell>
          <cell r="EB55" t="str">
            <v>Ad Hoc</v>
          </cell>
          <cell r="EC55" t="str">
            <v>Ad Hoc</v>
          </cell>
          <cell r="ED55" t="str">
            <v>Ad Hoc</v>
          </cell>
          <cell r="EE55" t="str">
            <v>Ad Hoc</v>
          </cell>
          <cell r="EF55" t="str">
            <v>Ad Hoc</v>
          </cell>
          <cell r="EG55" t="str">
            <v>Ad Hoc</v>
          </cell>
          <cell r="EH55" t="str">
            <v>Ad Hoc</v>
          </cell>
          <cell r="EI55" t="str">
            <v>Ad Hoc</v>
          </cell>
          <cell r="EJ55" t="str">
            <v>Ad Hoc</v>
          </cell>
          <cell r="EK55" t="str">
            <v>Ad Hoc</v>
          </cell>
          <cell r="EL55" t="str">
            <v>Ad Hoc</v>
          </cell>
          <cell r="EM55" t="str">
            <v>Ad Hoc</v>
          </cell>
          <cell r="EN55" t="str">
            <v>Ad Hoc</v>
          </cell>
          <cell r="EO55" t="str">
            <v>Ad Hoc</v>
          </cell>
        </row>
        <row r="56">
          <cell r="BJ56">
            <v>11</v>
          </cell>
          <cell r="BK56" t="str">
            <v>Ad Hoc</v>
          </cell>
          <cell r="BL56" t="str">
            <v>Ad Hoc</v>
          </cell>
          <cell r="BM56" t="str">
            <v>Ad Hoc</v>
          </cell>
          <cell r="BN56">
            <v>275</v>
          </cell>
          <cell r="BO56">
            <v>413</v>
          </cell>
          <cell r="BP56">
            <v>619</v>
          </cell>
          <cell r="BQ56">
            <v>825</v>
          </cell>
          <cell r="BR56">
            <v>1100</v>
          </cell>
          <cell r="BS56">
            <v>1650</v>
          </cell>
          <cell r="BT56">
            <v>2200</v>
          </cell>
          <cell r="BU56">
            <v>3300</v>
          </cell>
          <cell r="BV56">
            <v>4950</v>
          </cell>
          <cell r="BW56">
            <v>6600</v>
          </cell>
          <cell r="BX56">
            <v>9900</v>
          </cell>
          <cell r="BY56">
            <v>13200</v>
          </cell>
          <cell r="BZ56">
            <v>19800</v>
          </cell>
          <cell r="CA56">
            <v>26400</v>
          </cell>
          <cell r="CB56">
            <v>39600</v>
          </cell>
          <cell r="CC56" t="str">
            <v>Ad Hoc</v>
          </cell>
          <cell r="CD56" t="str">
            <v>Ad Hoc</v>
          </cell>
          <cell r="CE56" t="str">
            <v>Ad Hoc</v>
          </cell>
          <cell r="CF56" t="str">
            <v>Ad Hoc</v>
          </cell>
          <cell r="CG56" t="str">
            <v>Ad Hoc</v>
          </cell>
          <cell r="CH56" t="str">
            <v>Ad Hoc</v>
          </cell>
          <cell r="CI56" t="str">
            <v>Ad Hoc</v>
          </cell>
          <cell r="CJ56" t="str">
            <v>Ad Hoc</v>
          </cell>
          <cell r="CK56" t="str">
            <v>Ad Hoc</v>
          </cell>
          <cell r="CL56" t="str">
            <v>Ad Hoc</v>
          </cell>
          <cell r="CM56" t="str">
            <v>Ad Hoc</v>
          </cell>
          <cell r="CN56" t="str">
            <v>Ad Hoc</v>
          </cell>
          <cell r="CO56" t="str">
            <v>Ad Hoc</v>
          </cell>
          <cell r="CP56" t="str">
            <v>Ad Hoc</v>
          </cell>
          <cell r="CQ56" t="str">
            <v>Ad Hoc</v>
          </cell>
          <cell r="CR56" t="str">
            <v>Ad Hoc</v>
          </cell>
          <cell r="CS56" t="str">
            <v>Ad Hoc</v>
          </cell>
          <cell r="CT56" t="str">
            <v>Ad Hoc</v>
          </cell>
          <cell r="CU56" t="str">
            <v>Ad Hoc</v>
          </cell>
          <cell r="CV56" t="str">
            <v>Ad Hoc</v>
          </cell>
          <cell r="CW56" t="str">
            <v>Ad Hoc</v>
          </cell>
          <cell r="CX56" t="str">
            <v>Ad Hoc</v>
          </cell>
          <cell r="CY56" t="str">
            <v>Ad Hoc</v>
          </cell>
          <cell r="CZ56" t="str">
            <v>Ad Hoc</v>
          </cell>
          <cell r="DA56" t="str">
            <v>Ad Hoc</v>
          </cell>
          <cell r="DB56" t="str">
            <v>Ad Hoc</v>
          </cell>
          <cell r="DC56" t="str">
            <v>Ad Hoc</v>
          </cell>
          <cell r="DD56" t="str">
            <v>Ad Hoc</v>
          </cell>
          <cell r="DE56" t="str">
            <v>Ad Hoc</v>
          </cell>
          <cell r="DF56" t="str">
            <v>Ad Hoc</v>
          </cell>
          <cell r="DG56" t="str">
            <v>Ad Hoc</v>
          </cell>
          <cell r="DH56" t="str">
            <v>Ad Hoc</v>
          </cell>
          <cell r="DI56" t="str">
            <v>Ad Hoc</v>
          </cell>
          <cell r="DJ56" t="str">
            <v>Ad Hoc</v>
          </cell>
          <cell r="DK56" t="str">
            <v>Ad Hoc</v>
          </cell>
          <cell r="DL56" t="str">
            <v>Ad Hoc</v>
          </cell>
          <cell r="DM56" t="str">
            <v>Ad Hoc</v>
          </cell>
          <cell r="DN56" t="str">
            <v>Ad Hoc</v>
          </cell>
          <cell r="DO56" t="str">
            <v>Ad Hoc</v>
          </cell>
          <cell r="DP56" t="str">
            <v>Ad Hoc</v>
          </cell>
          <cell r="DQ56" t="str">
            <v>Ad Hoc</v>
          </cell>
          <cell r="DR56" t="str">
            <v>Ad Hoc</v>
          </cell>
          <cell r="DS56" t="str">
            <v>Ad Hoc</v>
          </cell>
          <cell r="DT56" t="str">
            <v>Ad Hoc</v>
          </cell>
          <cell r="DU56" t="str">
            <v>Ad Hoc</v>
          </cell>
          <cell r="DV56" t="str">
            <v>Ad Hoc</v>
          </cell>
          <cell r="DW56" t="str">
            <v>Ad Hoc</v>
          </cell>
          <cell r="DX56" t="str">
            <v>Ad Hoc</v>
          </cell>
          <cell r="DY56" t="str">
            <v>Ad Hoc</v>
          </cell>
          <cell r="DZ56" t="str">
            <v>Ad Hoc</v>
          </cell>
          <cell r="EA56" t="str">
            <v>Ad Hoc</v>
          </cell>
          <cell r="EB56" t="str">
            <v>Ad Hoc</v>
          </cell>
          <cell r="EC56" t="str">
            <v>Ad Hoc</v>
          </cell>
          <cell r="ED56" t="str">
            <v>Ad Hoc</v>
          </cell>
          <cell r="EE56" t="str">
            <v>Ad Hoc</v>
          </cell>
          <cell r="EF56" t="str">
            <v>Ad Hoc</v>
          </cell>
          <cell r="EG56" t="str">
            <v>Ad Hoc</v>
          </cell>
          <cell r="EH56" t="str">
            <v>Ad Hoc</v>
          </cell>
          <cell r="EI56" t="str">
            <v>Ad Hoc</v>
          </cell>
          <cell r="EJ56" t="str">
            <v>Ad Hoc</v>
          </cell>
          <cell r="EK56" t="str">
            <v>Ad Hoc</v>
          </cell>
          <cell r="EL56" t="str">
            <v>Ad Hoc</v>
          </cell>
          <cell r="EM56" t="str">
            <v>Ad Hoc</v>
          </cell>
          <cell r="EN56" t="str">
            <v>Ad Hoc</v>
          </cell>
          <cell r="EO56" t="str">
            <v>Ad Hoc</v>
          </cell>
        </row>
        <row r="57">
          <cell r="BJ57">
            <v>12</v>
          </cell>
          <cell r="BK57" t="str">
            <v>Ad Hoc</v>
          </cell>
          <cell r="BL57" t="str">
            <v>Ad Hoc</v>
          </cell>
          <cell r="BM57" t="str">
            <v>Ad Hoc</v>
          </cell>
          <cell r="BN57" t="str">
            <v>Ad Hoc</v>
          </cell>
          <cell r="BO57">
            <v>300</v>
          </cell>
          <cell r="BP57">
            <v>450</v>
          </cell>
          <cell r="BQ57">
            <v>675</v>
          </cell>
          <cell r="BR57">
            <v>900</v>
          </cell>
          <cell r="BS57">
            <v>1200</v>
          </cell>
          <cell r="BT57">
            <v>1800</v>
          </cell>
          <cell r="BU57">
            <v>2400</v>
          </cell>
          <cell r="BV57">
            <v>3600</v>
          </cell>
          <cell r="BW57">
            <v>5400</v>
          </cell>
          <cell r="BX57">
            <v>7200</v>
          </cell>
          <cell r="BY57">
            <v>10800</v>
          </cell>
          <cell r="BZ57">
            <v>14400</v>
          </cell>
          <cell r="CA57">
            <v>21600</v>
          </cell>
          <cell r="CB57">
            <v>28800</v>
          </cell>
          <cell r="CC57">
            <v>43200</v>
          </cell>
          <cell r="CD57" t="str">
            <v>Ad Hoc</v>
          </cell>
          <cell r="CE57" t="str">
            <v>Ad Hoc</v>
          </cell>
          <cell r="CF57" t="str">
            <v>Ad Hoc</v>
          </cell>
          <cell r="CG57" t="str">
            <v>Ad Hoc</v>
          </cell>
          <cell r="CH57" t="str">
            <v>Ad Hoc</v>
          </cell>
          <cell r="CI57" t="str">
            <v>Ad Hoc</v>
          </cell>
          <cell r="CJ57" t="str">
            <v>Ad Hoc</v>
          </cell>
          <cell r="CK57" t="str">
            <v>Ad Hoc</v>
          </cell>
          <cell r="CL57" t="str">
            <v>Ad Hoc</v>
          </cell>
          <cell r="CM57" t="str">
            <v>Ad Hoc</v>
          </cell>
          <cell r="CN57" t="str">
            <v>Ad Hoc</v>
          </cell>
          <cell r="CO57" t="str">
            <v>Ad Hoc</v>
          </cell>
          <cell r="CP57" t="str">
            <v>Ad Hoc</v>
          </cell>
          <cell r="CQ57" t="str">
            <v>Ad Hoc</v>
          </cell>
          <cell r="CR57" t="str">
            <v>Ad Hoc</v>
          </cell>
          <cell r="CS57" t="str">
            <v>Ad Hoc</v>
          </cell>
          <cell r="CT57" t="str">
            <v>Ad Hoc</v>
          </cell>
          <cell r="CU57" t="str">
            <v>Ad Hoc</v>
          </cell>
          <cell r="CV57" t="str">
            <v>Ad Hoc</v>
          </cell>
          <cell r="CW57" t="str">
            <v>Ad Hoc</v>
          </cell>
          <cell r="CX57" t="str">
            <v>Ad Hoc</v>
          </cell>
          <cell r="CY57" t="str">
            <v>Ad Hoc</v>
          </cell>
          <cell r="CZ57" t="str">
            <v>Ad Hoc</v>
          </cell>
          <cell r="DA57" t="str">
            <v>Ad Hoc</v>
          </cell>
          <cell r="DB57" t="str">
            <v>Ad Hoc</v>
          </cell>
          <cell r="DC57" t="str">
            <v>Ad Hoc</v>
          </cell>
          <cell r="DD57" t="str">
            <v>Ad Hoc</v>
          </cell>
          <cell r="DE57" t="str">
            <v>Ad Hoc</v>
          </cell>
          <cell r="DF57" t="str">
            <v>Ad Hoc</v>
          </cell>
          <cell r="DG57" t="str">
            <v>Ad Hoc</v>
          </cell>
          <cell r="DH57" t="str">
            <v>Ad Hoc</v>
          </cell>
          <cell r="DI57" t="str">
            <v>Ad Hoc</v>
          </cell>
          <cell r="DJ57" t="str">
            <v>Ad Hoc</v>
          </cell>
          <cell r="DK57" t="str">
            <v>Ad Hoc</v>
          </cell>
          <cell r="DL57" t="str">
            <v>Ad Hoc</v>
          </cell>
          <cell r="DM57" t="str">
            <v>Ad Hoc</v>
          </cell>
          <cell r="DN57" t="str">
            <v>Ad Hoc</v>
          </cell>
          <cell r="DO57" t="str">
            <v>Ad Hoc</v>
          </cell>
          <cell r="DP57" t="str">
            <v>Ad Hoc</v>
          </cell>
          <cell r="DQ57" t="str">
            <v>Ad Hoc</v>
          </cell>
          <cell r="DR57" t="str">
            <v>Ad Hoc</v>
          </cell>
          <cell r="DS57" t="str">
            <v>Ad Hoc</v>
          </cell>
          <cell r="DT57" t="str">
            <v>Ad Hoc</v>
          </cell>
          <cell r="DU57" t="str">
            <v>Ad Hoc</v>
          </cell>
          <cell r="DV57" t="str">
            <v>Ad Hoc</v>
          </cell>
          <cell r="DW57" t="str">
            <v>Ad Hoc</v>
          </cell>
          <cell r="DX57" t="str">
            <v>Ad Hoc</v>
          </cell>
          <cell r="DY57" t="str">
            <v>Ad Hoc</v>
          </cell>
          <cell r="DZ57" t="str">
            <v>Ad Hoc</v>
          </cell>
          <cell r="EA57" t="str">
            <v>Ad Hoc</v>
          </cell>
          <cell r="EB57" t="str">
            <v>Ad Hoc</v>
          </cell>
          <cell r="EC57" t="str">
            <v>Ad Hoc</v>
          </cell>
          <cell r="ED57" t="str">
            <v>Ad Hoc</v>
          </cell>
          <cell r="EE57" t="str">
            <v>Ad Hoc</v>
          </cell>
          <cell r="EF57" t="str">
            <v>Ad Hoc</v>
          </cell>
          <cell r="EG57" t="str">
            <v>Ad Hoc</v>
          </cell>
          <cell r="EH57" t="str">
            <v>Ad Hoc</v>
          </cell>
          <cell r="EI57" t="str">
            <v>Ad Hoc</v>
          </cell>
          <cell r="EJ57" t="str">
            <v>Ad Hoc</v>
          </cell>
          <cell r="EK57" t="str">
            <v>Ad Hoc</v>
          </cell>
          <cell r="EL57" t="str">
            <v>Ad Hoc</v>
          </cell>
          <cell r="EM57" t="str">
            <v>Ad Hoc</v>
          </cell>
          <cell r="EN57" t="str">
            <v>Ad Hoc</v>
          </cell>
          <cell r="EO57" t="str">
            <v>Ad Hoc</v>
          </cell>
        </row>
        <row r="58">
          <cell r="BJ58">
            <v>13</v>
          </cell>
          <cell r="BK58" t="str">
            <v>Ad Hoc</v>
          </cell>
          <cell r="BL58" t="str">
            <v>Ad Hoc</v>
          </cell>
          <cell r="BM58" t="str">
            <v>Ad Hoc</v>
          </cell>
          <cell r="BN58" t="str">
            <v>Ad Hoc</v>
          </cell>
          <cell r="BO58" t="str">
            <v>Ad Hoc</v>
          </cell>
          <cell r="BP58">
            <v>325</v>
          </cell>
          <cell r="BQ58">
            <v>488</v>
          </cell>
          <cell r="BR58">
            <v>731</v>
          </cell>
          <cell r="BS58">
            <v>975</v>
          </cell>
          <cell r="BT58">
            <v>1300</v>
          </cell>
          <cell r="BU58">
            <v>1950</v>
          </cell>
          <cell r="BV58">
            <v>2600</v>
          </cell>
          <cell r="BW58">
            <v>3900</v>
          </cell>
          <cell r="BX58">
            <v>5850</v>
          </cell>
          <cell r="BY58">
            <v>7800</v>
          </cell>
          <cell r="BZ58">
            <v>11700</v>
          </cell>
          <cell r="CA58">
            <v>15600</v>
          </cell>
          <cell r="CB58">
            <v>23400</v>
          </cell>
          <cell r="CC58">
            <v>31200</v>
          </cell>
          <cell r="CD58">
            <v>46800</v>
          </cell>
          <cell r="CE58" t="str">
            <v>Ad Hoc</v>
          </cell>
          <cell r="CF58" t="str">
            <v>Ad Hoc</v>
          </cell>
          <cell r="CG58" t="str">
            <v>Ad Hoc</v>
          </cell>
          <cell r="CH58" t="str">
            <v>Ad Hoc</v>
          </cell>
          <cell r="CI58" t="str">
            <v>Ad Hoc</v>
          </cell>
          <cell r="CJ58" t="str">
            <v>Ad Hoc</v>
          </cell>
          <cell r="CK58" t="str">
            <v>Ad Hoc</v>
          </cell>
          <cell r="CL58" t="str">
            <v>Ad Hoc</v>
          </cell>
          <cell r="CM58" t="str">
            <v>Ad Hoc</v>
          </cell>
          <cell r="CN58" t="str">
            <v>Ad Hoc</v>
          </cell>
          <cell r="CO58" t="str">
            <v>Ad Hoc</v>
          </cell>
          <cell r="CP58" t="str">
            <v>Ad Hoc</v>
          </cell>
          <cell r="CQ58" t="str">
            <v>Ad Hoc</v>
          </cell>
          <cell r="CR58" t="str">
            <v>Ad Hoc</v>
          </cell>
          <cell r="CS58" t="str">
            <v>Ad Hoc</v>
          </cell>
          <cell r="CT58" t="str">
            <v>Ad Hoc</v>
          </cell>
          <cell r="CU58" t="str">
            <v>Ad Hoc</v>
          </cell>
          <cell r="CV58" t="str">
            <v>Ad Hoc</v>
          </cell>
          <cell r="CW58" t="str">
            <v>Ad Hoc</v>
          </cell>
          <cell r="CX58" t="str">
            <v>Ad Hoc</v>
          </cell>
          <cell r="CY58" t="str">
            <v>Ad Hoc</v>
          </cell>
          <cell r="CZ58" t="str">
            <v>Ad Hoc</v>
          </cell>
          <cell r="DA58" t="str">
            <v>Ad Hoc</v>
          </cell>
          <cell r="DB58" t="str">
            <v>Ad Hoc</v>
          </cell>
          <cell r="DC58" t="str">
            <v>Ad Hoc</v>
          </cell>
          <cell r="DD58" t="str">
            <v>Ad Hoc</v>
          </cell>
          <cell r="DE58" t="str">
            <v>Ad Hoc</v>
          </cell>
          <cell r="DF58" t="str">
            <v>Ad Hoc</v>
          </cell>
          <cell r="DG58" t="str">
            <v>Ad Hoc</v>
          </cell>
          <cell r="DH58" t="str">
            <v>Ad Hoc</v>
          </cell>
          <cell r="DI58" t="str">
            <v>Ad Hoc</v>
          </cell>
          <cell r="DJ58" t="str">
            <v>Ad Hoc</v>
          </cell>
          <cell r="DK58" t="str">
            <v>Ad Hoc</v>
          </cell>
          <cell r="DL58" t="str">
            <v>Ad Hoc</v>
          </cell>
          <cell r="DM58" t="str">
            <v>Ad Hoc</v>
          </cell>
          <cell r="DN58" t="str">
            <v>Ad Hoc</v>
          </cell>
          <cell r="DO58" t="str">
            <v>Ad Hoc</v>
          </cell>
          <cell r="DP58" t="str">
            <v>Ad Hoc</v>
          </cell>
          <cell r="DQ58" t="str">
            <v>Ad Hoc</v>
          </cell>
          <cell r="DR58" t="str">
            <v>Ad Hoc</v>
          </cell>
          <cell r="DS58" t="str">
            <v>Ad Hoc</v>
          </cell>
          <cell r="DT58" t="str">
            <v>Ad Hoc</v>
          </cell>
          <cell r="DU58" t="str">
            <v>Ad Hoc</v>
          </cell>
          <cell r="DV58" t="str">
            <v>Ad Hoc</v>
          </cell>
          <cell r="DW58" t="str">
            <v>Ad Hoc</v>
          </cell>
          <cell r="DX58" t="str">
            <v>Ad Hoc</v>
          </cell>
          <cell r="DY58" t="str">
            <v>Ad Hoc</v>
          </cell>
          <cell r="DZ58" t="str">
            <v>Ad Hoc</v>
          </cell>
          <cell r="EA58" t="str">
            <v>Ad Hoc</v>
          </cell>
          <cell r="EB58" t="str">
            <v>Ad Hoc</v>
          </cell>
          <cell r="EC58" t="str">
            <v>Ad Hoc</v>
          </cell>
          <cell r="ED58" t="str">
            <v>Ad Hoc</v>
          </cell>
          <cell r="EE58" t="str">
            <v>Ad Hoc</v>
          </cell>
          <cell r="EF58" t="str">
            <v>Ad Hoc</v>
          </cell>
          <cell r="EG58" t="str">
            <v>Ad Hoc</v>
          </cell>
          <cell r="EH58" t="str">
            <v>Ad Hoc</v>
          </cell>
          <cell r="EI58" t="str">
            <v>Ad Hoc</v>
          </cell>
          <cell r="EJ58" t="str">
            <v>Ad Hoc</v>
          </cell>
          <cell r="EK58" t="str">
            <v>Ad Hoc</v>
          </cell>
          <cell r="EL58" t="str">
            <v>Ad Hoc</v>
          </cell>
          <cell r="EM58" t="str">
            <v>Ad Hoc</v>
          </cell>
          <cell r="EN58" t="str">
            <v>Ad Hoc</v>
          </cell>
          <cell r="EO58" t="str">
            <v>Ad Hoc</v>
          </cell>
        </row>
        <row r="59">
          <cell r="BJ59">
            <v>14</v>
          </cell>
          <cell r="BK59" t="str">
            <v>Ad Hoc</v>
          </cell>
          <cell r="BL59" t="str">
            <v>Ad Hoc</v>
          </cell>
          <cell r="BM59" t="str">
            <v>Ad Hoc</v>
          </cell>
          <cell r="BN59" t="str">
            <v>Ad Hoc</v>
          </cell>
          <cell r="BO59" t="str">
            <v>Ad Hoc</v>
          </cell>
          <cell r="BP59" t="str">
            <v>Ad Hoc</v>
          </cell>
          <cell r="BQ59">
            <v>350</v>
          </cell>
          <cell r="BR59">
            <v>525</v>
          </cell>
          <cell r="BS59">
            <v>788</v>
          </cell>
          <cell r="BT59">
            <v>1050</v>
          </cell>
          <cell r="BU59">
            <v>1400</v>
          </cell>
          <cell r="BV59">
            <v>2100</v>
          </cell>
          <cell r="BW59">
            <v>2800</v>
          </cell>
          <cell r="BX59">
            <v>4200</v>
          </cell>
          <cell r="BY59">
            <v>6300</v>
          </cell>
          <cell r="BZ59">
            <v>8400</v>
          </cell>
          <cell r="CA59">
            <v>12600</v>
          </cell>
          <cell r="CB59">
            <v>16800</v>
          </cell>
          <cell r="CC59">
            <v>25200</v>
          </cell>
          <cell r="CD59">
            <v>33600</v>
          </cell>
          <cell r="CE59">
            <v>50400</v>
          </cell>
          <cell r="CF59" t="str">
            <v>Ad Hoc</v>
          </cell>
          <cell r="CG59" t="str">
            <v>Ad Hoc</v>
          </cell>
          <cell r="CH59" t="str">
            <v>Ad Hoc</v>
          </cell>
          <cell r="CI59" t="str">
            <v>Ad Hoc</v>
          </cell>
          <cell r="CJ59" t="str">
            <v>Ad Hoc</v>
          </cell>
          <cell r="CK59" t="str">
            <v>Ad Hoc</v>
          </cell>
          <cell r="CL59" t="str">
            <v>Ad Hoc</v>
          </cell>
          <cell r="CM59" t="str">
            <v>Ad Hoc</v>
          </cell>
          <cell r="CN59" t="str">
            <v>Ad Hoc</v>
          </cell>
          <cell r="CO59" t="str">
            <v>Ad Hoc</v>
          </cell>
          <cell r="CP59" t="str">
            <v>Ad Hoc</v>
          </cell>
          <cell r="CQ59" t="str">
            <v>Ad Hoc</v>
          </cell>
          <cell r="CR59" t="str">
            <v>Ad Hoc</v>
          </cell>
          <cell r="CS59" t="str">
            <v>Ad Hoc</v>
          </cell>
          <cell r="CT59" t="str">
            <v>Ad Hoc</v>
          </cell>
          <cell r="CU59" t="str">
            <v>Ad Hoc</v>
          </cell>
          <cell r="CV59" t="str">
            <v>Ad Hoc</v>
          </cell>
          <cell r="CW59" t="str">
            <v>Ad Hoc</v>
          </cell>
          <cell r="CX59" t="str">
            <v>Ad Hoc</v>
          </cell>
          <cell r="CY59" t="str">
            <v>Ad Hoc</v>
          </cell>
          <cell r="CZ59" t="str">
            <v>Ad Hoc</v>
          </cell>
          <cell r="DA59" t="str">
            <v>Ad Hoc</v>
          </cell>
          <cell r="DB59" t="str">
            <v>Ad Hoc</v>
          </cell>
          <cell r="DC59" t="str">
            <v>Ad Hoc</v>
          </cell>
          <cell r="DD59" t="str">
            <v>Ad Hoc</v>
          </cell>
          <cell r="DE59" t="str">
            <v>Ad Hoc</v>
          </cell>
          <cell r="DF59" t="str">
            <v>Ad Hoc</v>
          </cell>
          <cell r="DG59" t="str">
            <v>Ad Hoc</v>
          </cell>
          <cell r="DH59" t="str">
            <v>Ad Hoc</v>
          </cell>
          <cell r="DI59" t="str">
            <v>Ad Hoc</v>
          </cell>
          <cell r="DJ59" t="str">
            <v>Ad Hoc</v>
          </cell>
          <cell r="DK59" t="str">
            <v>Ad Hoc</v>
          </cell>
          <cell r="DL59" t="str">
            <v>Ad Hoc</v>
          </cell>
          <cell r="DM59" t="str">
            <v>Ad Hoc</v>
          </cell>
          <cell r="DN59" t="str">
            <v>Ad Hoc</v>
          </cell>
          <cell r="DO59" t="str">
            <v>Ad Hoc</v>
          </cell>
          <cell r="DP59" t="str">
            <v>Ad Hoc</v>
          </cell>
          <cell r="DQ59" t="str">
            <v>Ad Hoc</v>
          </cell>
          <cell r="DR59" t="str">
            <v>Ad Hoc</v>
          </cell>
          <cell r="DS59" t="str">
            <v>Ad Hoc</v>
          </cell>
          <cell r="DT59" t="str">
            <v>Ad Hoc</v>
          </cell>
          <cell r="DU59" t="str">
            <v>Ad Hoc</v>
          </cell>
          <cell r="DV59" t="str">
            <v>Ad Hoc</v>
          </cell>
          <cell r="DW59" t="str">
            <v>Ad Hoc</v>
          </cell>
          <cell r="DX59" t="str">
            <v>Ad Hoc</v>
          </cell>
          <cell r="DY59" t="str">
            <v>Ad Hoc</v>
          </cell>
          <cell r="DZ59" t="str">
            <v>Ad Hoc</v>
          </cell>
          <cell r="EA59" t="str">
            <v>Ad Hoc</v>
          </cell>
          <cell r="EB59" t="str">
            <v>Ad Hoc</v>
          </cell>
          <cell r="EC59" t="str">
            <v>Ad Hoc</v>
          </cell>
          <cell r="ED59" t="str">
            <v>Ad Hoc</v>
          </cell>
          <cell r="EE59" t="str">
            <v>Ad Hoc</v>
          </cell>
          <cell r="EF59" t="str">
            <v>Ad Hoc</v>
          </cell>
          <cell r="EG59" t="str">
            <v>Ad Hoc</v>
          </cell>
          <cell r="EH59" t="str">
            <v>Ad Hoc</v>
          </cell>
          <cell r="EI59" t="str">
            <v>Ad Hoc</v>
          </cell>
          <cell r="EJ59" t="str">
            <v>Ad Hoc</v>
          </cell>
          <cell r="EK59" t="str">
            <v>Ad Hoc</v>
          </cell>
          <cell r="EL59" t="str">
            <v>Ad Hoc</v>
          </cell>
          <cell r="EM59" t="str">
            <v>Ad Hoc</v>
          </cell>
          <cell r="EN59" t="str">
            <v>Ad Hoc</v>
          </cell>
          <cell r="EO59" t="str">
            <v>Ad Hoc</v>
          </cell>
        </row>
        <row r="60">
          <cell r="BJ60">
            <v>15</v>
          </cell>
          <cell r="BK60" t="str">
            <v>Ad Hoc</v>
          </cell>
          <cell r="BL60" t="str">
            <v>Ad Hoc</v>
          </cell>
          <cell r="BM60" t="str">
            <v>Ad Hoc</v>
          </cell>
          <cell r="BN60" t="str">
            <v>Ad Hoc</v>
          </cell>
          <cell r="BO60" t="str">
            <v>Ad Hoc</v>
          </cell>
          <cell r="BP60" t="str">
            <v>Ad Hoc</v>
          </cell>
          <cell r="BQ60" t="str">
            <v>Ad Hoc</v>
          </cell>
          <cell r="BR60">
            <v>375</v>
          </cell>
          <cell r="BS60">
            <v>563</v>
          </cell>
          <cell r="BT60">
            <v>844</v>
          </cell>
          <cell r="BU60">
            <v>1125</v>
          </cell>
          <cell r="BV60">
            <v>1500</v>
          </cell>
          <cell r="BW60">
            <v>2250</v>
          </cell>
          <cell r="BX60">
            <v>3000</v>
          </cell>
          <cell r="BY60">
            <v>4500</v>
          </cell>
          <cell r="BZ60">
            <v>6750</v>
          </cell>
          <cell r="CA60">
            <v>9000</v>
          </cell>
          <cell r="CB60">
            <v>13500</v>
          </cell>
          <cell r="CC60">
            <v>18000</v>
          </cell>
          <cell r="CD60">
            <v>27000</v>
          </cell>
          <cell r="CE60">
            <v>36000</v>
          </cell>
          <cell r="CF60">
            <v>54000</v>
          </cell>
          <cell r="CG60" t="str">
            <v>Ad Hoc</v>
          </cell>
          <cell r="CH60" t="str">
            <v>Ad Hoc</v>
          </cell>
          <cell r="CI60" t="str">
            <v>Ad Hoc</v>
          </cell>
          <cell r="CJ60" t="str">
            <v>Ad Hoc</v>
          </cell>
          <cell r="CK60" t="str">
            <v>Ad Hoc</v>
          </cell>
          <cell r="CL60" t="str">
            <v>Ad Hoc</v>
          </cell>
          <cell r="CM60" t="str">
            <v>Ad Hoc</v>
          </cell>
          <cell r="CN60" t="str">
            <v>Ad Hoc</v>
          </cell>
          <cell r="CO60" t="str">
            <v>Ad Hoc</v>
          </cell>
          <cell r="CP60" t="str">
            <v>Ad Hoc</v>
          </cell>
          <cell r="CQ60" t="str">
            <v>Ad Hoc</v>
          </cell>
          <cell r="CR60" t="str">
            <v>Ad Hoc</v>
          </cell>
          <cell r="CS60" t="str">
            <v>Ad Hoc</v>
          </cell>
          <cell r="CT60" t="str">
            <v>Ad Hoc</v>
          </cell>
          <cell r="CU60" t="str">
            <v>Ad Hoc</v>
          </cell>
          <cell r="CV60" t="str">
            <v>Ad Hoc</v>
          </cell>
          <cell r="CW60" t="str">
            <v>Ad Hoc</v>
          </cell>
          <cell r="CX60" t="str">
            <v>Ad Hoc</v>
          </cell>
          <cell r="CY60" t="str">
            <v>Ad Hoc</v>
          </cell>
          <cell r="CZ60" t="str">
            <v>Ad Hoc</v>
          </cell>
          <cell r="DA60" t="str">
            <v>Ad Hoc</v>
          </cell>
          <cell r="DB60" t="str">
            <v>Ad Hoc</v>
          </cell>
          <cell r="DC60" t="str">
            <v>Ad Hoc</v>
          </cell>
          <cell r="DD60" t="str">
            <v>Ad Hoc</v>
          </cell>
          <cell r="DE60" t="str">
            <v>Ad Hoc</v>
          </cell>
          <cell r="DF60" t="str">
            <v>Ad Hoc</v>
          </cell>
          <cell r="DG60" t="str">
            <v>Ad Hoc</v>
          </cell>
          <cell r="DH60" t="str">
            <v>Ad Hoc</v>
          </cell>
          <cell r="DI60" t="str">
            <v>Ad Hoc</v>
          </cell>
          <cell r="DJ60" t="str">
            <v>Ad Hoc</v>
          </cell>
          <cell r="DK60" t="str">
            <v>Ad Hoc</v>
          </cell>
          <cell r="DL60" t="str">
            <v>Ad Hoc</v>
          </cell>
          <cell r="DM60" t="str">
            <v>Ad Hoc</v>
          </cell>
          <cell r="DN60" t="str">
            <v>Ad Hoc</v>
          </cell>
          <cell r="DO60" t="str">
            <v>Ad Hoc</v>
          </cell>
          <cell r="DP60" t="str">
            <v>Ad Hoc</v>
          </cell>
          <cell r="DQ60" t="str">
            <v>Ad Hoc</v>
          </cell>
          <cell r="DR60" t="str">
            <v>Ad Hoc</v>
          </cell>
          <cell r="DS60" t="str">
            <v>Ad Hoc</v>
          </cell>
          <cell r="DT60" t="str">
            <v>Ad Hoc</v>
          </cell>
          <cell r="DU60" t="str">
            <v>Ad Hoc</v>
          </cell>
          <cell r="DV60" t="str">
            <v>Ad Hoc</v>
          </cell>
          <cell r="DW60" t="str">
            <v>Ad Hoc</v>
          </cell>
          <cell r="DX60" t="str">
            <v>Ad Hoc</v>
          </cell>
          <cell r="DY60" t="str">
            <v>Ad Hoc</v>
          </cell>
          <cell r="DZ60" t="str">
            <v>Ad Hoc</v>
          </cell>
          <cell r="EA60" t="str">
            <v>Ad Hoc</v>
          </cell>
          <cell r="EB60" t="str">
            <v>Ad Hoc</v>
          </cell>
          <cell r="EC60" t="str">
            <v>Ad Hoc</v>
          </cell>
          <cell r="ED60" t="str">
            <v>Ad Hoc</v>
          </cell>
          <cell r="EE60" t="str">
            <v>Ad Hoc</v>
          </cell>
          <cell r="EF60" t="str">
            <v>Ad Hoc</v>
          </cell>
          <cell r="EG60" t="str">
            <v>Ad Hoc</v>
          </cell>
          <cell r="EH60" t="str">
            <v>Ad Hoc</v>
          </cell>
          <cell r="EI60" t="str">
            <v>Ad Hoc</v>
          </cell>
          <cell r="EJ60" t="str">
            <v>Ad Hoc</v>
          </cell>
          <cell r="EK60" t="str">
            <v>Ad Hoc</v>
          </cell>
          <cell r="EL60" t="str">
            <v>Ad Hoc</v>
          </cell>
          <cell r="EM60" t="str">
            <v>Ad Hoc</v>
          </cell>
          <cell r="EN60" t="str">
            <v>Ad Hoc</v>
          </cell>
          <cell r="EO60" t="str">
            <v>Ad Hoc</v>
          </cell>
        </row>
        <row r="61">
          <cell r="BJ61">
            <v>16</v>
          </cell>
          <cell r="BK61" t="str">
            <v>Ad Hoc</v>
          </cell>
          <cell r="BL61" t="str">
            <v>Ad Hoc</v>
          </cell>
          <cell r="BM61" t="str">
            <v>Ad Hoc</v>
          </cell>
          <cell r="BN61" t="str">
            <v>Ad Hoc</v>
          </cell>
          <cell r="BO61" t="str">
            <v>Ad Hoc</v>
          </cell>
          <cell r="BP61" t="str">
            <v>Ad Hoc</v>
          </cell>
          <cell r="BQ61" t="str">
            <v>Ad Hoc</v>
          </cell>
          <cell r="BR61" t="str">
            <v>Ad Hoc</v>
          </cell>
          <cell r="BS61">
            <v>400</v>
          </cell>
          <cell r="BT61">
            <v>600</v>
          </cell>
          <cell r="BU61">
            <v>900</v>
          </cell>
          <cell r="BV61">
            <v>1200</v>
          </cell>
          <cell r="BW61">
            <v>1600</v>
          </cell>
          <cell r="BX61">
            <v>2400</v>
          </cell>
          <cell r="BY61">
            <v>3200</v>
          </cell>
          <cell r="BZ61">
            <v>4800</v>
          </cell>
          <cell r="CA61">
            <v>7200</v>
          </cell>
          <cell r="CB61">
            <v>9600</v>
          </cell>
          <cell r="CC61">
            <v>14400</v>
          </cell>
          <cell r="CD61">
            <v>19200</v>
          </cell>
          <cell r="CE61">
            <v>28800</v>
          </cell>
          <cell r="CF61">
            <v>38400</v>
          </cell>
          <cell r="CG61">
            <v>57600</v>
          </cell>
          <cell r="CH61" t="str">
            <v>Ad Hoc</v>
          </cell>
          <cell r="CI61" t="str">
            <v>Ad Hoc</v>
          </cell>
          <cell r="CJ61" t="str">
            <v>Ad Hoc</v>
          </cell>
          <cell r="CK61" t="str">
            <v>Ad Hoc</v>
          </cell>
          <cell r="CL61" t="str">
            <v>Ad Hoc</v>
          </cell>
          <cell r="CM61" t="str">
            <v>Ad Hoc</v>
          </cell>
          <cell r="CN61" t="str">
            <v>Ad Hoc</v>
          </cell>
          <cell r="CO61" t="str">
            <v>Ad Hoc</v>
          </cell>
          <cell r="CP61" t="str">
            <v>Ad Hoc</v>
          </cell>
          <cell r="CQ61" t="str">
            <v>Ad Hoc</v>
          </cell>
          <cell r="CR61" t="str">
            <v>Ad Hoc</v>
          </cell>
          <cell r="CS61" t="str">
            <v>Ad Hoc</v>
          </cell>
          <cell r="CT61" t="str">
            <v>Ad Hoc</v>
          </cell>
          <cell r="CU61" t="str">
            <v>Ad Hoc</v>
          </cell>
          <cell r="CV61" t="str">
            <v>Ad Hoc</v>
          </cell>
          <cell r="CW61" t="str">
            <v>Ad Hoc</v>
          </cell>
          <cell r="CX61" t="str">
            <v>Ad Hoc</v>
          </cell>
          <cell r="CY61" t="str">
            <v>Ad Hoc</v>
          </cell>
          <cell r="CZ61" t="str">
            <v>Ad Hoc</v>
          </cell>
          <cell r="DA61" t="str">
            <v>Ad Hoc</v>
          </cell>
          <cell r="DB61" t="str">
            <v>Ad Hoc</v>
          </cell>
          <cell r="DC61" t="str">
            <v>Ad Hoc</v>
          </cell>
          <cell r="DD61" t="str">
            <v>Ad Hoc</v>
          </cell>
          <cell r="DE61" t="str">
            <v>Ad Hoc</v>
          </cell>
          <cell r="DF61" t="str">
            <v>Ad Hoc</v>
          </cell>
          <cell r="DG61" t="str">
            <v>Ad Hoc</v>
          </cell>
          <cell r="DH61" t="str">
            <v>Ad Hoc</v>
          </cell>
          <cell r="DI61" t="str">
            <v>Ad Hoc</v>
          </cell>
          <cell r="DJ61" t="str">
            <v>Ad Hoc</v>
          </cell>
          <cell r="DK61" t="str">
            <v>Ad Hoc</v>
          </cell>
          <cell r="DL61" t="str">
            <v>Ad Hoc</v>
          </cell>
          <cell r="DM61" t="str">
            <v>Ad Hoc</v>
          </cell>
          <cell r="DN61" t="str">
            <v>Ad Hoc</v>
          </cell>
          <cell r="DO61" t="str">
            <v>Ad Hoc</v>
          </cell>
          <cell r="DP61" t="str">
            <v>Ad Hoc</v>
          </cell>
          <cell r="DQ61" t="str">
            <v>Ad Hoc</v>
          </cell>
          <cell r="DR61" t="str">
            <v>Ad Hoc</v>
          </cell>
          <cell r="DS61" t="str">
            <v>Ad Hoc</v>
          </cell>
          <cell r="DT61" t="str">
            <v>Ad Hoc</v>
          </cell>
          <cell r="DU61" t="str">
            <v>Ad Hoc</v>
          </cell>
          <cell r="DV61" t="str">
            <v>Ad Hoc</v>
          </cell>
          <cell r="DW61" t="str">
            <v>Ad Hoc</v>
          </cell>
          <cell r="DX61" t="str">
            <v>Ad Hoc</v>
          </cell>
          <cell r="DY61" t="str">
            <v>Ad Hoc</v>
          </cell>
          <cell r="DZ61" t="str">
            <v>Ad Hoc</v>
          </cell>
          <cell r="EA61" t="str">
            <v>Ad Hoc</v>
          </cell>
          <cell r="EB61" t="str">
            <v>Ad Hoc</v>
          </cell>
          <cell r="EC61" t="str">
            <v>Ad Hoc</v>
          </cell>
          <cell r="ED61" t="str">
            <v>Ad Hoc</v>
          </cell>
          <cell r="EE61" t="str">
            <v>Ad Hoc</v>
          </cell>
          <cell r="EF61" t="str">
            <v>Ad Hoc</v>
          </cell>
          <cell r="EG61" t="str">
            <v>Ad Hoc</v>
          </cell>
          <cell r="EH61" t="str">
            <v>Ad Hoc</v>
          </cell>
          <cell r="EI61" t="str">
            <v>Ad Hoc</v>
          </cell>
          <cell r="EJ61" t="str">
            <v>Ad Hoc</v>
          </cell>
          <cell r="EK61" t="str">
            <v>Ad Hoc</v>
          </cell>
          <cell r="EL61" t="str">
            <v>Ad Hoc</v>
          </cell>
          <cell r="EM61" t="str">
            <v>Ad Hoc</v>
          </cell>
          <cell r="EN61" t="str">
            <v>Ad Hoc</v>
          </cell>
          <cell r="EO61" t="str">
            <v>Ad Hoc</v>
          </cell>
        </row>
        <row r="62">
          <cell r="BJ62">
            <v>17</v>
          </cell>
          <cell r="BK62" t="str">
            <v>Ad Hoc</v>
          </cell>
          <cell r="BL62" t="str">
            <v>Ad Hoc</v>
          </cell>
          <cell r="BM62" t="str">
            <v>Ad Hoc</v>
          </cell>
          <cell r="BN62" t="str">
            <v>Ad Hoc</v>
          </cell>
          <cell r="BO62" t="str">
            <v>Ad Hoc</v>
          </cell>
          <cell r="BP62" t="str">
            <v>Ad Hoc</v>
          </cell>
          <cell r="BQ62" t="str">
            <v>Ad Hoc</v>
          </cell>
          <cell r="BR62" t="str">
            <v>Ad Hoc</v>
          </cell>
          <cell r="BS62" t="str">
            <v>Ad Hoc</v>
          </cell>
          <cell r="BT62">
            <v>425</v>
          </cell>
          <cell r="BU62">
            <v>638</v>
          </cell>
          <cell r="BV62">
            <v>956</v>
          </cell>
          <cell r="BW62">
            <v>1275</v>
          </cell>
          <cell r="BX62">
            <v>1700</v>
          </cell>
          <cell r="BY62">
            <v>2550</v>
          </cell>
          <cell r="BZ62">
            <v>3400</v>
          </cell>
          <cell r="CA62">
            <v>5100</v>
          </cell>
          <cell r="CB62">
            <v>7650</v>
          </cell>
          <cell r="CC62">
            <v>10200</v>
          </cell>
          <cell r="CD62">
            <v>15300</v>
          </cell>
          <cell r="CE62">
            <v>20400</v>
          </cell>
          <cell r="CF62">
            <v>30600</v>
          </cell>
          <cell r="CG62">
            <v>40800</v>
          </cell>
          <cell r="CH62">
            <v>61200</v>
          </cell>
          <cell r="CI62" t="str">
            <v>Ad Hoc</v>
          </cell>
          <cell r="CJ62" t="str">
            <v>Ad Hoc</v>
          </cell>
          <cell r="CK62" t="str">
            <v>Ad Hoc</v>
          </cell>
          <cell r="CL62" t="str">
            <v>Ad Hoc</v>
          </cell>
          <cell r="CM62" t="str">
            <v>Ad Hoc</v>
          </cell>
          <cell r="CN62" t="str">
            <v>Ad Hoc</v>
          </cell>
          <cell r="CO62" t="str">
            <v>Ad Hoc</v>
          </cell>
          <cell r="CP62" t="str">
            <v>Ad Hoc</v>
          </cell>
          <cell r="CQ62" t="str">
            <v>Ad Hoc</v>
          </cell>
          <cell r="CR62" t="str">
            <v>Ad Hoc</v>
          </cell>
          <cell r="CS62" t="str">
            <v>Ad Hoc</v>
          </cell>
          <cell r="CT62" t="str">
            <v>Ad Hoc</v>
          </cell>
          <cell r="CU62" t="str">
            <v>Ad Hoc</v>
          </cell>
          <cell r="CV62" t="str">
            <v>Ad Hoc</v>
          </cell>
          <cell r="CW62" t="str">
            <v>Ad Hoc</v>
          </cell>
          <cell r="CX62" t="str">
            <v>Ad Hoc</v>
          </cell>
          <cell r="CY62" t="str">
            <v>Ad Hoc</v>
          </cell>
          <cell r="CZ62" t="str">
            <v>Ad Hoc</v>
          </cell>
          <cell r="DA62" t="str">
            <v>Ad Hoc</v>
          </cell>
          <cell r="DB62" t="str">
            <v>Ad Hoc</v>
          </cell>
          <cell r="DC62" t="str">
            <v>Ad Hoc</v>
          </cell>
          <cell r="DD62" t="str">
            <v>Ad Hoc</v>
          </cell>
          <cell r="DE62" t="str">
            <v>Ad Hoc</v>
          </cell>
          <cell r="DF62" t="str">
            <v>Ad Hoc</v>
          </cell>
          <cell r="DG62" t="str">
            <v>Ad Hoc</v>
          </cell>
          <cell r="DH62" t="str">
            <v>Ad Hoc</v>
          </cell>
          <cell r="DI62" t="str">
            <v>Ad Hoc</v>
          </cell>
          <cell r="DJ62" t="str">
            <v>Ad Hoc</v>
          </cell>
          <cell r="DK62" t="str">
            <v>Ad Hoc</v>
          </cell>
          <cell r="DL62" t="str">
            <v>Ad Hoc</v>
          </cell>
          <cell r="DM62" t="str">
            <v>Ad Hoc</v>
          </cell>
          <cell r="DN62" t="str">
            <v>Ad Hoc</v>
          </cell>
          <cell r="DO62" t="str">
            <v>Ad Hoc</v>
          </cell>
          <cell r="DP62" t="str">
            <v>Ad Hoc</v>
          </cell>
          <cell r="DQ62" t="str">
            <v>Ad Hoc</v>
          </cell>
          <cell r="DR62" t="str">
            <v>Ad Hoc</v>
          </cell>
          <cell r="DS62" t="str">
            <v>Ad Hoc</v>
          </cell>
          <cell r="DT62" t="str">
            <v>Ad Hoc</v>
          </cell>
          <cell r="DU62" t="str">
            <v>Ad Hoc</v>
          </cell>
          <cell r="DV62" t="str">
            <v>Ad Hoc</v>
          </cell>
          <cell r="DW62" t="str">
            <v>Ad Hoc</v>
          </cell>
          <cell r="DX62" t="str">
            <v>Ad Hoc</v>
          </cell>
          <cell r="DY62" t="str">
            <v>Ad Hoc</v>
          </cell>
          <cell r="DZ62" t="str">
            <v>Ad Hoc</v>
          </cell>
          <cell r="EA62" t="str">
            <v>Ad Hoc</v>
          </cell>
          <cell r="EB62" t="str">
            <v>Ad Hoc</v>
          </cell>
          <cell r="EC62" t="str">
            <v>Ad Hoc</v>
          </cell>
          <cell r="ED62" t="str">
            <v>Ad Hoc</v>
          </cell>
          <cell r="EE62" t="str">
            <v>Ad Hoc</v>
          </cell>
          <cell r="EF62" t="str">
            <v>Ad Hoc</v>
          </cell>
          <cell r="EG62" t="str">
            <v>Ad Hoc</v>
          </cell>
          <cell r="EH62" t="str">
            <v>Ad Hoc</v>
          </cell>
          <cell r="EI62" t="str">
            <v>Ad Hoc</v>
          </cell>
          <cell r="EJ62" t="str">
            <v>Ad Hoc</v>
          </cell>
          <cell r="EK62" t="str">
            <v>Ad Hoc</v>
          </cell>
          <cell r="EL62" t="str">
            <v>Ad Hoc</v>
          </cell>
          <cell r="EM62" t="str">
            <v>Ad Hoc</v>
          </cell>
          <cell r="EN62" t="str">
            <v>Ad Hoc</v>
          </cell>
          <cell r="EO62" t="str">
            <v>Ad Hoc</v>
          </cell>
        </row>
        <row r="63">
          <cell r="BJ63">
            <v>18</v>
          </cell>
          <cell r="BK63" t="str">
            <v>Ad Hoc</v>
          </cell>
          <cell r="BL63" t="str">
            <v>Ad Hoc</v>
          </cell>
          <cell r="BM63" t="str">
            <v>Ad Hoc</v>
          </cell>
          <cell r="BN63" t="str">
            <v>Ad Hoc</v>
          </cell>
          <cell r="BO63" t="str">
            <v>Ad Hoc</v>
          </cell>
          <cell r="BP63" t="str">
            <v>Ad Hoc</v>
          </cell>
          <cell r="BQ63" t="str">
            <v>Ad Hoc</v>
          </cell>
          <cell r="BR63" t="str">
            <v>Ad Hoc</v>
          </cell>
          <cell r="BS63" t="str">
            <v>Ad Hoc</v>
          </cell>
          <cell r="BT63" t="str">
            <v>Ad Hoc</v>
          </cell>
          <cell r="BU63">
            <v>450</v>
          </cell>
          <cell r="BV63">
            <v>675</v>
          </cell>
          <cell r="BW63">
            <v>1013</v>
          </cell>
          <cell r="BX63">
            <v>1350</v>
          </cell>
          <cell r="BY63">
            <v>1800</v>
          </cell>
          <cell r="BZ63">
            <v>2700</v>
          </cell>
          <cell r="CA63">
            <v>3600</v>
          </cell>
          <cell r="CB63">
            <v>5400</v>
          </cell>
          <cell r="CC63">
            <v>8100</v>
          </cell>
          <cell r="CD63">
            <v>10800</v>
          </cell>
          <cell r="CE63">
            <v>16200</v>
          </cell>
          <cell r="CF63">
            <v>21600</v>
          </cell>
          <cell r="CG63">
            <v>32400</v>
          </cell>
          <cell r="CH63">
            <v>43200</v>
          </cell>
          <cell r="CI63">
            <v>64800</v>
          </cell>
          <cell r="CJ63" t="str">
            <v>Ad Hoc</v>
          </cell>
          <cell r="CK63" t="str">
            <v>Ad Hoc</v>
          </cell>
          <cell r="CL63" t="str">
            <v>Ad Hoc</v>
          </cell>
          <cell r="CM63" t="str">
            <v>Ad Hoc</v>
          </cell>
          <cell r="CN63" t="str">
            <v>Ad Hoc</v>
          </cell>
          <cell r="CO63" t="str">
            <v>Ad Hoc</v>
          </cell>
          <cell r="CP63" t="str">
            <v>Ad Hoc</v>
          </cell>
          <cell r="CQ63" t="str">
            <v>Ad Hoc</v>
          </cell>
          <cell r="CR63" t="str">
            <v>Ad Hoc</v>
          </cell>
          <cell r="CS63" t="str">
            <v>Ad Hoc</v>
          </cell>
          <cell r="CT63" t="str">
            <v>Ad Hoc</v>
          </cell>
          <cell r="CU63" t="str">
            <v>Ad Hoc</v>
          </cell>
          <cell r="CV63" t="str">
            <v>Ad Hoc</v>
          </cell>
          <cell r="CW63" t="str">
            <v>Ad Hoc</v>
          </cell>
          <cell r="CX63" t="str">
            <v>Ad Hoc</v>
          </cell>
          <cell r="CY63" t="str">
            <v>Ad Hoc</v>
          </cell>
          <cell r="CZ63" t="str">
            <v>Ad Hoc</v>
          </cell>
          <cell r="DA63" t="str">
            <v>Ad Hoc</v>
          </cell>
          <cell r="DB63" t="str">
            <v>Ad Hoc</v>
          </cell>
          <cell r="DC63" t="str">
            <v>Ad Hoc</v>
          </cell>
          <cell r="DD63" t="str">
            <v>Ad Hoc</v>
          </cell>
          <cell r="DE63" t="str">
            <v>Ad Hoc</v>
          </cell>
          <cell r="DF63" t="str">
            <v>Ad Hoc</v>
          </cell>
          <cell r="DG63" t="str">
            <v>Ad Hoc</v>
          </cell>
          <cell r="DH63" t="str">
            <v>Ad Hoc</v>
          </cell>
          <cell r="DI63" t="str">
            <v>Ad Hoc</v>
          </cell>
          <cell r="DJ63" t="str">
            <v>Ad Hoc</v>
          </cell>
          <cell r="DK63" t="str">
            <v>Ad Hoc</v>
          </cell>
          <cell r="DL63" t="str">
            <v>Ad Hoc</v>
          </cell>
          <cell r="DM63" t="str">
            <v>Ad Hoc</v>
          </cell>
          <cell r="DN63" t="str">
            <v>Ad Hoc</v>
          </cell>
          <cell r="DO63" t="str">
            <v>Ad Hoc</v>
          </cell>
          <cell r="DP63" t="str">
            <v>Ad Hoc</v>
          </cell>
          <cell r="DQ63" t="str">
            <v>Ad Hoc</v>
          </cell>
          <cell r="DR63" t="str">
            <v>Ad Hoc</v>
          </cell>
          <cell r="DS63" t="str">
            <v>Ad Hoc</v>
          </cell>
          <cell r="DT63" t="str">
            <v>Ad Hoc</v>
          </cell>
          <cell r="DU63" t="str">
            <v>Ad Hoc</v>
          </cell>
          <cell r="DV63" t="str">
            <v>Ad Hoc</v>
          </cell>
          <cell r="DW63" t="str">
            <v>Ad Hoc</v>
          </cell>
          <cell r="DX63" t="str">
            <v>Ad Hoc</v>
          </cell>
          <cell r="DY63" t="str">
            <v>Ad Hoc</v>
          </cell>
          <cell r="DZ63" t="str">
            <v>Ad Hoc</v>
          </cell>
          <cell r="EA63" t="str">
            <v>Ad Hoc</v>
          </cell>
          <cell r="EB63" t="str">
            <v>Ad Hoc</v>
          </cell>
          <cell r="EC63" t="str">
            <v>Ad Hoc</v>
          </cell>
          <cell r="ED63" t="str">
            <v>Ad Hoc</v>
          </cell>
          <cell r="EE63" t="str">
            <v>Ad Hoc</v>
          </cell>
          <cell r="EF63" t="str">
            <v>Ad Hoc</v>
          </cell>
          <cell r="EG63" t="str">
            <v>Ad Hoc</v>
          </cell>
          <cell r="EH63" t="str">
            <v>Ad Hoc</v>
          </cell>
          <cell r="EI63" t="str">
            <v>Ad Hoc</v>
          </cell>
          <cell r="EJ63" t="str">
            <v>Ad Hoc</v>
          </cell>
          <cell r="EK63" t="str">
            <v>Ad Hoc</v>
          </cell>
          <cell r="EL63" t="str">
            <v>Ad Hoc</v>
          </cell>
          <cell r="EM63" t="str">
            <v>Ad Hoc</v>
          </cell>
          <cell r="EN63" t="str">
            <v>Ad Hoc</v>
          </cell>
          <cell r="EO63" t="str">
            <v>Ad Hoc</v>
          </cell>
        </row>
        <row r="64">
          <cell r="BJ64">
            <v>19</v>
          </cell>
          <cell r="BK64" t="str">
            <v>Ad Hoc</v>
          </cell>
          <cell r="BL64" t="str">
            <v>Ad Hoc</v>
          </cell>
          <cell r="BM64" t="str">
            <v>Ad Hoc</v>
          </cell>
          <cell r="BN64" t="str">
            <v>Ad Hoc</v>
          </cell>
          <cell r="BO64" t="str">
            <v>Ad Hoc</v>
          </cell>
          <cell r="BP64" t="str">
            <v>Ad Hoc</v>
          </cell>
          <cell r="BQ64" t="str">
            <v>Ad Hoc</v>
          </cell>
          <cell r="BR64" t="str">
            <v>Ad Hoc</v>
          </cell>
          <cell r="BS64" t="str">
            <v>Ad Hoc</v>
          </cell>
          <cell r="BT64" t="str">
            <v>Ad Hoc</v>
          </cell>
          <cell r="BU64" t="str">
            <v>Ad Hoc</v>
          </cell>
          <cell r="BV64">
            <v>475</v>
          </cell>
          <cell r="BW64">
            <v>713</v>
          </cell>
          <cell r="BX64">
            <v>1069</v>
          </cell>
          <cell r="BY64">
            <v>1425</v>
          </cell>
          <cell r="BZ64">
            <v>1900</v>
          </cell>
          <cell r="CA64">
            <v>2850</v>
          </cell>
          <cell r="CB64">
            <v>3800</v>
          </cell>
          <cell r="CC64">
            <v>5700</v>
          </cell>
          <cell r="CD64">
            <v>8550</v>
          </cell>
          <cell r="CE64">
            <v>11400</v>
          </cell>
          <cell r="CF64">
            <v>17100</v>
          </cell>
          <cell r="CG64">
            <v>22800</v>
          </cell>
          <cell r="CH64">
            <v>34200</v>
          </cell>
          <cell r="CI64">
            <v>45600</v>
          </cell>
          <cell r="CJ64">
            <v>68400</v>
          </cell>
          <cell r="CK64" t="str">
            <v>Ad Hoc</v>
          </cell>
          <cell r="CL64" t="str">
            <v>Ad Hoc</v>
          </cell>
          <cell r="CM64" t="str">
            <v>Ad Hoc</v>
          </cell>
          <cell r="CN64" t="str">
            <v>Ad Hoc</v>
          </cell>
          <cell r="CO64" t="str">
            <v>Ad Hoc</v>
          </cell>
          <cell r="CP64" t="str">
            <v>Ad Hoc</v>
          </cell>
          <cell r="CQ64" t="str">
            <v>Ad Hoc</v>
          </cell>
          <cell r="CR64" t="str">
            <v>Ad Hoc</v>
          </cell>
          <cell r="CS64" t="str">
            <v>Ad Hoc</v>
          </cell>
          <cell r="CT64" t="str">
            <v>Ad Hoc</v>
          </cell>
          <cell r="CU64" t="str">
            <v>Ad Hoc</v>
          </cell>
          <cell r="CV64" t="str">
            <v>Ad Hoc</v>
          </cell>
          <cell r="CW64" t="str">
            <v>Ad Hoc</v>
          </cell>
          <cell r="CX64" t="str">
            <v>Ad Hoc</v>
          </cell>
          <cell r="CY64" t="str">
            <v>Ad Hoc</v>
          </cell>
          <cell r="CZ64" t="str">
            <v>Ad Hoc</v>
          </cell>
          <cell r="DA64" t="str">
            <v>Ad Hoc</v>
          </cell>
          <cell r="DB64" t="str">
            <v>Ad Hoc</v>
          </cell>
          <cell r="DC64" t="str">
            <v>Ad Hoc</v>
          </cell>
          <cell r="DD64" t="str">
            <v>Ad Hoc</v>
          </cell>
          <cell r="DE64" t="str">
            <v>Ad Hoc</v>
          </cell>
          <cell r="DF64" t="str">
            <v>Ad Hoc</v>
          </cell>
          <cell r="DG64" t="str">
            <v>Ad Hoc</v>
          </cell>
          <cell r="DH64" t="str">
            <v>Ad Hoc</v>
          </cell>
          <cell r="DI64" t="str">
            <v>Ad Hoc</v>
          </cell>
          <cell r="DJ64" t="str">
            <v>Ad Hoc</v>
          </cell>
          <cell r="DK64" t="str">
            <v>Ad Hoc</v>
          </cell>
          <cell r="DL64" t="str">
            <v>Ad Hoc</v>
          </cell>
          <cell r="DM64" t="str">
            <v>Ad Hoc</v>
          </cell>
          <cell r="DN64" t="str">
            <v>Ad Hoc</v>
          </cell>
          <cell r="DO64" t="str">
            <v>Ad Hoc</v>
          </cell>
          <cell r="DP64" t="str">
            <v>Ad Hoc</v>
          </cell>
          <cell r="DQ64" t="str">
            <v>Ad Hoc</v>
          </cell>
          <cell r="DR64" t="str">
            <v>Ad Hoc</v>
          </cell>
          <cell r="DS64" t="str">
            <v>Ad Hoc</v>
          </cell>
          <cell r="DT64" t="str">
            <v>Ad Hoc</v>
          </cell>
          <cell r="DU64" t="str">
            <v>Ad Hoc</v>
          </cell>
          <cell r="DV64" t="str">
            <v>Ad Hoc</v>
          </cell>
          <cell r="DW64" t="str">
            <v>Ad Hoc</v>
          </cell>
          <cell r="DX64" t="str">
            <v>Ad Hoc</v>
          </cell>
          <cell r="DY64" t="str">
            <v>Ad Hoc</v>
          </cell>
          <cell r="DZ64" t="str">
            <v>Ad Hoc</v>
          </cell>
          <cell r="EA64" t="str">
            <v>Ad Hoc</v>
          </cell>
          <cell r="EB64" t="str">
            <v>Ad Hoc</v>
          </cell>
          <cell r="EC64" t="str">
            <v>Ad Hoc</v>
          </cell>
          <cell r="ED64" t="str">
            <v>Ad Hoc</v>
          </cell>
          <cell r="EE64" t="str">
            <v>Ad Hoc</v>
          </cell>
          <cell r="EF64" t="str">
            <v>Ad Hoc</v>
          </cell>
          <cell r="EG64" t="str">
            <v>Ad Hoc</v>
          </cell>
          <cell r="EH64" t="str">
            <v>Ad Hoc</v>
          </cell>
          <cell r="EI64" t="str">
            <v>Ad Hoc</v>
          </cell>
          <cell r="EJ64" t="str">
            <v>Ad Hoc</v>
          </cell>
          <cell r="EK64" t="str">
            <v>Ad Hoc</v>
          </cell>
          <cell r="EL64" t="str">
            <v>Ad Hoc</v>
          </cell>
          <cell r="EM64" t="str">
            <v>Ad Hoc</v>
          </cell>
          <cell r="EN64" t="str">
            <v>Ad Hoc</v>
          </cell>
          <cell r="EO64" t="str">
            <v>Ad Hoc</v>
          </cell>
        </row>
        <row r="65">
          <cell r="BJ65">
            <v>20</v>
          </cell>
          <cell r="BK65" t="str">
            <v>Ad Hoc</v>
          </cell>
          <cell r="BL65" t="str">
            <v>Ad Hoc</v>
          </cell>
          <cell r="BM65" t="str">
            <v>Ad Hoc</v>
          </cell>
          <cell r="BN65" t="str">
            <v>Ad Hoc</v>
          </cell>
          <cell r="BO65" t="str">
            <v>Ad Hoc</v>
          </cell>
          <cell r="BP65" t="str">
            <v>Ad Hoc</v>
          </cell>
          <cell r="BQ65" t="str">
            <v>Ad Hoc</v>
          </cell>
          <cell r="BR65" t="str">
            <v>Ad Hoc</v>
          </cell>
          <cell r="BS65" t="str">
            <v>Ad Hoc</v>
          </cell>
          <cell r="BT65" t="str">
            <v>Ad Hoc</v>
          </cell>
          <cell r="BU65" t="str">
            <v>Ad Hoc</v>
          </cell>
          <cell r="BV65" t="str">
            <v>Ad Hoc</v>
          </cell>
          <cell r="BW65">
            <v>500</v>
          </cell>
          <cell r="BX65">
            <v>750</v>
          </cell>
          <cell r="BY65">
            <v>1126</v>
          </cell>
          <cell r="BZ65">
            <v>1500</v>
          </cell>
          <cell r="CA65">
            <v>2000</v>
          </cell>
          <cell r="CB65">
            <v>3000</v>
          </cell>
          <cell r="CC65">
            <v>4000</v>
          </cell>
          <cell r="CD65">
            <v>6000</v>
          </cell>
          <cell r="CE65">
            <v>8000</v>
          </cell>
          <cell r="CF65">
            <v>12000</v>
          </cell>
          <cell r="CG65">
            <v>16000</v>
          </cell>
          <cell r="CH65">
            <v>24000</v>
          </cell>
          <cell r="CI65">
            <v>32000</v>
          </cell>
          <cell r="CJ65">
            <v>48000</v>
          </cell>
          <cell r="CK65">
            <v>64000</v>
          </cell>
          <cell r="CL65" t="str">
            <v>Ad Hoc</v>
          </cell>
          <cell r="CM65" t="str">
            <v>Ad Hoc</v>
          </cell>
          <cell r="CN65" t="str">
            <v>Ad Hoc</v>
          </cell>
          <cell r="CO65" t="str">
            <v>Ad Hoc</v>
          </cell>
          <cell r="CP65" t="str">
            <v>Ad Hoc</v>
          </cell>
          <cell r="CQ65" t="str">
            <v>Ad Hoc</v>
          </cell>
          <cell r="CR65" t="str">
            <v>Ad Hoc</v>
          </cell>
          <cell r="CS65" t="str">
            <v>Ad Hoc</v>
          </cell>
          <cell r="CT65" t="str">
            <v>Ad Hoc</v>
          </cell>
          <cell r="CU65" t="str">
            <v>Ad Hoc</v>
          </cell>
          <cell r="CV65" t="str">
            <v>Ad Hoc</v>
          </cell>
          <cell r="CW65" t="str">
            <v>Ad Hoc</v>
          </cell>
          <cell r="CX65" t="str">
            <v>Ad Hoc</v>
          </cell>
          <cell r="CY65" t="str">
            <v>Ad Hoc</v>
          </cell>
          <cell r="CZ65" t="str">
            <v>Ad Hoc</v>
          </cell>
          <cell r="DA65" t="str">
            <v>Ad Hoc</v>
          </cell>
          <cell r="DB65" t="str">
            <v>Ad Hoc</v>
          </cell>
          <cell r="DC65" t="str">
            <v>Ad Hoc</v>
          </cell>
          <cell r="DD65" t="str">
            <v>Ad Hoc</v>
          </cell>
          <cell r="DE65" t="str">
            <v>Ad Hoc</v>
          </cell>
          <cell r="DF65" t="str">
            <v>Ad Hoc</v>
          </cell>
          <cell r="DG65" t="str">
            <v>Ad Hoc</v>
          </cell>
          <cell r="DH65" t="str">
            <v>Ad Hoc</v>
          </cell>
          <cell r="DI65" t="str">
            <v>Ad Hoc</v>
          </cell>
          <cell r="DJ65" t="str">
            <v>Ad Hoc</v>
          </cell>
          <cell r="DK65" t="str">
            <v>Ad Hoc</v>
          </cell>
          <cell r="DL65" t="str">
            <v>Ad Hoc</v>
          </cell>
          <cell r="DM65" t="str">
            <v>Ad Hoc</v>
          </cell>
          <cell r="DN65" t="str">
            <v>Ad Hoc</v>
          </cell>
          <cell r="DO65" t="str">
            <v>Ad Hoc</v>
          </cell>
          <cell r="DP65" t="str">
            <v>Ad Hoc</v>
          </cell>
          <cell r="DQ65" t="str">
            <v>Ad Hoc</v>
          </cell>
          <cell r="DR65" t="str">
            <v>Ad Hoc</v>
          </cell>
          <cell r="DS65" t="str">
            <v>Ad Hoc</v>
          </cell>
          <cell r="DT65" t="str">
            <v>Ad Hoc</v>
          </cell>
          <cell r="DU65" t="str">
            <v>Ad Hoc</v>
          </cell>
          <cell r="DV65" t="str">
            <v>Ad Hoc</v>
          </cell>
          <cell r="DW65" t="str">
            <v>Ad Hoc</v>
          </cell>
          <cell r="DX65" t="str">
            <v>Ad Hoc</v>
          </cell>
          <cell r="DY65" t="str">
            <v>Ad Hoc</v>
          </cell>
          <cell r="DZ65" t="str">
            <v>Ad Hoc</v>
          </cell>
          <cell r="EA65" t="str">
            <v>Ad Hoc</v>
          </cell>
          <cell r="EB65" t="str">
            <v>Ad Hoc</v>
          </cell>
          <cell r="EC65" t="str">
            <v>Ad Hoc</v>
          </cell>
          <cell r="ED65" t="str">
            <v>Ad Hoc</v>
          </cell>
          <cell r="EE65" t="str">
            <v>Ad Hoc</v>
          </cell>
          <cell r="EF65" t="str">
            <v>Ad Hoc</v>
          </cell>
          <cell r="EG65" t="str">
            <v>Ad Hoc</v>
          </cell>
          <cell r="EH65" t="str">
            <v>Ad Hoc</v>
          </cell>
          <cell r="EI65" t="str">
            <v>Ad Hoc</v>
          </cell>
          <cell r="EJ65" t="str">
            <v>Ad Hoc</v>
          </cell>
          <cell r="EK65" t="str">
            <v>Ad Hoc</v>
          </cell>
          <cell r="EL65" t="str">
            <v>Ad Hoc</v>
          </cell>
          <cell r="EM65" t="str">
            <v>Ad Hoc</v>
          </cell>
          <cell r="EN65" t="str">
            <v>Ad Hoc</v>
          </cell>
          <cell r="EO65" t="str">
            <v>Ad Hoc</v>
          </cell>
        </row>
        <row r="66">
          <cell r="BJ66">
            <v>21</v>
          </cell>
          <cell r="BK66" t="str">
            <v>Ad Hoc</v>
          </cell>
          <cell r="BL66" t="str">
            <v>Ad Hoc</v>
          </cell>
          <cell r="BM66" t="str">
            <v>Ad Hoc</v>
          </cell>
          <cell r="BN66" t="str">
            <v>Ad Hoc</v>
          </cell>
          <cell r="BO66" t="str">
            <v>Ad Hoc</v>
          </cell>
          <cell r="BP66" t="str">
            <v>Ad Hoc</v>
          </cell>
          <cell r="BQ66" t="str">
            <v>Ad Hoc</v>
          </cell>
          <cell r="BR66" t="str">
            <v>Ad Hoc</v>
          </cell>
          <cell r="BS66" t="str">
            <v>Ad Hoc</v>
          </cell>
          <cell r="BT66" t="str">
            <v>Ad Hoc</v>
          </cell>
          <cell r="BU66" t="str">
            <v>Ad Hoc</v>
          </cell>
          <cell r="BV66" t="str">
            <v>Ad Hoc</v>
          </cell>
          <cell r="BW66" t="str">
            <v>Ad Hoc</v>
          </cell>
          <cell r="BX66">
            <v>525</v>
          </cell>
          <cell r="BY66">
            <v>788</v>
          </cell>
          <cell r="BZ66">
            <v>1050</v>
          </cell>
          <cell r="CA66">
            <v>1576</v>
          </cell>
          <cell r="CB66">
            <v>2100</v>
          </cell>
          <cell r="CC66">
            <v>3152</v>
          </cell>
          <cell r="CD66">
            <v>4200</v>
          </cell>
          <cell r="CE66">
            <v>6304</v>
          </cell>
          <cell r="CF66">
            <v>8400</v>
          </cell>
          <cell r="CG66">
            <v>12608</v>
          </cell>
          <cell r="CH66">
            <v>16800</v>
          </cell>
          <cell r="CI66">
            <v>25216</v>
          </cell>
          <cell r="CJ66">
            <v>33600</v>
          </cell>
          <cell r="CK66">
            <v>50432</v>
          </cell>
          <cell r="CL66">
            <v>67200</v>
          </cell>
          <cell r="CM66" t="str">
            <v>Ad Hoc</v>
          </cell>
          <cell r="CN66" t="str">
            <v>Ad Hoc</v>
          </cell>
          <cell r="CO66" t="str">
            <v>Ad Hoc</v>
          </cell>
          <cell r="CP66" t="str">
            <v>Ad Hoc</v>
          </cell>
          <cell r="CQ66" t="str">
            <v>Ad Hoc</v>
          </cell>
          <cell r="CR66" t="str">
            <v>Ad Hoc</v>
          </cell>
          <cell r="CS66" t="str">
            <v>Ad Hoc</v>
          </cell>
          <cell r="CT66" t="str">
            <v>Ad Hoc</v>
          </cell>
          <cell r="CU66" t="str">
            <v>Ad Hoc</v>
          </cell>
          <cell r="CV66" t="str">
            <v>Ad Hoc</v>
          </cell>
          <cell r="CW66" t="str">
            <v>Ad Hoc</v>
          </cell>
          <cell r="CX66" t="str">
            <v>Ad Hoc</v>
          </cell>
          <cell r="CY66" t="str">
            <v>Ad Hoc</v>
          </cell>
          <cell r="CZ66" t="str">
            <v>Ad Hoc</v>
          </cell>
          <cell r="DA66" t="str">
            <v>Ad Hoc</v>
          </cell>
          <cell r="DB66" t="str">
            <v>Ad Hoc</v>
          </cell>
          <cell r="DC66" t="str">
            <v>Ad Hoc</v>
          </cell>
          <cell r="DD66" t="str">
            <v>Ad Hoc</v>
          </cell>
          <cell r="DE66" t="str">
            <v>Ad Hoc</v>
          </cell>
          <cell r="DF66" t="str">
            <v>Ad Hoc</v>
          </cell>
          <cell r="DG66" t="str">
            <v>Ad Hoc</v>
          </cell>
          <cell r="DH66" t="str">
            <v>Ad Hoc</v>
          </cell>
          <cell r="DI66" t="str">
            <v>Ad Hoc</v>
          </cell>
          <cell r="DJ66" t="str">
            <v>Ad Hoc</v>
          </cell>
          <cell r="DK66" t="str">
            <v>Ad Hoc</v>
          </cell>
          <cell r="DL66" t="str">
            <v>Ad Hoc</v>
          </cell>
          <cell r="DM66" t="str">
            <v>Ad Hoc</v>
          </cell>
          <cell r="DN66" t="str">
            <v>Ad Hoc</v>
          </cell>
          <cell r="DO66" t="str">
            <v>Ad Hoc</v>
          </cell>
          <cell r="DP66" t="str">
            <v>Ad Hoc</v>
          </cell>
          <cell r="DQ66" t="str">
            <v>Ad Hoc</v>
          </cell>
          <cell r="DR66" t="str">
            <v>Ad Hoc</v>
          </cell>
          <cell r="DS66" t="str">
            <v>Ad Hoc</v>
          </cell>
          <cell r="DT66" t="str">
            <v>Ad Hoc</v>
          </cell>
          <cell r="DU66" t="str">
            <v>Ad Hoc</v>
          </cell>
          <cell r="DV66" t="str">
            <v>Ad Hoc</v>
          </cell>
          <cell r="DW66" t="str">
            <v>Ad Hoc</v>
          </cell>
          <cell r="DX66" t="str">
            <v>Ad Hoc</v>
          </cell>
          <cell r="DY66" t="str">
            <v>Ad Hoc</v>
          </cell>
          <cell r="DZ66" t="str">
            <v>Ad Hoc</v>
          </cell>
          <cell r="EA66" t="str">
            <v>Ad Hoc</v>
          </cell>
          <cell r="EB66" t="str">
            <v>Ad Hoc</v>
          </cell>
          <cell r="EC66" t="str">
            <v>Ad Hoc</v>
          </cell>
          <cell r="ED66" t="str">
            <v>Ad Hoc</v>
          </cell>
          <cell r="EE66" t="str">
            <v>Ad Hoc</v>
          </cell>
          <cell r="EF66" t="str">
            <v>Ad Hoc</v>
          </cell>
          <cell r="EG66" t="str">
            <v>Ad Hoc</v>
          </cell>
          <cell r="EH66" t="str">
            <v>Ad Hoc</v>
          </cell>
          <cell r="EI66" t="str">
            <v>Ad Hoc</v>
          </cell>
          <cell r="EJ66" t="str">
            <v>Ad Hoc</v>
          </cell>
          <cell r="EK66" t="str">
            <v>Ad Hoc</v>
          </cell>
          <cell r="EL66" t="str">
            <v>Ad Hoc</v>
          </cell>
          <cell r="EM66" t="str">
            <v>Ad Hoc</v>
          </cell>
          <cell r="EN66" t="str">
            <v>Ad Hoc</v>
          </cell>
          <cell r="EO66" t="str">
            <v>Ad Hoc</v>
          </cell>
        </row>
        <row r="67">
          <cell r="BJ67">
            <v>22</v>
          </cell>
          <cell r="BK67" t="str">
            <v>Ad Hoc</v>
          </cell>
          <cell r="BL67" t="str">
            <v>Ad Hoc</v>
          </cell>
          <cell r="BM67" t="str">
            <v>Ad Hoc</v>
          </cell>
          <cell r="BN67" t="str">
            <v>Ad Hoc</v>
          </cell>
          <cell r="BO67" t="str">
            <v>Ad Hoc</v>
          </cell>
          <cell r="BP67" t="str">
            <v>Ad Hoc</v>
          </cell>
          <cell r="BQ67" t="str">
            <v>Ad Hoc</v>
          </cell>
          <cell r="BR67" t="str">
            <v>Ad Hoc</v>
          </cell>
          <cell r="BS67" t="str">
            <v>Ad Hoc</v>
          </cell>
          <cell r="BT67" t="str">
            <v>Ad Hoc</v>
          </cell>
          <cell r="BU67" t="str">
            <v>Ad Hoc</v>
          </cell>
          <cell r="BV67" t="str">
            <v>Ad Hoc</v>
          </cell>
          <cell r="BW67" t="str">
            <v>Ad Hoc</v>
          </cell>
          <cell r="BX67" t="str">
            <v>Ad Hoc</v>
          </cell>
          <cell r="BY67">
            <v>550</v>
          </cell>
          <cell r="BZ67">
            <v>825</v>
          </cell>
          <cell r="CA67">
            <v>1100</v>
          </cell>
          <cell r="CB67">
            <v>1650</v>
          </cell>
          <cell r="CC67">
            <v>2200</v>
          </cell>
          <cell r="CD67">
            <v>3300</v>
          </cell>
          <cell r="CE67">
            <v>4400</v>
          </cell>
          <cell r="CF67">
            <v>6600</v>
          </cell>
          <cell r="CG67">
            <v>8800</v>
          </cell>
          <cell r="CH67">
            <v>13200</v>
          </cell>
          <cell r="CI67">
            <v>17600</v>
          </cell>
          <cell r="CJ67">
            <v>26400</v>
          </cell>
          <cell r="CK67">
            <v>35200</v>
          </cell>
          <cell r="CL67">
            <v>52800</v>
          </cell>
          <cell r="CM67">
            <v>70400</v>
          </cell>
          <cell r="CN67" t="str">
            <v>Ad Hoc</v>
          </cell>
          <cell r="CO67" t="str">
            <v>Ad Hoc</v>
          </cell>
          <cell r="CP67" t="str">
            <v>Ad Hoc</v>
          </cell>
          <cell r="CQ67" t="str">
            <v>Ad Hoc</v>
          </cell>
          <cell r="CR67" t="str">
            <v>Ad Hoc</v>
          </cell>
          <cell r="CS67" t="str">
            <v>Ad Hoc</v>
          </cell>
          <cell r="CT67" t="str">
            <v>Ad Hoc</v>
          </cell>
          <cell r="CU67" t="str">
            <v>Ad Hoc</v>
          </cell>
          <cell r="CV67" t="str">
            <v>Ad Hoc</v>
          </cell>
          <cell r="CW67" t="str">
            <v>Ad Hoc</v>
          </cell>
          <cell r="CX67" t="str">
            <v>Ad Hoc</v>
          </cell>
          <cell r="CY67" t="str">
            <v>Ad Hoc</v>
          </cell>
          <cell r="CZ67" t="str">
            <v>Ad Hoc</v>
          </cell>
          <cell r="DA67" t="str">
            <v>Ad Hoc</v>
          </cell>
          <cell r="DB67" t="str">
            <v>Ad Hoc</v>
          </cell>
          <cell r="DC67" t="str">
            <v>Ad Hoc</v>
          </cell>
          <cell r="DD67" t="str">
            <v>Ad Hoc</v>
          </cell>
          <cell r="DE67" t="str">
            <v>Ad Hoc</v>
          </cell>
          <cell r="DF67" t="str">
            <v>Ad Hoc</v>
          </cell>
          <cell r="DG67" t="str">
            <v>Ad Hoc</v>
          </cell>
          <cell r="DH67" t="str">
            <v>Ad Hoc</v>
          </cell>
          <cell r="DI67" t="str">
            <v>Ad Hoc</v>
          </cell>
          <cell r="DJ67" t="str">
            <v>Ad Hoc</v>
          </cell>
          <cell r="DK67" t="str">
            <v>Ad Hoc</v>
          </cell>
          <cell r="DL67" t="str">
            <v>Ad Hoc</v>
          </cell>
          <cell r="DM67" t="str">
            <v>Ad Hoc</v>
          </cell>
          <cell r="DN67" t="str">
            <v>Ad Hoc</v>
          </cell>
          <cell r="DO67" t="str">
            <v>Ad Hoc</v>
          </cell>
          <cell r="DP67" t="str">
            <v>Ad Hoc</v>
          </cell>
          <cell r="DQ67" t="str">
            <v>Ad Hoc</v>
          </cell>
          <cell r="DR67" t="str">
            <v>Ad Hoc</v>
          </cell>
          <cell r="DS67" t="str">
            <v>Ad Hoc</v>
          </cell>
          <cell r="DT67" t="str">
            <v>Ad Hoc</v>
          </cell>
          <cell r="DU67" t="str">
            <v>Ad Hoc</v>
          </cell>
          <cell r="DV67" t="str">
            <v>Ad Hoc</v>
          </cell>
          <cell r="DW67" t="str">
            <v>Ad Hoc</v>
          </cell>
          <cell r="DX67" t="str">
            <v>Ad Hoc</v>
          </cell>
          <cell r="DY67" t="str">
            <v>Ad Hoc</v>
          </cell>
          <cell r="DZ67" t="str">
            <v>Ad Hoc</v>
          </cell>
          <cell r="EA67" t="str">
            <v>Ad Hoc</v>
          </cell>
          <cell r="EB67" t="str">
            <v>Ad Hoc</v>
          </cell>
          <cell r="EC67" t="str">
            <v>Ad Hoc</v>
          </cell>
          <cell r="ED67" t="str">
            <v>Ad Hoc</v>
          </cell>
          <cell r="EE67" t="str">
            <v>Ad Hoc</v>
          </cell>
          <cell r="EF67" t="str">
            <v>Ad Hoc</v>
          </cell>
          <cell r="EG67" t="str">
            <v>Ad Hoc</v>
          </cell>
          <cell r="EH67" t="str">
            <v>Ad Hoc</v>
          </cell>
          <cell r="EI67" t="str">
            <v>Ad Hoc</v>
          </cell>
          <cell r="EJ67" t="str">
            <v>Ad Hoc</v>
          </cell>
          <cell r="EK67" t="str">
            <v>Ad Hoc</v>
          </cell>
          <cell r="EL67" t="str">
            <v>Ad Hoc</v>
          </cell>
          <cell r="EM67" t="str">
            <v>Ad Hoc</v>
          </cell>
          <cell r="EN67" t="str">
            <v>Ad Hoc</v>
          </cell>
          <cell r="EO67" t="str">
            <v>Ad Hoc</v>
          </cell>
        </row>
        <row r="68">
          <cell r="BJ68">
            <v>23</v>
          </cell>
          <cell r="BK68" t="str">
            <v>Ad Hoc</v>
          </cell>
          <cell r="BL68" t="str">
            <v>Ad Hoc</v>
          </cell>
          <cell r="BM68" t="str">
            <v>Ad Hoc</v>
          </cell>
          <cell r="BN68" t="str">
            <v>Ad Hoc</v>
          </cell>
          <cell r="BO68" t="str">
            <v>Ad Hoc</v>
          </cell>
          <cell r="BP68" t="str">
            <v>Ad Hoc</v>
          </cell>
          <cell r="BQ68" t="str">
            <v>Ad Hoc</v>
          </cell>
          <cell r="BR68" t="str">
            <v>Ad Hoc</v>
          </cell>
          <cell r="BS68" t="str">
            <v>Ad Hoc</v>
          </cell>
          <cell r="BT68" t="str">
            <v>Ad Hoc</v>
          </cell>
          <cell r="BU68" t="str">
            <v>Ad Hoc</v>
          </cell>
          <cell r="BV68" t="str">
            <v>Ad Hoc</v>
          </cell>
          <cell r="BW68" t="str">
            <v>Ad Hoc</v>
          </cell>
          <cell r="BX68" t="str">
            <v>Ad Hoc</v>
          </cell>
          <cell r="BY68" t="str">
            <v>Ad Hoc</v>
          </cell>
          <cell r="BZ68">
            <v>575</v>
          </cell>
          <cell r="CA68">
            <v>863</v>
          </cell>
          <cell r="CB68">
            <v>1150</v>
          </cell>
          <cell r="CC68">
            <v>1726</v>
          </cell>
          <cell r="CD68">
            <v>2300</v>
          </cell>
          <cell r="CE68">
            <v>3452</v>
          </cell>
          <cell r="CF68">
            <v>4600</v>
          </cell>
          <cell r="CG68">
            <v>6904</v>
          </cell>
          <cell r="CH68">
            <v>9200</v>
          </cell>
          <cell r="CI68">
            <v>13808</v>
          </cell>
          <cell r="CJ68">
            <v>18400</v>
          </cell>
          <cell r="CK68">
            <v>27616</v>
          </cell>
          <cell r="CL68">
            <v>36800</v>
          </cell>
          <cell r="CM68">
            <v>55232</v>
          </cell>
          <cell r="CN68">
            <v>73600</v>
          </cell>
          <cell r="CO68" t="str">
            <v>Ad Hoc</v>
          </cell>
          <cell r="CP68" t="str">
            <v>Ad Hoc</v>
          </cell>
          <cell r="CQ68" t="str">
            <v>Ad Hoc</v>
          </cell>
          <cell r="CR68" t="str">
            <v>Ad Hoc</v>
          </cell>
          <cell r="CS68" t="str">
            <v>Ad Hoc</v>
          </cell>
          <cell r="CT68" t="str">
            <v>Ad Hoc</v>
          </cell>
          <cell r="CU68" t="str">
            <v>Ad Hoc</v>
          </cell>
          <cell r="CV68" t="str">
            <v>Ad Hoc</v>
          </cell>
          <cell r="CW68" t="str">
            <v>Ad Hoc</v>
          </cell>
          <cell r="CX68" t="str">
            <v>Ad Hoc</v>
          </cell>
          <cell r="CY68" t="str">
            <v>Ad Hoc</v>
          </cell>
          <cell r="CZ68" t="str">
            <v>Ad Hoc</v>
          </cell>
          <cell r="DA68" t="str">
            <v>Ad Hoc</v>
          </cell>
          <cell r="DB68" t="str">
            <v>Ad Hoc</v>
          </cell>
          <cell r="DC68" t="str">
            <v>Ad Hoc</v>
          </cell>
          <cell r="DD68" t="str">
            <v>Ad Hoc</v>
          </cell>
          <cell r="DE68" t="str">
            <v>Ad Hoc</v>
          </cell>
          <cell r="DF68" t="str">
            <v>Ad Hoc</v>
          </cell>
          <cell r="DG68" t="str">
            <v>Ad Hoc</v>
          </cell>
          <cell r="DH68" t="str">
            <v>Ad Hoc</v>
          </cell>
          <cell r="DI68" t="str">
            <v>Ad Hoc</v>
          </cell>
          <cell r="DJ68" t="str">
            <v>Ad Hoc</v>
          </cell>
          <cell r="DK68" t="str">
            <v>Ad Hoc</v>
          </cell>
          <cell r="DL68" t="str">
            <v>Ad Hoc</v>
          </cell>
          <cell r="DM68" t="str">
            <v>Ad Hoc</v>
          </cell>
          <cell r="DN68" t="str">
            <v>Ad Hoc</v>
          </cell>
          <cell r="DO68" t="str">
            <v>Ad Hoc</v>
          </cell>
          <cell r="DP68" t="str">
            <v>Ad Hoc</v>
          </cell>
          <cell r="DQ68" t="str">
            <v>Ad Hoc</v>
          </cell>
          <cell r="DR68" t="str">
            <v>Ad Hoc</v>
          </cell>
          <cell r="DS68" t="str">
            <v>Ad Hoc</v>
          </cell>
          <cell r="DT68" t="str">
            <v>Ad Hoc</v>
          </cell>
          <cell r="DU68" t="str">
            <v>Ad Hoc</v>
          </cell>
          <cell r="DV68" t="str">
            <v>Ad Hoc</v>
          </cell>
          <cell r="DW68" t="str">
            <v>Ad Hoc</v>
          </cell>
          <cell r="DX68" t="str">
            <v>Ad Hoc</v>
          </cell>
          <cell r="DY68" t="str">
            <v>Ad Hoc</v>
          </cell>
          <cell r="DZ68" t="str">
            <v>Ad Hoc</v>
          </cell>
          <cell r="EA68" t="str">
            <v>Ad Hoc</v>
          </cell>
          <cell r="EB68" t="str">
            <v>Ad Hoc</v>
          </cell>
          <cell r="EC68" t="str">
            <v>Ad Hoc</v>
          </cell>
          <cell r="ED68" t="str">
            <v>Ad Hoc</v>
          </cell>
          <cell r="EE68" t="str">
            <v>Ad Hoc</v>
          </cell>
          <cell r="EF68" t="str">
            <v>Ad Hoc</v>
          </cell>
          <cell r="EG68" t="str">
            <v>Ad Hoc</v>
          </cell>
          <cell r="EH68" t="str">
            <v>Ad Hoc</v>
          </cell>
          <cell r="EI68" t="str">
            <v>Ad Hoc</v>
          </cell>
          <cell r="EJ68" t="str">
            <v>Ad Hoc</v>
          </cell>
          <cell r="EK68" t="str">
            <v>Ad Hoc</v>
          </cell>
          <cell r="EL68" t="str">
            <v>Ad Hoc</v>
          </cell>
          <cell r="EM68" t="str">
            <v>Ad Hoc</v>
          </cell>
          <cell r="EN68" t="str">
            <v>Ad Hoc</v>
          </cell>
          <cell r="EO68" t="str">
            <v>Ad Hoc</v>
          </cell>
        </row>
        <row r="69">
          <cell r="BJ69">
            <v>24</v>
          </cell>
          <cell r="BK69" t="str">
            <v>Ad Hoc</v>
          </cell>
          <cell r="BL69" t="str">
            <v>Ad Hoc</v>
          </cell>
          <cell r="BM69" t="str">
            <v>Ad Hoc</v>
          </cell>
          <cell r="BN69" t="str">
            <v>Ad Hoc</v>
          </cell>
          <cell r="BO69" t="str">
            <v>Ad Hoc</v>
          </cell>
          <cell r="BP69" t="str">
            <v>Ad Hoc</v>
          </cell>
          <cell r="BQ69" t="str">
            <v>Ad Hoc</v>
          </cell>
          <cell r="BR69" t="str">
            <v>Ad Hoc</v>
          </cell>
          <cell r="BS69" t="str">
            <v>Ad Hoc</v>
          </cell>
          <cell r="BT69" t="str">
            <v>Ad Hoc</v>
          </cell>
          <cell r="BU69" t="str">
            <v>Ad Hoc</v>
          </cell>
          <cell r="BV69" t="str">
            <v>Ad Hoc</v>
          </cell>
          <cell r="BW69" t="str">
            <v>Ad Hoc</v>
          </cell>
          <cell r="BX69" t="str">
            <v>Ad Hoc</v>
          </cell>
          <cell r="BY69" t="str">
            <v>Ad Hoc</v>
          </cell>
          <cell r="BZ69" t="str">
            <v>Ad Hoc</v>
          </cell>
          <cell r="CA69">
            <v>600</v>
          </cell>
          <cell r="CB69">
            <v>900</v>
          </cell>
          <cell r="CC69">
            <v>1200</v>
          </cell>
          <cell r="CD69">
            <v>1800</v>
          </cell>
          <cell r="CE69">
            <v>2400</v>
          </cell>
          <cell r="CF69">
            <v>3600</v>
          </cell>
          <cell r="CG69">
            <v>4800</v>
          </cell>
          <cell r="CH69">
            <v>7200</v>
          </cell>
          <cell r="CI69">
            <v>9600</v>
          </cell>
          <cell r="CJ69">
            <v>14400</v>
          </cell>
          <cell r="CK69">
            <v>19200</v>
          </cell>
          <cell r="CL69">
            <v>28800</v>
          </cell>
          <cell r="CM69">
            <v>38400</v>
          </cell>
          <cell r="CN69">
            <v>57600</v>
          </cell>
          <cell r="CO69">
            <v>76800</v>
          </cell>
          <cell r="CP69" t="str">
            <v>Ad Hoc</v>
          </cell>
          <cell r="CQ69" t="str">
            <v>Ad Hoc</v>
          </cell>
          <cell r="CR69" t="str">
            <v>Ad Hoc</v>
          </cell>
          <cell r="CS69" t="str">
            <v>Ad Hoc</v>
          </cell>
          <cell r="CT69" t="str">
            <v>Ad Hoc</v>
          </cell>
          <cell r="CU69" t="str">
            <v>Ad Hoc</v>
          </cell>
          <cell r="CV69" t="str">
            <v>Ad Hoc</v>
          </cell>
          <cell r="CW69" t="str">
            <v>Ad Hoc</v>
          </cell>
          <cell r="CX69" t="str">
            <v>Ad Hoc</v>
          </cell>
          <cell r="CY69" t="str">
            <v>Ad Hoc</v>
          </cell>
          <cell r="CZ69" t="str">
            <v>Ad Hoc</v>
          </cell>
          <cell r="DA69" t="str">
            <v>Ad Hoc</v>
          </cell>
          <cell r="DB69" t="str">
            <v>Ad Hoc</v>
          </cell>
          <cell r="DC69" t="str">
            <v>Ad Hoc</v>
          </cell>
          <cell r="DD69" t="str">
            <v>Ad Hoc</v>
          </cell>
          <cell r="DE69" t="str">
            <v>Ad Hoc</v>
          </cell>
          <cell r="DF69" t="str">
            <v>Ad Hoc</v>
          </cell>
          <cell r="DG69" t="str">
            <v>Ad Hoc</v>
          </cell>
          <cell r="DH69" t="str">
            <v>Ad Hoc</v>
          </cell>
          <cell r="DI69" t="str">
            <v>Ad Hoc</v>
          </cell>
          <cell r="DJ69" t="str">
            <v>Ad Hoc</v>
          </cell>
          <cell r="DK69" t="str">
            <v>Ad Hoc</v>
          </cell>
          <cell r="DL69" t="str">
            <v>Ad Hoc</v>
          </cell>
          <cell r="DM69" t="str">
            <v>Ad Hoc</v>
          </cell>
          <cell r="DN69" t="str">
            <v>Ad Hoc</v>
          </cell>
          <cell r="DO69" t="str">
            <v>Ad Hoc</v>
          </cell>
          <cell r="DP69" t="str">
            <v>Ad Hoc</v>
          </cell>
          <cell r="DQ69" t="str">
            <v>Ad Hoc</v>
          </cell>
          <cell r="DR69" t="str">
            <v>Ad Hoc</v>
          </cell>
          <cell r="DS69" t="str">
            <v>Ad Hoc</v>
          </cell>
          <cell r="DT69" t="str">
            <v>Ad Hoc</v>
          </cell>
          <cell r="DU69" t="str">
            <v>Ad Hoc</v>
          </cell>
          <cell r="DV69" t="str">
            <v>Ad Hoc</v>
          </cell>
          <cell r="DW69" t="str">
            <v>Ad Hoc</v>
          </cell>
          <cell r="DX69" t="str">
            <v>Ad Hoc</v>
          </cell>
          <cell r="DY69" t="str">
            <v>Ad Hoc</v>
          </cell>
          <cell r="DZ69" t="str">
            <v>Ad Hoc</v>
          </cell>
          <cell r="EA69" t="str">
            <v>Ad Hoc</v>
          </cell>
          <cell r="EB69" t="str">
            <v>Ad Hoc</v>
          </cell>
          <cell r="EC69" t="str">
            <v>Ad Hoc</v>
          </cell>
          <cell r="ED69" t="str">
            <v>Ad Hoc</v>
          </cell>
          <cell r="EE69" t="str">
            <v>Ad Hoc</v>
          </cell>
          <cell r="EF69" t="str">
            <v>Ad Hoc</v>
          </cell>
          <cell r="EG69" t="str">
            <v>Ad Hoc</v>
          </cell>
          <cell r="EH69" t="str">
            <v>Ad Hoc</v>
          </cell>
          <cell r="EI69" t="str">
            <v>Ad Hoc</v>
          </cell>
          <cell r="EJ69" t="str">
            <v>Ad Hoc</v>
          </cell>
          <cell r="EK69" t="str">
            <v>Ad Hoc</v>
          </cell>
          <cell r="EL69" t="str">
            <v>Ad Hoc</v>
          </cell>
          <cell r="EM69" t="str">
            <v>Ad Hoc</v>
          </cell>
          <cell r="EN69" t="str">
            <v>Ad Hoc</v>
          </cell>
          <cell r="EO69" t="str">
            <v>Ad Hoc</v>
          </cell>
        </row>
        <row r="70">
          <cell r="BJ70">
            <v>25</v>
          </cell>
          <cell r="BK70" t="str">
            <v>Ad Hoc</v>
          </cell>
          <cell r="BL70" t="str">
            <v>Ad Hoc</v>
          </cell>
          <cell r="BM70" t="str">
            <v>Ad Hoc</v>
          </cell>
          <cell r="BN70" t="str">
            <v>Ad Hoc</v>
          </cell>
          <cell r="BO70" t="str">
            <v>Ad Hoc</v>
          </cell>
          <cell r="BP70" t="str">
            <v>Ad Hoc</v>
          </cell>
          <cell r="BQ70" t="str">
            <v>Ad Hoc</v>
          </cell>
          <cell r="BR70" t="str">
            <v>Ad Hoc</v>
          </cell>
          <cell r="BS70" t="str">
            <v>Ad Hoc</v>
          </cell>
          <cell r="BT70" t="str">
            <v>Ad Hoc</v>
          </cell>
          <cell r="BU70" t="str">
            <v>Ad Hoc</v>
          </cell>
          <cell r="BV70" t="str">
            <v>Ad Hoc</v>
          </cell>
          <cell r="BW70" t="str">
            <v>Ad Hoc</v>
          </cell>
          <cell r="BX70" t="str">
            <v>Ad Hoc</v>
          </cell>
          <cell r="BY70" t="str">
            <v>Ad Hoc</v>
          </cell>
          <cell r="BZ70" t="str">
            <v>Ad Hoc</v>
          </cell>
          <cell r="CA70" t="str">
            <v>Ad Hoc</v>
          </cell>
          <cell r="CB70">
            <v>625</v>
          </cell>
          <cell r="CC70">
            <v>938</v>
          </cell>
          <cell r="CD70">
            <v>1250</v>
          </cell>
          <cell r="CE70">
            <v>1876</v>
          </cell>
          <cell r="CF70">
            <v>2500</v>
          </cell>
          <cell r="CG70">
            <v>3752</v>
          </cell>
          <cell r="CH70">
            <v>5000</v>
          </cell>
          <cell r="CI70">
            <v>7504</v>
          </cell>
          <cell r="CJ70">
            <v>10000</v>
          </cell>
          <cell r="CK70">
            <v>15008</v>
          </cell>
          <cell r="CL70">
            <v>20000</v>
          </cell>
          <cell r="CM70">
            <v>30016</v>
          </cell>
          <cell r="CN70">
            <v>40000</v>
          </cell>
          <cell r="CO70">
            <v>60032</v>
          </cell>
          <cell r="CP70">
            <v>80000</v>
          </cell>
          <cell r="CQ70" t="str">
            <v>Ad Hoc</v>
          </cell>
          <cell r="CR70" t="str">
            <v>Ad Hoc</v>
          </cell>
          <cell r="CS70" t="str">
            <v>Ad Hoc</v>
          </cell>
          <cell r="CT70" t="str">
            <v>Ad Hoc</v>
          </cell>
          <cell r="CU70" t="str">
            <v>Ad Hoc</v>
          </cell>
          <cell r="CV70" t="str">
            <v>Ad Hoc</v>
          </cell>
          <cell r="CW70" t="str">
            <v>Ad Hoc</v>
          </cell>
          <cell r="CX70" t="str">
            <v>Ad Hoc</v>
          </cell>
          <cell r="CY70" t="str">
            <v>Ad Hoc</v>
          </cell>
          <cell r="CZ70" t="str">
            <v>Ad Hoc</v>
          </cell>
          <cell r="DA70" t="str">
            <v>Ad Hoc</v>
          </cell>
          <cell r="DB70" t="str">
            <v>Ad Hoc</v>
          </cell>
          <cell r="DC70" t="str">
            <v>Ad Hoc</v>
          </cell>
          <cell r="DD70" t="str">
            <v>Ad Hoc</v>
          </cell>
          <cell r="DE70" t="str">
            <v>Ad Hoc</v>
          </cell>
          <cell r="DF70" t="str">
            <v>Ad Hoc</v>
          </cell>
          <cell r="DG70" t="str">
            <v>Ad Hoc</v>
          </cell>
          <cell r="DH70" t="str">
            <v>Ad Hoc</v>
          </cell>
          <cell r="DI70" t="str">
            <v>Ad Hoc</v>
          </cell>
          <cell r="DJ70" t="str">
            <v>Ad Hoc</v>
          </cell>
          <cell r="DK70" t="str">
            <v>Ad Hoc</v>
          </cell>
          <cell r="DL70" t="str">
            <v>Ad Hoc</v>
          </cell>
          <cell r="DM70" t="str">
            <v>Ad Hoc</v>
          </cell>
          <cell r="DN70" t="str">
            <v>Ad Hoc</v>
          </cell>
          <cell r="DO70" t="str">
            <v>Ad Hoc</v>
          </cell>
          <cell r="DP70" t="str">
            <v>Ad Hoc</v>
          </cell>
          <cell r="DQ70" t="str">
            <v>Ad Hoc</v>
          </cell>
          <cell r="DR70" t="str">
            <v>Ad Hoc</v>
          </cell>
          <cell r="DS70" t="str">
            <v>Ad Hoc</v>
          </cell>
          <cell r="DT70" t="str">
            <v>Ad Hoc</v>
          </cell>
          <cell r="DU70" t="str">
            <v>Ad Hoc</v>
          </cell>
          <cell r="DV70" t="str">
            <v>Ad Hoc</v>
          </cell>
          <cell r="DW70" t="str">
            <v>Ad Hoc</v>
          </cell>
          <cell r="DX70" t="str">
            <v>Ad Hoc</v>
          </cell>
          <cell r="DY70" t="str">
            <v>Ad Hoc</v>
          </cell>
          <cell r="DZ70" t="str">
            <v>Ad Hoc</v>
          </cell>
          <cell r="EA70" t="str">
            <v>Ad Hoc</v>
          </cell>
          <cell r="EB70" t="str">
            <v>Ad Hoc</v>
          </cell>
          <cell r="EC70" t="str">
            <v>Ad Hoc</v>
          </cell>
          <cell r="ED70" t="str">
            <v>Ad Hoc</v>
          </cell>
          <cell r="EE70" t="str">
            <v>Ad Hoc</v>
          </cell>
          <cell r="EF70" t="str">
            <v>Ad Hoc</v>
          </cell>
          <cell r="EG70" t="str">
            <v>Ad Hoc</v>
          </cell>
          <cell r="EH70" t="str">
            <v>Ad Hoc</v>
          </cell>
          <cell r="EI70" t="str">
            <v>Ad Hoc</v>
          </cell>
          <cell r="EJ70" t="str">
            <v>Ad Hoc</v>
          </cell>
          <cell r="EK70" t="str">
            <v>Ad Hoc</v>
          </cell>
          <cell r="EL70" t="str">
            <v>Ad Hoc</v>
          </cell>
          <cell r="EM70" t="str">
            <v>Ad Hoc</v>
          </cell>
          <cell r="EN70" t="str">
            <v>Ad Hoc</v>
          </cell>
          <cell r="EO70" t="str">
            <v>Ad Hoc</v>
          </cell>
        </row>
        <row r="71">
          <cell r="BJ71">
            <v>26</v>
          </cell>
          <cell r="BK71" t="str">
            <v>Ad Hoc</v>
          </cell>
          <cell r="BL71" t="str">
            <v>Ad Hoc</v>
          </cell>
          <cell r="BM71" t="str">
            <v>Ad Hoc</v>
          </cell>
          <cell r="BN71" t="str">
            <v>Ad Hoc</v>
          </cell>
          <cell r="BO71" t="str">
            <v>Ad Hoc</v>
          </cell>
          <cell r="BP71" t="str">
            <v>Ad Hoc</v>
          </cell>
          <cell r="BQ71" t="str">
            <v>Ad Hoc</v>
          </cell>
          <cell r="BR71" t="str">
            <v>Ad Hoc</v>
          </cell>
          <cell r="BS71" t="str">
            <v>Ad Hoc</v>
          </cell>
          <cell r="BT71" t="str">
            <v>Ad Hoc</v>
          </cell>
          <cell r="BU71" t="str">
            <v>Ad Hoc</v>
          </cell>
          <cell r="BV71" t="str">
            <v>Ad Hoc</v>
          </cell>
          <cell r="BW71" t="str">
            <v>Ad Hoc</v>
          </cell>
          <cell r="BX71" t="str">
            <v>Ad Hoc</v>
          </cell>
          <cell r="BY71" t="str">
            <v>Ad Hoc</v>
          </cell>
          <cell r="BZ71" t="str">
            <v>Ad Hoc</v>
          </cell>
          <cell r="CA71" t="str">
            <v>Ad Hoc</v>
          </cell>
          <cell r="CB71" t="str">
            <v>Ad Hoc</v>
          </cell>
          <cell r="CC71">
            <v>650</v>
          </cell>
          <cell r="CD71">
            <v>975</v>
          </cell>
          <cell r="CE71">
            <v>1300</v>
          </cell>
          <cell r="CF71">
            <v>1950</v>
          </cell>
          <cell r="CG71">
            <v>2600</v>
          </cell>
          <cell r="CH71">
            <v>3900</v>
          </cell>
          <cell r="CI71">
            <v>5200</v>
          </cell>
          <cell r="CJ71">
            <v>7800</v>
          </cell>
          <cell r="CK71">
            <v>10400</v>
          </cell>
          <cell r="CL71">
            <v>15600</v>
          </cell>
          <cell r="CM71">
            <v>20800</v>
          </cell>
          <cell r="CN71">
            <v>31200</v>
          </cell>
          <cell r="CO71">
            <v>41600</v>
          </cell>
          <cell r="CP71">
            <v>62400</v>
          </cell>
          <cell r="CQ71">
            <v>83200</v>
          </cell>
          <cell r="CR71" t="str">
            <v>Ad Hoc</v>
          </cell>
          <cell r="CS71" t="str">
            <v>Ad Hoc</v>
          </cell>
          <cell r="CT71" t="str">
            <v>Ad Hoc</v>
          </cell>
          <cell r="CU71" t="str">
            <v>Ad Hoc</v>
          </cell>
          <cell r="CV71" t="str">
            <v>Ad Hoc</v>
          </cell>
          <cell r="CW71" t="str">
            <v>Ad Hoc</v>
          </cell>
          <cell r="CX71" t="str">
            <v>Ad Hoc</v>
          </cell>
          <cell r="CY71" t="str">
            <v>Ad Hoc</v>
          </cell>
          <cell r="CZ71" t="str">
            <v>Ad Hoc</v>
          </cell>
          <cell r="DA71" t="str">
            <v>Ad Hoc</v>
          </cell>
          <cell r="DB71" t="str">
            <v>Ad Hoc</v>
          </cell>
          <cell r="DC71" t="str">
            <v>Ad Hoc</v>
          </cell>
          <cell r="DD71" t="str">
            <v>Ad Hoc</v>
          </cell>
          <cell r="DE71" t="str">
            <v>Ad Hoc</v>
          </cell>
          <cell r="DF71" t="str">
            <v>Ad Hoc</v>
          </cell>
          <cell r="DG71" t="str">
            <v>Ad Hoc</v>
          </cell>
          <cell r="DH71" t="str">
            <v>Ad Hoc</v>
          </cell>
          <cell r="DI71" t="str">
            <v>Ad Hoc</v>
          </cell>
          <cell r="DJ71" t="str">
            <v>Ad Hoc</v>
          </cell>
          <cell r="DK71" t="str">
            <v>Ad Hoc</v>
          </cell>
          <cell r="DL71" t="str">
            <v>Ad Hoc</v>
          </cell>
          <cell r="DM71" t="str">
            <v>Ad Hoc</v>
          </cell>
          <cell r="DN71" t="str">
            <v>Ad Hoc</v>
          </cell>
          <cell r="DO71" t="str">
            <v>Ad Hoc</v>
          </cell>
          <cell r="DP71" t="str">
            <v>Ad Hoc</v>
          </cell>
          <cell r="DQ71" t="str">
            <v>Ad Hoc</v>
          </cell>
          <cell r="DR71" t="str">
            <v>Ad Hoc</v>
          </cell>
          <cell r="DS71" t="str">
            <v>Ad Hoc</v>
          </cell>
          <cell r="DT71" t="str">
            <v>Ad Hoc</v>
          </cell>
          <cell r="DU71" t="str">
            <v>Ad Hoc</v>
          </cell>
          <cell r="DV71" t="str">
            <v>Ad Hoc</v>
          </cell>
          <cell r="DW71" t="str">
            <v>Ad Hoc</v>
          </cell>
          <cell r="DX71" t="str">
            <v>Ad Hoc</v>
          </cell>
          <cell r="DY71" t="str">
            <v>Ad Hoc</v>
          </cell>
          <cell r="DZ71" t="str">
            <v>Ad Hoc</v>
          </cell>
          <cell r="EA71" t="str">
            <v>Ad Hoc</v>
          </cell>
          <cell r="EB71" t="str">
            <v>Ad Hoc</v>
          </cell>
          <cell r="EC71" t="str">
            <v>Ad Hoc</v>
          </cell>
          <cell r="ED71" t="str">
            <v>Ad Hoc</v>
          </cell>
          <cell r="EE71" t="str">
            <v>Ad Hoc</v>
          </cell>
          <cell r="EF71" t="str">
            <v>Ad Hoc</v>
          </cell>
          <cell r="EG71" t="str">
            <v>Ad Hoc</v>
          </cell>
          <cell r="EH71" t="str">
            <v>Ad Hoc</v>
          </cell>
          <cell r="EI71" t="str">
            <v>Ad Hoc</v>
          </cell>
          <cell r="EJ71" t="str">
            <v>Ad Hoc</v>
          </cell>
          <cell r="EK71" t="str">
            <v>Ad Hoc</v>
          </cell>
          <cell r="EL71" t="str">
            <v>Ad Hoc</v>
          </cell>
          <cell r="EM71" t="str">
            <v>Ad Hoc</v>
          </cell>
          <cell r="EN71" t="str">
            <v>Ad Hoc</v>
          </cell>
          <cell r="EO71" t="str">
            <v>Ad Hoc</v>
          </cell>
        </row>
        <row r="72">
          <cell r="BJ72">
            <v>27</v>
          </cell>
          <cell r="BK72" t="str">
            <v>Ad Hoc</v>
          </cell>
          <cell r="BL72" t="str">
            <v>Ad Hoc</v>
          </cell>
          <cell r="BM72" t="str">
            <v>Ad Hoc</v>
          </cell>
          <cell r="BN72" t="str">
            <v>Ad Hoc</v>
          </cell>
          <cell r="BO72" t="str">
            <v>Ad Hoc</v>
          </cell>
          <cell r="BP72" t="str">
            <v>Ad Hoc</v>
          </cell>
          <cell r="BQ72" t="str">
            <v>Ad Hoc</v>
          </cell>
          <cell r="BR72" t="str">
            <v>Ad Hoc</v>
          </cell>
          <cell r="BS72" t="str">
            <v>Ad Hoc</v>
          </cell>
          <cell r="BT72" t="str">
            <v>Ad Hoc</v>
          </cell>
          <cell r="BU72" t="str">
            <v>Ad Hoc</v>
          </cell>
          <cell r="BV72" t="str">
            <v>Ad Hoc</v>
          </cell>
          <cell r="BW72" t="str">
            <v>Ad Hoc</v>
          </cell>
          <cell r="BX72" t="str">
            <v>Ad Hoc</v>
          </cell>
          <cell r="BY72" t="str">
            <v>Ad Hoc</v>
          </cell>
          <cell r="BZ72" t="str">
            <v>Ad Hoc</v>
          </cell>
          <cell r="CA72" t="str">
            <v>Ad Hoc</v>
          </cell>
          <cell r="CB72" t="str">
            <v>Ad Hoc</v>
          </cell>
          <cell r="CC72" t="str">
            <v>Ad Hoc</v>
          </cell>
          <cell r="CD72">
            <v>675</v>
          </cell>
          <cell r="CE72">
            <v>1013</v>
          </cell>
          <cell r="CF72">
            <v>1350</v>
          </cell>
          <cell r="CG72">
            <v>2026</v>
          </cell>
          <cell r="CH72">
            <v>2700</v>
          </cell>
          <cell r="CI72">
            <v>4052</v>
          </cell>
          <cell r="CJ72">
            <v>5400</v>
          </cell>
          <cell r="CK72">
            <v>8104</v>
          </cell>
          <cell r="CL72">
            <v>10800</v>
          </cell>
          <cell r="CM72">
            <v>16208</v>
          </cell>
          <cell r="CN72">
            <v>21600</v>
          </cell>
          <cell r="CO72">
            <v>32416</v>
          </cell>
          <cell r="CP72">
            <v>43200</v>
          </cell>
          <cell r="CQ72">
            <v>64832</v>
          </cell>
          <cell r="CR72">
            <v>86400</v>
          </cell>
          <cell r="CS72" t="str">
            <v>Ad Hoc</v>
          </cell>
          <cell r="CT72" t="str">
            <v>Ad Hoc</v>
          </cell>
          <cell r="CU72" t="str">
            <v>Ad Hoc</v>
          </cell>
          <cell r="CV72" t="str">
            <v>Ad Hoc</v>
          </cell>
          <cell r="CW72" t="str">
            <v>Ad Hoc</v>
          </cell>
          <cell r="CX72" t="str">
            <v>Ad Hoc</v>
          </cell>
          <cell r="CY72" t="str">
            <v>Ad Hoc</v>
          </cell>
          <cell r="CZ72" t="str">
            <v>Ad Hoc</v>
          </cell>
          <cell r="DA72" t="str">
            <v>Ad Hoc</v>
          </cell>
          <cell r="DB72" t="str">
            <v>Ad Hoc</v>
          </cell>
          <cell r="DC72" t="str">
            <v>Ad Hoc</v>
          </cell>
          <cell r="DD72" t="str">
            <v>Ad Hoc</v>
          </cell>
          <cell r="DE72" t="str">
            <v>Ad Hoc</v>
          </cell>
          <cell r="DF72" t="str">
            <v>Ad Hoc</v>
          </cell>
          <cell r="DG72" t="str">
            <v>Ad Hoc</v>
          </cell>
          <cell r="DH72" t="str">
            <v>Ad Hoc</v>
          </cell>
          <cell r="DI72" t="str">
            <v>Ad Hoc</v>
          </cell>
          <cell r="DJ72" t="str">
            <v>Ad Hoc</v>
          </cell>
          <cell r="DK72" t="str">
            <v>Ad Hoc</v>
          </cell>
          <cell r="DL72" t="str">
            <v>Ad Hoc</v>
          </cell>
          <cell r="DM72" t="str">
            <v>Ad Hoc</v>
          </cell>
          <cell r="DN72" t="str">
            <v>Ad Hoc</v>
          </cell>
          <cell r="DO72" t="str">
            <v>Ad Hoc</v>
          </cell>
          <cell r="DP72" t="str">
            <v>Ad Hoc</v>
          </cell>
          <cell r="DQ72" t="str">
            <v>Ad Hoc</v>
          </cell>
          <cell r="DR72" t="str">
            <v>Ad Hoc</v>
          </cell>
          <cell r="DS72" t="str">
            <v>Ad Hoc</v>
          </cell>
          <cell r="DT72" t="str">
            <v>Ad Hoc</v>
          </cell>
          <cell r="DU72" t="str">
            <v>Ad Hoc</v>
          </cell>
          <cell r="DV72" t="str">
            <v>Ad Hoc</v>
          </cell>
          <cell r="DW72" t="str">
            <v>Ad Hoc</v>
          </cell>
          <cell r="DX72" t="str">
            <v>Ad Hoc</v>
          </cell>
          <cell r="DY72" t="str">
            <v>Ad Hoc</v>
          </cell>
          <cell r="DZ72" t="str">
            <v>Ad Hoc</v>
          </cell>
          <cell r="EA72" t="str">
            <v>Ad Hoc</v>
          </cell>
          <cell r="EB72" t="str">
            <v>Ad Hoc</v>
          </cell>
          <cell r="EC72" t="str">
            <v>Ad Hoc</v>
          </cell>
          <cell r="ED72" t="str">
            <v>Ad Hoc</v>
          </cell>
          <cell r="EE72" t="str">
            <v>Ad Hoc</v>
          </cell>
          <cell r="EF72" t="str">
            <v>Ad Hoc</v>
          </cell>
          <cell r="EG72" t="str">
            <v>Ad Hoc</v>
          </cell>
          <cell r="EH72" t="str">
            <v>Ad Hoc</v>
          </cell>
          <cell r="EI72" t="str">
            <v>Ad Hoc</v>
          </cell>
          <cell r="EJ72" t="str">
            <v>Ad Hoc</v>
          </cell>
          <cell r="EK72" t="str">
            <v>Ad Hoc</v>
          </cell>
          <cell r="EL72" t="str">
            <v>Ad Hoc</v>
          </cell>
          <cell r="EM72" t="str">
            <v>Ad Hoc</v>
          </cell>
          <cell r="EN72" t="str">
            <v>Ad Hoc</v>
          </cell>
          <cell r="EO72" t="str">
            <v>Ad Hoc</v>
          </cell>
        </row>
        <row r="73">
          <cell r="BJ73">
            <v>28</v>
          </cell>
          <cell r="BK73" t="str">
            <v>Ad Hoc</v>
          </cell>
          <cell r="BL73" t="str">
            <v>Ad Hoc</v>
          </cell>
          <cell r="BM73" t="str">
            <v>Ad Hoc</v>
          </cell>
          <cell r="BN73" t="str">
            <v>Ad Hoc</v>
          </cell>
          <cell r="BO73" t="str">
            <v>Ad Hoc</v>
          </cell>
          <cell r="BP73" t="str">
            <v>Ad Hoc</v>
          </cell>
          <cell r="BQ73" t="str">
            <v>Ad Hoc</v>
          </cell>
          <cell r="BR73" t="str">
            <v>Ad Hoc</v>
          </cell>
          <cell r="BS73" t="str">
            <v>Ad Hoc</v>
          </cell>
          <cell r="BT73" t="str">
            <v>Ad Hoc</v>
          </cell>
          <cell r="BU73" t="str">
            <v>Ad Hoc</v>
          </cell>
          <cell r="BV73" t="str">
            <v>Ad Hoc</v>
          </cell>
          <cell r="BW73" t="str">
            <v>Ad Hoc</v>
          </cell>
          <cell r="BX73" t="str">
            <v>Ad Hoc</v>
          </cell>
          <cell r="BY73" t="str">
            <v>Ad Hoc</v>
          </cell>
          <cell r="BZ73" t="str">
            <v>Ad Hoc</v>
          </cell>
          <cell r="CA73" t="str">
            <v>Ad Hoc</v>
          </cell>
          <cell r="CB73" t="str">
            <v>Ad Hoc</v>
          </cell>
          <cell r="CC73" t="str">
            <v>Ad Hoc</v>
          </cell>
          <cell r="CD73" t="str">
            <v>Ad Hoc</v>
          </cell>
          <cell r="CE73">
            <v>700</v>
          </cell>
          <cell r="CF73">
            <v>1050</v>
          </cell>
          <cell r="CG73">
            <v>1400</v>
          </cell>
          <cell r="CH73">
            <v>2100</v>
          </cell>
          <cell r="CI73">
            <v>2800</v>
          </cell>
          <cell r="CJ73">
            <v>4200</v>
          </cell>
          <cell r="CK73">
            <v>5600</v>
          </cell>
          <cell r="CL73">
            <v>8400</v>
          </cell>
          <cell r="CM73">
            <v>11200</v>
          </cell>
          <cell r="CN73">
            <v>16800</v>
          </cell>
          <cell r="CO73">
            <v>22400</v>
          </cell>
          <cell r="CP73">
            <v>33600</v>
          </cell>
          <cell r="CQ73">
            <v>44800</v>
          </cell>
          <cell r="CR73">
            <v>67200</v>
          </cell>
          <cell r="CS73">
            <v>89600</v>
          </cell>
          <cell r="CT73" t="str">
            <v>Ad Hoc</v>
          </cell>
          <cell r="CU73" t="str">
            <v>Ad Hoc</v>
          </cell>
          <cell r="CV73" t="str">
            <v>Ad Hoc</v>
          </cell>
          <cell r="CW73" t="str">
            <v>Ad Hoc</v>
          </cell>
          <cell r="CX73" t="str">
            <v>Ad Hoc</v>
          </cell>
          <cell r="CY73" t="str">
            <v>Ad Hoc</v>
          </cell>
          <cell r="CZ73" t="str">
            <v>Ad Hoc</v>
          </cell>
          <cell r="DA73" t="str">
            <v>Ad Hoc</v>
          </cell>
          <cell r="DB73" t="str">
            <v>Ad Hoc</v>
          </cell>
          <cell r="DC73" t="str">
            <v>Ad Hoc</v>
          </cell>
          <cell r="DD73" t="str">
            <v>Ad Hoc</v>
          </cell>
          <cell r="DE73" t="str">
            <v>Ad Hoc</v>
          </cell>
          <cell r="DF73" t="str">
            <v>Ad Hoc</v>
          </cell>
          <cell r="DG73" t="str">
            <v>Ad Hoc</v>
          </cell>
          <cell r="DH73" t="str">
            <v>Ad Hoc</v>
          </cell>
          <cell r="DI73" t="str">
            <v>Ad Hoc</v>
          </cell>
          <cell r="DJ73" t="str">
            <v>Ad Hoc</v>
          </cell>
          <cell r="DK73" t="str">
            <v>Ad Hoc</v>
          </cell>
          <cell r="DL73" t="str">
            <v>Ad Hoc</v>
          </cell>
          <cell r="DM73" t="str">
            <v>Ad Hoc</v>
          </cell>
          <cell r="DN73" t="str">
            <v>Ad Hoc</v>
          </cell>
          <cell r="DO73" t="str">
            <v>Ad Hoc</v>
          </cell>
          <cell r="DP73" t="str">
            <v>Ad Hoc</v>
          </cell>
          <cell r="DQ73" t="str">
            <v>Ad Hoc</v>
          </cell>
          <cell r="DR73" t="str">
            <v>Ad Hoc</v>
          </cell>
          <cell r="DS73" t="str">
            <v>Ad Hoc</v>
          </cell>
          <cell r="DT73" t="str">
            <v>Ad Hoc</v>
          </cell>
          <cell r="DU73" t="str">
            <v>Ad Hoc</v>
          </cell>
          <cell r="DV73" t="str">
            <v>Ad Hoc</v>
          </cell>
          <cell r="DW73" t="str">
            <v>Ad Hoc</v>
          </cell>
          <cell r="DX73" t="str">
            <v>Ad Hoc</v>
          </cell>
          <cell r="DY73" t="str">
            <v>Ad Hoc</v>
          </cell>
          <cell r="DZ73" t="str">
            <v>Ad Hoc</v>
          </cell>
          <cell r="EA73" t="str">
            <v>Ad Hoc</v>
          </cell>
          <cell r="EB73" t="str">
            <v>Ad Hoc</v>
          </cell>
          <cell r="EC73" t="str">
            <v>Ad Hoc</v>
          </cell>
          <cell r="ED73" t="str">
            <v>Ad Hoc</v>
          </cell>
          <cell r="EE73" t="str">
            <v>Ad Hoc</v>
          </cell>
          <cell r="EF73" t="str">
            <v>Ad Hoc</v>
          </cell>
          <cell r="EG73" t="str">
            <v>Ad Hoc</v>
          </cell>
          <cell r="EH73" t="str">
            <v>Ad Hoc</v>
          </cell>
          <cell r="EI73" t="str">
            <v>Ad Hoc</v>
          </cell>
          <cell r="EJ73" t="str">
            <v>Ad Hoc</v>
          </cell>
          <cell r="EK73" t="str">
            <v>Ad Hoc</v>
          </cell>
          <cell r="EL73" t="str">
            <v>Ad Hoc</v>
          </cell>
          <cell r="EM73" t="str">
            <v>Ad Hoc</v>
          </cell>
          <cell r="EN73" t="str">
            <v>Ad Hoc</v>
          </cell>
          <cell r="EO73" t="str">
            <v>Ad Hoc</v>
          </cell>
        </row>
        <row r="74">
          <cell r="BJ74">
            <v>29</v>
          </cell>
          <cell r="BK74" t="str">
            <v>Ad Hoc</v>
          </cell>
          <cell r="BL74" t="str">
            <v>Ad Hoc</v>
          </cell>
          <cell r="BM74" t="str">
            <v>Ad Hoc</v>
          </cell>
          <cell r="BN74" t="str">
            <v>Ad Hoc</v>
          </cell>
          <cell r="BO74" t="str">
            <v>Ad Hoc</v>
          </cell>
          <cell r="BP74" t="str">
            <v>Ad Hoc</v>
          </cell>
          <cell r="BQ74" t="str">
            <v>Ad Hoc</v>
          </cell>
          <cell r="BR74" t="str">
            <v>Ad Hoc</v>
          </cell>
          <cell r="BS74" t="str">
            <v>Ad Hoc</v>
          </cell>
          <cell r="BT74" t="str">
            <v>Ad Hoc</v>
          </cell>
          <cell r="BU74" t="str">
            <v>Ad Hoc</v>
          </cell>
          <cell r="BV74" t="str">
            <v>Ad Hoc</v>
          </cell>
          <cell r="BW74" t="str">
            <v>Ad Hoc</v>
          </cell>
          <cell r="BX74" t="str">
            <v>Ad Hoc</v>
          </cell>
          <cell r="BY74" t="str">
            <v>Ad Hoc</v>
          </cell>
          <cell r="BZ74" t="str">
            <v>Ad Hoc</v>
          </cell>
          <cell r="CA74" t="str">
            <v>Ad Hoc</v>
          </cell>
          <cell r="CB74" t="str">
            <v>Ad Hoc</v>
          </cell>
          <cell r="CC74" t="str">
            <v>Ad Hoc</v>
          </cell>
          <cell r="CD74" t="str">
            <v>Ad Hoc</v>
          </cell>
          <cell r="CE74" t="str">
            <v>Ad Hoc</v>
          </cell>
          <cell r="CF74">
            <v>725</v>
          </cell>
          <cell r="CG74">
            <v>1088</v>
          </cell>
          <cell r="CH74">
            <v>1450</v>
          </cell>
          <cell r="CI74">
            <v>2176</v>
          </cell>
          <cell r="CJ74">
            <v>2900</v>
          </cell>
          <cell r="CK74">
            <v>4352</v>
          </cell>
          <cell r="CL74">
            <v>5800</v>
          </cell>
          <cell r="CM74">
            <v>8704</v>
          </cell>
          <cell r="CN74">
            <v>11600</v>
          </cell>
          <cell r="CO74">
            <v>17408</v>
          </cell>
          <cell r="CP74">
            <v>23200</v>
          </cell>
          <cell r="CQ74">
            <v>34816</v>
          </cell>
          <cell r="CR74">
            <v>46400</v>
          </cell>
          <cell r="CS74">
            <v>69632</v>
          </cell>
          <cell r="CT74">
            <v>92800</v>
          </cell>
          <cell r="CU74" t="str">
            <v>Ad Hoc</v>
          </cell>
          <cell r="CV74" t="str">
            <v>Ad Hoc</v>
          </cell>
          <cell r="CW74" t="str">
            <v>Ad Hoc</v>
          </cell>
          <cell r="CX74" t="str">
            <v>Ad Hoc</v>
          </cell>
          <cell r="CY74" t="str">
            <v>Ad Hoc</v>
          </cell>
          <cell r="CZ74" t="str">
            <v>Ad Hoc</v>
          </cell>
          <cell r="DA74" t="str">
            <v>Ad Hoc</v>
          </cell>
          <cell r="DB74" t="str">
            <v>Ad Hoc</v>
          </cell>
          <cell r="DC74" t="str">
            <v>Ad Hoc</v>
          </cell>
          <cell r="DD74" t="str">
            <v>Ad Hoc</v>
          </cell>
          <cell r="DE74" t="str">
            <v>Ad Hoc</v>
          </cell>
          <cell r="DF74" t="str">
            <v>Ad Hoc</v>
          </cell>
          <cell r="DG74" t="str">
            <v>Ad Hoc</v>
          </cell>
          <cell r="DH74" t="str">
            <v>Ad Hoc</v>
          </cell>
          <cell r="DI74" t="str">
            <v>Ad Hoc</v>
          </cell>
          <cell r="DJ74" t="str">
            <v>Ad Hoc</v>
          </cell>
          <cell r="DK74" t="str">
            <v>Ad Hoc</v>
          </cell>
          <cell r="DL74" t="str">
            <v>Ad Hoc</v>
          </cell>
          <cell r="DM74" t="str">
            <v>Ad Hoc</v>
          </cell>
          <cell r="DN74" t="str">
            <v>Ad Hoc</v>
          </cell>
          <cell r="DO74" t="str">
            <v>Ad Hoc</v>
          </cell>
          <cell r="DP74" t="str">
            <v>Ad Hoc</v>
          </cell>
          <cell r="DQ74" t="str">
            <v>Ad Hoc</v>
          </cell>
          <cell r="DR74" t="str">
            <v>Ad Hoc</v>
          </cell>
          <cell r="DS74" t="str">
            <v>Ad Hoc</v>
          </cell>
          <cell r="DT74" t="str">
            <v>Ad Hoc</v>
          </cell>
          <cell r="DU74" t="str">
            <v>Ad Hoc</v>
          </cell>
          <cell r="DV74" t="str">
            <v>Ad Hoc</v>
          </cell>
          <cell r="DW74" t="str">
            <v>Ad Hoc</v>
          </cell>
          <cell r="DX74" t="str">
            <v>Ad Hoc</v>
          </cell>
          <cell r="DY74" t="str">
            <v>Ad Hoc</v>
          </cell>
          <cell r="DZ74" t="str">
            <v>Ad Hoc</v>
          </cell>
          <cell r="EA74" t="str">
            <v>Ad Hoc</v>
          </cell>
          <cell r="EB74" t="str">
            <v>Ad Hoc</v>
          </cell>
          <cell r="EC74" t="str">
            <v>Ad Hoc</v>
          </cell>
          <cell r="ED74" t="str">
            <v>Ad Hoc</v>
          </cell>
          <cell r="EE74" t="str">
            <v>Ad Hoc</v>
          </cell>
          <cell r="EF74" t="str">
            <v>Ad Hoc</v>
          </cell>
          <cell r="EG74" t="str">
            <v>Ad Hoc</v>
          </cell>
          <cell r="EH74" t="str">
            <v>Ad Hoc</v>
          </cell>
          <cell r="EI74" t="str">
            <v>Ad Hoc</v>
          </cell>
          <cell r="EJ74" t="str">
            <v>Ad Hoc</v>
          </cell>
          <cell r="EK74" t="str">
            <v>Ad Hoc</v>
          </cell>
          <cell r="EL74" t="str">
            <v>Ad Hoc</v>
          </cell>
          <cell r="EM74" t="str">
            <v>Ad Hoc</v>
          </cell>
          <cell r="EN74" t="str">
            <v>Ad Hoc</v>
          </cell>
          <cell r="EO74" t="str">
            <v>Ad Hoc</v>
          </cell>
        </row>
        <row r="75">
          <cell r="BJ75">
            <v>30</v>
          </cell>
          <cell r="BK75" t="str">
            <v>Ad Hoc</v>
          </cell>
          <cell r="BL75" t="str">
            <v>Ad Hoc</v>
          </cell>
          <cell r="BM75" t="str">
            <v>Ad Hoc</v>
          </cell>
          <cell r="BN75" t="str">
            <v>Ad Hoc</v>
          </cell>
          <cell r="BO75" t="str">
            <v>Ad Hoc</v>
          </cell>
          <cell r="BP75" t="str">
            <v>Ad Hoc</v>
          </cell>
          <cell r="BQ75" t="str">
            <v>Ad Hoc</v>
          </cell>
          <cell r="BR75" t="str">
            <v>Ad Hoc</v>
          </cell>
          <cell r="BS75" t="str">
            <v>Ad Hoc</v>
          </cell>
          <cell r="BT75" t="str">
            <v>Ad Hoc</v>
          </cell>
          <cell r="BU75" t="str">
            <v>Ad Hoc</v>
          </cell>
          <cell r="BV75" t="str">
            <v>Ad Hoc</v>
          </cell>
          <cell r="BW75" t="str">
            <v>Ad Hoc</v>
          </cell>
          <cell r="BX75" t="str">
            <v>Ad Hoc</v>
          </cell>
          <cell r="BY75" t="str">
            <v>Ad Hoc</v>
          </cell>
          <cell r="BZ75" t="str">
            <v>Ad Hoc</v>
          </cell>
          <cell r="CA75" t="str">
            <v>Ad Hoc</v>
          </cell>
          <cell r="CB75" t="str">
            <v>Ad Hoc</v>
          </cell>
          <cell r="CC75" t="str">
            <v>Ad Hoc</v>
          </cell>
          <cell r="CD75" t="str">
            <v>Ad Hoc</v>
          </cell>
          <cell r="CE75" t="str">
            <v>Ad Hoc</v>
          </cell>
          <cell r="CF75" t="str">
            <v>Ad Hoc</v>
          </cell>
          <cell r="CG75">
            <v>750</v>
          </cell>
          <cell r="CH75">
            <v>1125</v>
          </cell>
          <cell r="CI75">
            <v>1500</v>
          </cell>
          <cell r="CJ75">
            <v>2250</v>
          </cell>
          <cell r="CK75">
            <v>3000</v>
          </cell>
          <cell r="CL75">
            <v>4500</v>
          </cell>
          <cell r="CM75">
            <v>6000</v>
          </cell>
          <cell r="CN75">
            <v>9000</v>
          </cell>
          <cell r="CO75">
            <v>12000</v>
          </cell>
          <cell r="CP75">
            <v>18000</v>
          </cell>
          <cell r="CQ75">
            <v>24000</v>
          </cell>
          <cell r="CR75">
            <v>36000</v>
          </cell>
          <cell r="CS75">
            <v>48000</v>
          </cell>
          <cell r="CT75">
            <v>72000</v>
          </cell>
          <cell r="CU75">
            <v>96000</v>
          </cell>
          <cell r="CV75" t="str">
            <v>Ad Hoc</v>
          </cell>
          <cell r="CW75" t="str">
            <v>Ad Hoc</v>
          </cell>
          <cell r="CX75" t="str">
            <v>Ad Hoc</v>
          </cell>
          <cell r="CY75" t="str">
            <v>Ad Hoc</v>
          </cell>
          <cell r="CZ75" t="str">
            <v>Ad Hoc</v>
          </cell>
          <cell r="DA75" t="str">
            <v>Ad Hoc</v>
          </cell>
          <cell r="DB75" t="str">
            <v>Ad Hoc</v>
          </cell>
          <cell r="DC75" t="str">
            <v>Ad Hoc</v>
          </cell>
          <cell r="DD75" t="str">
            <v>Ad Hoc</v>
          </cell>
          <cell r="DE75" t="str">
            <v>Ad Hoc</v>
          </cell>
          <cell r="DF75" t="str">
            <v>Ad Hoc</v>
          </cell>
          <cell r="DG75" t="str">
            <v>Ad Hoc</v>
          </cell>
          <cell r="DH75" t="str">
            <v>Ad Hoc</v>
          </cell>
          <cell r="DI75" t="str">
            <v>Ad Hoc</v>
          </cell>
          <cell r="DJ75" t="str">
            <v>Ad Hoc</v>
          </cell>
          <cell r="DK75" t="str">
            <v>Ad Hoc</v>
          </cell>
          <cell r="DL75" t="str">
            <v>Ad Hoc</v>
          </cell>
          <cell r="DM75" t="str">
            <v>Ad Hoc</v>
          </cell>
          <cell r="DN75" t="str">
            <v>Ad Hoc</v>
          </cell>
          <cell r="DO75" t="str">
            <v>Ad Hoc</v>
          </cell>
          <cell r="DP75" t="str">
            <v>Ad Hoc</v>
          </cell>
          <cell r="DQ75" t="str">
            <v>Ad Hoc</v>
          </cell>
          <cell r="DR75" t="str">
            <v>Ad Hoc</v>
          </cell>
          <cell r="DS75" t="str">
            <v>Ad Hoc</v>
          </cell>
          <cell r="DT75" t="str">
            <v>Ad Hoc</v>
          </cell>
          <cell r="DU75" t="str">
            <v>Ad Hoc</v>
          </cell>
          <cell r="DV75" t="str">
            <v>Ad Hoc</v>
          </cell>
          <cell r="DW75" t="str">
            <v>Ad Hoc</v>
          </cell>
          <cell r="DX75" t="str">
            <v>Ad Hoc</v>
          </cell>
          <cell r="DY75" t="str">
            <v>Ad Hoc</v>
          </cell>
          <cell r="DZ75" t="str">
            <v>Ad Hoc</v>
          </cell>
          <cell r="EA75" t="str">
            <v>Ad Hoc</v>
          </cell>
          <cell r="EB75" t="str">
            <v>Ad Hoc</v>
          </cell>
          <cell r="EC75" t="str">
            <v>Ad Hoc</v>
          </cell>
          <cell r="ED75" t="str">
            <v>Ad Hoc</v>
          </cell>
          <cell r="EE75" t="str">
            <v>Ad Hoc</v>
          </cell>
          <cell r="EF75" t="str">
            <v>Ad Hoc</v>
          </cell>
          <cell r="EG75" t="str">
            <v>Ad Hoc</v>
          </cell>
          <cell r="EH75" t="str">
            <v>Ad Hoc</v>
          </cell>
          <cell r="EI75" t="str">
            <v>Ad Hoc</v>
          </cell>
          <cell r="EJ75" t="str">
            <v>Ad Hoc</v>
          </cell>
          <cell r="EK75" t="str">
            <v>Ad Hoc</v>
          </cell>
          <cell r="EL75" t="str">
            <v>Ad Hoc</v>
          </cell>
          <cell r="EM75" t="str">
            <v>Ad Hoc</v>
          </cell>
          <cell r="EN75" t="str">
            <v>Ad Hoc</v>
          </cell>
          <cell r="EO75" t="str">
            <v>Ad Hoc</v>
          </cell>
        </row>
        <row r="76">
          <cell r="BJ76">
            <v>31</v>
          </cell>
          <cell r="BK76" t="str">
            <v>Ad Hoc</v>
          </cell>
          <cell r="BL76" t="str">
            <v>Ad Hoc</v>
          </cell>
          <cell r="BM76" t="str">
            <v>Ad Hoc</v>
          </cell>
          <cell r="BN76" t="str">
            <v>Ad Hoc</v>
          </cell>
          <cell r="BO76" t="str">
            <v>Ad Hoc</v>
          </cell>
          <cell r="BP76" t="str">
            <v>Ad Hoc</v>
          </cell>
          <cell r="BQ76" t="str">
            <v>Ad Hoc</v>
          </cell>
          <cell r="BR76" t="str">
            <v>Ad Hoc</v>
          </cell>
          <cell r="BS76" t="str">
            <v>Ad Hoc</v>
          </cell>
          <cell r="BT76" t="str">
            <v>Ad Hoc</v>
          </cell>
          <cell r="BU76" t="str">
            <v>Ad Hoc</v>
          </cell>
          <cell r="BV76" t="str">
            <v>Ad Hoc</v>
          </cell>
          <cell r="BW76" t="str">
            <v>Ad Hoc</v>
          </cell>
          <cell r="BX76" t="str">
            <v>Ad Hoc</v>
          </cell>
          <cell r="BY76" t="str">
            <v>Ad Hoc</v>
          </cell>
          <cell r="BZ76" t="str">
            <v>Ad Hoc</v>
          </cell>
          <cell r="CA76" t="str">
            <v>Ad Hoc</v>
          </cell>
          <cell r="CB76" t="str">
            <v>Ad Hoc</v>
          </cell>
          <cell r="CC76" t="str">
            <v>Ad Hoc</v>
          </cell>
          <cell r="CD76" t="str">
            <v>Ad Hoc</v>
          </cell>
          <cell r="CE76" t="str">
            <v>Ad Hoc</v>
          </cell>
          <cell r="CF76" t="str">
            <v>Ad Hoc</v>
          </cell>
          <cell r="CG76" t="str">
            <v>Ad Hoc</v>
          </cell>
          <cell r="CH76">
            <v>775</v>
          </cell>
          <cell r="CI76">
            <v>1163</v>
          </cell>
          <cell r="CJ76">
            <v>1550</v>
          </cell>
          <cell r="CK76">
            <v>2326</v>
          </cell>
          <cell r="CL76">
            <v>3100</v>
          </cell>
          <cell r="CM76">
            <v>4652</v>
          </cell>
          <cell r="CN76">
            <v>6200</v>
          </cell>
          <cell r="CO76">
            <v>9304</v>
          </cell>
          <cell r="CP76">
            <v>12400</v>
          </cell>
          <cell r="CQ76">
            <v>18608</v>
          </cell>
          <cell r="CR76">
            <v>24800</v>
          </cell>
          <cell r="CS76">
            <v>37216</v>
          </cell>
          <cell r="CT76">
            <v>49600</v>
          </cell>
          <cell r="CU76">
            <v>74432</v>
          </cell>
          <cell r="CV76">
            <v>99200</v>
          </cell>
          <cell r="CW76" t="str">
            <v>Ad Hoc</v>
          </cell>
          <cell r="CX76" t="str">
            <v>Ad Hoc</v>
          </cell>
          <cell r="CY76" t="str">
            <v>Ad Hoc</v>
          </cell>
          <cell r="CZ76" t="str">
            <v>Ad Hoc</v>
          </cell>
          <cell r="DA76" t="str">
            <v>Ad Hoc</v>
          </cell>
          <cell r="DB76" t="str">
            <v>Ad Hoc</v>
          </cell>
          <cell r="DC76" t="str">
            <v>Ad Hoc</v>
          </cell>
          <cell r="DD76" t="str">
            <v>Ad Hoc</v>
          </cell>
          <cell r="DE76" t="str">
            <v>Ad Hoc</v>
          </cell>
          <cell r="DF76" t="str">
            <v>Ad Hoc</v>
          </cell>
          <cell r="DG76" t="str">
            <v>Ad Hoc</v>
          </cell>
          <cell r="DH76" t="str">
            <v>Ad Hoc</v>
          </cell>
          <cell r="DI76" t="str">
            <v>Ad Hoc</v>
          </cell>
          <cell r="DJ76" t="str">
            <v>Ad Hoc</v>
          </cell>
          <cell r="DK76" t="str">
            <v>Ad Hoc</v>
          </cell>
          <cell r="DL76" t="str">
            <v>Ad Hoc</v>
          </cell>
          <cell r="DM76" t="str">
            <v>Ad Hoc</v>
          </cell>
          <cell r="DN76" t="str">
            <v>Ad Hoc</v>
          </cell>
          <cell r="DO76" t="str">
            <v>Ad Hoc</v>
          </cell>
          <cell r="DP76" t="str">
            <v>Ad Hoc</v>
          </cell>
          <cell r="DQ76" t="str">
            <v>Ad Hoc</v>
          </cell>
          <cell r="DR76" t="str">
            <v>Ad Hoc</v>
          </cell>
          <cell r="DS76" t="str">
            <v>Ad Hoc</v>
          </cell>
          <cell r="DT76" t="str">
            <v>Ad Hoc</v>
          </cell>
          <cell r="DU76" t="str">
            <v>Ad Hoc</v>
          </cell>
          <cell r="DV76" t="str">
            <v>Ad Hoc</v>
          </cell>
          <cell r="DW76" t="str">
            <v>Ad Hoc</v>
          </cell>
          <cell r="DX76" t="str">
            <v>Ad Hoc</v>
          </cell>
          <cell r="DY76" t="str">
            <v>Ad Hoc</v>
          </cell>
          <cell r="DZ76" t="str">
            <v>Ad Hoc</v>
          </cell>
          <cell r="EA76" t="str">
            <v>Ad Hoc</v>
          </cell>
          <cell r="EB76" t="str">
            <v>Ad Hoc</v>
          </cell>
          <cell r="EC76" t="str">
            <v>Ad Hoc</v>
          </cell>
          <cell r="ED76" t="str">
            <v>Ad Hoc</v>
          </cell>
          <cell r="EE76" t="str">
            <v>Ad Hoc</v>
          </cell>
          <cell r="EF76" t="str">
            <v>Ad Hoc</v>
          </cell>
          <cell r="EG76" t="str">
            <v>Ad Hoc</v>
          </cell>
          <cell r="EH76" t="str">
            <v>Ad Hoc</v>
          </cell>
          <cell r="EI76" t="str">
            <v>Ad Hoc</v>
          </cell>
          <cell r="EJ76" t="str">
            <v>Ad Hoc</v>
          </cell>
          <cell r="EK76" t="str">
            <v>Ad Hoc</v>
          </cell>
          <cell r="EL76" t="str">
            <v>Ad Hoc</v>
          </cell>
          <cell r="EM76" t="str">
            <v>Ad Hoc</v>
          </cell>
          <cell r="EN76" t="str">
            <v>Ad Hoc</v>
          </cell>
          <cell r="EO76" t="str">
            <v>Ad Hoc</v>
          </cell>
        </row>
        <row r="77">
          <cell r="BJ77">
            <v>32</v>
          </cell>
          <cell r="BK77" t="str">
            <v>Ad Hoc</v>
          </cell>
          <cell r="BL77" t="str">
            <v>Ad Hoc</v>
          </cell>
          <cell r="BM77" t="str">
            <v>Ad Hoc</v>
          </cell>
          <cell r="BN77" t="str">
            <v>Ad Hoc</v>
          </cell>
          <cell r="BO77" t="str">
            <v>Ad Hoc</v>
          </cell>
          <cell r="BP77" t="str">
            <v>Ad Hoc</v>
          </cell>
          <cell r="BQ77" t="str">
            <v>Ad Hoc</v>
          </cell>
          <cell r="BR77" t="str">
            <v>Ad Hoc</v>
          </cell>
          <cell r="BS77" t="str">
            <v>Ad Hoc</v>
          </cell>
          <cell r="BT77" t="str">
            <v>Ad Hoc</v>
          </cell>
          <cell r="BU77" t="str">
            <v>Ad Hoc</v>
          </cell>
          <cell r="BV77" t="str">
            <v>Ad Hoc</v>
          </cell>
          <cell r="BW77" t="str">
            <v>Ad Hoc</v>
          </cell>
          <cell r="BX77" t="str">
            <v>Ad Hoc</v>
          </cell>
          <cell r="BY77" t="str">
            <v>Ad Hoc</v>
          </cell>
          <cell r="BZ77" t="str">
            <v>Ad Hoc</v>
          </cell>
          <cell r="CA77" t="str">
            <v>Ad Hoc</v>
          </cell>
          <cell r="CB77" t="str">
            <v>Ad Hoc</v>
          </cell>
          <cell r="CC77" t="str">
            <v>Ad Hoc</v>
          </cell>
          <cell r="CD77" t="str">
            <v>Ad Hoc</v>
          </cell>
          <cell r="CE77" t="str">
            <v>Ad Hoc</v>
          </cell>
          <cell r="CF77" t="str">
            <v>Ad Hoc</v>
          </cell>
          <cell r="CG77" t="str">
            <v>Ad Hoc</v>
          </cell>
          <cell r="CH77" t="str">
            <v>Ad Hoc</v>
          </cell>
          <cell r="CI77">
            <v>800</v>
          </cell>
          <cell r="CJ77">
            <v>1200</v>
          </cell>
          <cell r="CK77">
            <v>1600</v>
          </cell>
          <cell r="CL77">
            <v>2400</v>
          </cell>
          <cell r="CM77">
            <v>3200</v>
          </cell>
          <cell r="CN77">
            <v>4800</v>
          </cell>
          <cell r="CO77">
            <v>6400</v>
          </cell>
          <cell r="CP77">
            <v>9600</v>
          </cell>
          <cell r="CQ77">
            <v>12800</v>
          </cell>
          <cell r="CR77">
            <v>19200</v>
          </cell>
          <cell r="CS77">
            <v>25600</v>
          </cell>
          <cell r="CT77">
            <v>38400</v>
          </cell>
          <cell r="CU77">
            <v>51200</v>
          </cell>
          <cell r="CV77">
            <v>76800</v>
          </cell>
          <cell r="CW77">
            <v>102400</v>
          </cell>
          <cell r="CX77" t="str">
            <v>Ad Hoc</v>
          </cell>
          <cell r="CY77" t="str">
            <v>Ad Hoc</v>
          </cell>
          <cell r="CZ77" t="str">
            <v>Ad Hoc</v>
          </cell>
          <cell r="DA77" t="str">
            <v>Ad Hoc</v>
          </cell>
          <cell r="DB77" t="str">
            <v>Ad Hoc</v>
          </cell>
          <cell r="DC77" t="str">
            <v>Ad Hoc</v>
          </cell>
          <cell r="DD77" t="str">
            <v>Ad Hoc</v>
          </cell>
          <cell r="DE77" t="str">
            <v>Ad Hoc</v>
          </cell>
          <cell r="DF77" t="str">
            <v>Ad Hoc</v>
          </cell>
          <cell r="DG77" t="str">
            <v>Ad Hoc</v>
          </cell>
          <cell r="DH77" t="str">
            <v>Ad Hoc</v>
          </cell>
          <cell r="DI77" t="str">
            <v>Ad Hoc</v>
          </cell>
          <cell r="DJ77" t="str">
            <v>Ad Hoc</v>
          </cell>
          <cell r="DK77" t="str">
            <v>Ad Hoc</v>
          </cell>
          <cell r="DL77" t="str">
            <v>Ad Hoc</v>
          </cell>
          <cell r="DM77" t="str">
            <v>Ad Hoc</v>
          </cell>
          <cell r="DN77" t="str">
            <v>Ad Hoc</v>
          </cell>
          <cell r="DO77" t="str">
            <v>Ad Hoc</v>
          </cell>
          <cell r="DP77" t="str">
            <v>Ad Hoc</v>
          </cell>
          <cell r="DQ77" t="str">
            <v>Ad Hoc</v>
          </cell>
          <cell r="DR77" t="str">
            <v>Ad Hoc</v>
          </cell>
          <cell r="DS77" t="str">
            <v>Ad Hoc</v>
          </cell>
          <cell r="DT77" t="str">
            <v>Ad Hoc</v>
          </cell>
          <cell r="DU77" t="str">
            <v>Ad Hoc</v>
          </cell>
          <cell r="DV77" t="str">
            <v>Ad Hoc</v>
          </cell>
          <cell r="DW77" t="str">
            <v>Ad Hoc</v>
          </cell>
          <cell r="DX77" t="str">
            <v>Ad Hoc</v>
          </cell>
          <cell r="DY77" t="str">
            <v>Ad Hoc</v>
          </cell>
          <cell r="DZ77" t="str">
            <v>Ad Hoc</v>
          </cell>
          <cell r="EA77" t="str">
            <v>Ad Hoc</v>
          </cell>
          <cell r="EB77" t="str">
            <v>Ad Hoc</v>
          </cell>
          <cell r="EC77" t="str">
            <v>Ad Hoc</v>
          </cell>
          <cell r="ED77" t="str">
            <v>Ad Hoc</v>
          </cell>
          <cell r="EE77" t="str">
            <v>Ad Hoc</v>
          </cell>
          <cell r="EF77" t="str">
            <v>Ad Hoc</v>
          </cell>
          <cell r="EG77" t="str">
            <v>Ad Hoc</v>
          </cell>
          <cell r="EH77" t="str">
            <v>Ad Hoc</v>
          </cell>
          <cell r="EI77" t="str">
            <v>Ad Hoc</v>
          </cell>
          <cell r="EJ77" t="str">
            <v>Ad Hoc</v>
          </cell>
          <cell r="EK77" t="str">
            <v>Ad Hoc</v>
          </cell>
          <cell r="EL77" t="str">
            <v>Ad Hoc</v>
          </cell>
          <cell r="EM77" t="str">
            <v>Ad Hoc</v>
          </cell>
          <cell r="EN77" t="str">
            <v>Ad Hoc</v>
          </cell>
          <cell r="EO77" t="str">
            <v>Ad Hoc</v>
          </cell>
        </row>
        <row r="78">
          <cell r="BJ78">
            <v>33</v>
          </cell>
          <cell r="BK78" t="str">
            <v>Ad Hoc</v>
          </cell>
          <cell r="BL78" t="str">
            <v>Ad Hoc</v>
          </cell>
          <cell r="BM78" t="str">
            <v>Ad Hoc</v>
          </cell>
          <cell r="BN78" t="str">
            <v>Ad Hoc</v>
          </cell>
          <cell r="BO78" t="str">
            <v>Ad Hoc</v>
          </cell>
          <cell r="BP78" t="str">
            <v>Ad Hoc</v>
          </cell>
          <cell r="BQ78" t="str">
            <v>Ad Hoc</v>
          </cell>
          <cell r="BR78" t="str">
            <v>Ad Hoc</v>
          </cell>
          <cell r="BS78" t="str">
            <v>Ad Hoc</v>
          </cell>
          <cell r="BT78" t="str">
            <v>Ad Hoc</v>
          </cell>
          <cell r="BU78" t="str">
            <v>Ad Hoc</v>
          </cell>
          <cell r="BV78" t="str">
            <v>Ad Hoc</v>
          </cell>
          <cell r="BW78" t="str">
            <v>Ad Hoc</v>
          </cell>
          <cell r="BX78" t="str">
            <v>Ad Hoc</v>
          </cell>
          <cell r="BY78" t="str">
            <v>Ad Hoc</v>
          </cell>
          <cell r="BZ78" t="str">
            <v>Ad Hoc</v>
          </cell>
          <cell r="CA78" t="str">
            <v>Ad Hoc</v>
          </cell>
          <cell r="CB78" t="str">
            <v>Ad Hoc</v>
          </cell>
          <cell r="CC78" t="str">
            <v>Ad Hoc</v>
          </cell>
          <cell r="CD78" t="str">
            <v>Ad Hoc</v>
          </cell>
          <cell r="CE78" t="str">
            <v>Ad Hoc</v>
          </cell>
          <cell r="CF78" t="str">
            <v>Ad Hoc</v>
          </cell>
          <cell r="CG78" t="str">
            <v>Ad Hoc</v>
          </cell>
          <cell r="CH78" t="str">
            <v>Ad Hoc</v>
          </cell>
          <cell r="CI78" t="str">
            <v>Ad Hoc</v>
          </cell>
          <cell r="CJ78">
            <v>825</v>
          </cell>
          <cell r="CK78">
            <v>1238</v>
          </cell>
          <cell r="CL78">
            <v>1650</v>
          </cell>
          <cell r="CM78">
            <v>2476</v>
          </cell>
          <cell r="CN78">
            <v>3300</v>
          </cell>
          <cell r="CO78">
            <v>4952</v>
          </cell>
          <cell r="CP78">
            <v>6600</v>
          </cell>
          <cell r="CQ78">
            <v>9904</v>
          </cell>
          <cell r="CR78">
            <v>13200</v>
          </cell>
          <cell r="CS78">
            <v>19808</v>
          </cell>
          <cell r="CT78">
            <v>26400</v>
          </cell>
          <cell r="CU78">
            <v>39616</v>
          </cell>
          <cell r="CV78">
            <v>52800</v>
          </cell>
          <cell r="CW78">
            <v>79232</v>
          </cell>
          <cell r="CX78">
            <v>105600</v>
          </cell>
          <cell r="CY78" t="str">
            <v>Ad Hoc</v>
          </cell>
          <cell r="CZ78" t="str">
            <v>Ad Hoc</v>
          </cell>
          <cell r="DA78" t="str">
            <v>Ad Hoc</v>
          </cell>
          <cell r="DB78" t="str">
            <v>Ad Hoc</v>
          </cell>
          <cell r="DC78" t="str">
            <v>Ad Hoc</v>
          </cell>
          <cell r="DD78" t="str">
            <v>Ad Hoc</v>
          </cell>
          <cell r="DE78" t="str">
            <v>Ad Hoc</v>
          </cell>
          <cell r="DF78" t="str">
            <v>Ad Hoc</v>
          </cell>
          <cell r="DG78" t="str">
            <v>Ad Hoc</v>
          </cell>
          <cell r="DH78" t="str">
            <v>Ad Hoc</v>
          </cell>
          <cell r="DI78" t="str">
            <v>Ad Hoc</v>
          </cell>
          <cell r="DJ78" t="str">
            <v>Ad Hoc</v>
          </cell>
          <cell r="DK78" t="str">
            <v>Ad Hoc</v>
          </cell>
          <cell r="DL78" t="str">
            <v>Ad Hoc</v>
          </cell>
          <cell r="DM78" t="str">
            <v>Ad Hoc</v>
          </cell>
          <cell r="DN78" t="str">
            <v>Ad Hoc</v>
          </cell>
          <cell r="DO78" t="str">
            <v>Ad Hoc</v>
          </cell>
          <cell r="DP78" t="str">
            <v>Ad Hoc</v>
          </cell>
          <cell r="DQ78" t="str">
            <v>Ad Hoc</v>
          </cell>
          <cell r="DR78" t="str">
            <v>Ad Hoc</v>
          </cell>
          <cell r="DS78" t="str">
            <v>Ad Hoc</v>
          </cell>
          <cell r="DT78" t="str">
            <v>Ad Hoc</v>
          </cell>
          <cell r="DU78" t="str">
            <v>Ad Hoc</v>
          </cell>
          <cell r="DV78" t="str">
            <v>Ad Hoc</v>
          </cell>
          <cell r="DW78" t="str">
            <v>Ad Hoc</v>
          </cell>
          <cell r="DX78" t="str">
            <v>Ad Hoc</v>
          </cell>
          <cell r="DY78" t="str">
            <v>Ad Hoc</v>
          </cell>
          <cell r="DZ78" t="str">
            <v>Ad Hoc</v>
          </cell>
          <cell r="EA78" t="str">
            <v>Ad Hoc</v>
          </cell>
          <cell r="EB78" t="str">
            <v>Ad Hoc</v>
          </cell>
          <cell r="EC78" t="str">
            <v>Ad Hoc</v>
          </cell>
          <cell r="ED78" t="str">
            <v>Ad Hoc</v>
          </cell>
          <cell r="EE78" t="str">
            <v>Ad Hoc</v>
          </cell>
          <cell r="EF78" t="str">
            <v>Ad Hoc</v>
          </cell>
          <cell r="EG78" t="str">
            <v>Ad Hoc</v>
          </cell>
          <cell r="EH78" t="str">
            <v>Ad Hoc</v>
          </cell>
          <cell r="EI78" t="str">
            <v>Ad Hoc</v>
          </cell>
          <cell r="EJ78" t="str">
            <v>Ad Hoc</v>
          </cell>
          <cell r="EK78" t="str">
            <v>Ad Hoc</v>
          </cell>
          <cell r="EL78" t="str">
            <v>Ad Hoc</v>
          </cell>
          <cell r="EM78" t="str">
            <v>Ad Hoc</v>
          </cell>
          <cell r="EN78" t="str">
            <v>Ad Hoc</v>
          </cell>
          <cell r="EO78" t="str">
            <v>Ad Hoc</v>
          </cell>
        </row>
        <row r="79">
          <cell r="BJ79">
            <v>34</v>
          </cell>
          <cell r="BK79" t="str">
            <v>Ad Hoc</v>
          </cell>
          <cell r="BL79" t="str">
            <v>Ad Hoc</v>
          </cell>
          <cell r="BM79" t="str">
            <v>Ad Hoc</v>
          </cell>
          <cell r="BN79" t="str">
            <v>Ad Hoc</v>
          </cell>
          <cell r="BO79" t="str">
            <v>Ad Hoc</v>
          </cell>
          <cell r="BP79" t="str">
            <v>Ad Hoc</v>
          </cell>
          <cell r="BQ79" t="str">
            <v>Ad Hoc</v>
          </cell>
          <cell r="BR79" t="str">
            <v>Ad Hoc</v>
          </cell>
          <cell r="BS79" t="str">
            <v>Ad Hoc</v>
          </cell>
          <cell r="BT79" t="str">
            <v>Ad Hoc</v>
          </cell>
          <cell r="BU79" t="str">
            <v>Ad Hoc</v>
          </cell>
          <cell r="BV79" t="str">
            <v>Ad Hoc</v>
          </cell>
          <cell r="BW79" t="str">
            <v>Ad Hoc</v>
          </cell>
          <cell r="BX79" t="str">
            <v>Ad Hoc</v>
          </cell>
          <cell r="BY79" t="str">
            <v>Ad Hoc</v>
          </cell>
          <cell r="BZ79" t="str">
            <v>Ad Hoc</v>
          </cell>
          <cell r="CA79" t="str">
            <v>Ad Hoc</v>
          </cell>
          <cell r="CB79" t="str">
            <v>Ad Hoc</v>
          </cell>
          <cell r="CC79" t="str">
            <v>Ad Hoc</v>
          </cell>
          <cell r="CD79" t="str">
            <v>Ad Hoc</v>
          </cell>
          <cell r="CE79" t="str">
            <v>Ad Hoc</v>
          </cell>
          <cell r="CF79" t="str">
            <v>Ad Hoc</v>
          </cell>
          <cell r="CG79" t="str">
            <v>Ad Hoc</v>
          </cell>
          <cell r="CH79" t="str">
            <v>Ad Hoc</v>
          </cell>
          <cell r="CI79" t="str">
            <v>Ad Hoc</v>
          </cell>
          <cell r="CJ79" t="str">
            <v>Ad Hoc</v>
          </cell>
          <cell r="CK79">
            <v>850</v>
          </cell>
          <cell r="CL79">
            <v>1275</v>
          </cell>
          <cell r="CM79">
            <v>1700</v>
          </cell>
          <cell r="CN79">
            <v>2550</v>
          </cell>
          <cell r="CO79">
            <v>3400</v>
          </cell>
          <cell r="CP79">
            <v>5100</v>
          </cell>
          <cell r="CQ79">
            <v>6800</v>
          </cell>
          <cell r="CR79">
            <v>10200</v>
          </cell>
          <cell r="CS79">
            <v>13600</v>
          </cell>
          <cell r="CT79">
            <v>20400</v>
          </cell>
          <cell r="CU79">
            <v>27200</v>
          </cell>
          <cell r="CV79">
            <v>40800</v>
          </cell>
          <cell r="CW79">
            <v>54400</v>
          </cell>
          <cell r="CX79">
            <v>81600</v>
          </cell>
          <cell r="CY79">
            <v>108800</v>
          </cell>
          <cell r="CZ79" t="str">
            <v>Ad Hoc</v>
          </cell>
          <cell r="DA79" t="str">
            <v>Ad Hoc</v>
          </cell>
          <cell r="DB79" t="str">
            <v>Ad Hoc</v>
          </cell>
          <cell r="DC79" t="str">
            <v>Ad Hoc</v>
          </cell>
          <cell r="DD79" t="str">
            <v>Ad Hoc</v>
          </cell>
          <cell r="DE79" t="str">
            <v>Ad Hoc</v>
          </cell>
          <cell r="DF79" t="str">
            <v>Ad Hoc</v>
          </cell>
          <cell r="DG79" t="str">
            <v>Ad Hoc</v>
          </cell>
          <cell r="DH79" t="str">
            <v>Ad Hoc</v>
          </cell>
          <cell r="DI79" t="str">
            <v>Ad Hoc</v>
          </cell>
          <cell r="DJ79" t="str">
            <v>Ad Hoc</v>
          </cell>
          <cell r="DK79" t="str">
            <v>Ad Hoc</v>
          </cell>
          <cell r="DL79" t="str">
            <v>Ad Hoc</v>
          </cell>
          <cell r="DM79" t="str">
            <v>Ad Hoc</v>
          </cell>
          <cell r="DN79" t="str">
            <v>Ad Hoc</v>
          </cell>
          <cell r="DO79" t="str">
            <v>Ad Hoc</v>
          </cell>
          <cell r="DP79" t="str">
            <v>Ad Hoc</v>
          </cell>
          <cell r="DQ79" t="str">
            <v>Ad Hoc</v>
          </cell>
          <cell r="DR79" t="str">
            <v>Ad Hoc</v>
          </cell>
          <cell r="DS79" t="str">
            <v>Ad Hoc</v>
          </cell>
          <cell r="DT79" t="str">
            <v>Ad Hoc</v>
          </cell>
          <cell r="DU79" t="str">
            <v>Ad Hoc</v>
          </cell>
          <cell r="DV79" t="str">
            <v>Ad Hoc</v>
          </cell>
          <cell r="DW79" t="str">
            <v>Ad Hoc</v>
          </cell>
          <cell r="DX79" t="str">
            <v>Ad Hoc</v>
          </cell>
          <cell r="DY79" t="str">
            <v>Ad Hoc</v>
          </cell>
          <cell r="DZ79" t="str">
            <v>Ad Hoc</v>
          </cell>
          <cell r="EA79" t="str">
            <v>Ad Hoc</v>
          </cell>
          <cell r="EB79" t="str">
            <v>Ad Hoc</v>
          </cell>
          <cell r="EC79" t="str">
            <v>Ad Hoc</v>
          </cell>
          <cell r="ED79" t="str">
            <v>Ad Hoc</v>
          </cell>
          <cell r="EE79" t="str">
            <v>Ad Hoc</v>
          </cell>
          <cell r="EF79" t="str">
            <v>Ad Hoc</v>
          </cell>
          <cell r="EG79" t="str">
            <v>Ad Hoc</v>
          </cell>
          <cell r="EH79" t="str">
            <v>Ad Hoc</v>
          </cell>
          <cell r="EI79" t="str">
            <v>Ad Hoc</v>
          </cell>
          <cell r="EJ79" t="str">
            <v>Ad Hoc</v>
          </cell>
          <cell r="EK79" t="str">
            <v>Ad Hoc</v>
          </cell>
          <cell r="EL79" t="str">
            <v>Ad Hoc</v>
          </cell>
          <cell r="EM79" t="str">
            <v>Ad Hoc</v>
          </cell>
          <cell r="EN79" t="str">
            <v>Ad Hoc</v>
          </cell>
          <cell r="EO79" t="str">
            <v>Ad Hoc</v>
          </cell>
        </row>
        <row r="80">
          <cell r="BJ80">
            <v>35</v>
          </cell>
          <cell r="BK80" t="str">
            <v>Ad Hoc</v>
          </cell>
          <cell r="BL80" t="str">
            <v>Ad Hoc</v>
          </cell>
          <cell r="BM80" t="str">
            <v>Ad Hoc</v>
          </cell>
          <cell r="BN80" t="str">
            <v>Ad Hoc</v>
          </cell>
          <cell r="BO80" t="str">
            <v>Ad Hoc</v>
          </cell>
          <cell r="BP80" t="str">
            <v>Ad Hoc</v>
          </cell>
          <cell r="BQ80" t="str">
            <v>Ad Hoc</v>
          </cell>
          <cell r="BR80" t="str">
            <v>Ad Hoc</v>
          </cell>
          <cell r="BS80" t="str">
            <v>Ad Hoc</v>
          </cell>
          <cell r="BT80" t="str">
            <v>Ad Hoc</v>
          </cell>
          <cell r="BU80" t="str">
            <v>Ad Hoc</v>
          </cell>
          <cell r="BV80" t="str">
            <v>Ad Hoc</v>
          </cell>
          <cell r="BW80" t="str">
            <v>Ad Hoc</v>
          </cell>
          <cell r="BX80" t="str">
            <v>Ad Hoc</v>
          </cell>
          <cell r="BY80" t="str">
            <v>Ad Hoc</v>
          </cell>
          <cell r="BZ80" t="str">
            <v>Ad Hoc</v>
          </cell>
          <cell r="CA80" t="str">
            <v>Ad Hoc</v>
          </cell>
          <cell r="CB80" t="str">
            <v>Ad Hoc</v>
          </cell>
          <cell r="CC80" t="str">
            <v>Ad Hoc</v>
          </cell>
          <cell r="CD80" t="str">
            <v>Ad Hoc</v>
          </cell>
          <cell r="CE80" t="str">
            <v>Ad Hoc</v>
          </cell>
          <cell r="CF80" t="str">
            <v>Ad Hoc</v>
          </cell>
          <cell r="CG80" t="str">
            <v>Ad Hoc</v>
          </cell>
          <cell r="CH80" t="str">
            <v>Ad Hoc</v>
          </cell>
          <cell r="CI80" t="str">
            <v>Ad Hoc</v>
          </cell>
          <cell r="CJ80" t="str">
            <v>Ad Hoc</v>
          </cell>
          <cell r="CK80" t="str">
            <v>Ad Hoc</v>
          </cell>
          <cell r="CL80">
            <v>875</v>
          </cell>
          <cell r="CM80">
            <v>1313</v>
          </cell>
          <cell r="CN80">
            <v>1750</v>
          </cell>
          <cell r="CO80">
            <v>2626</v>
          </cell>
          <cell r="CP80">
            <v>3500</v>
          </cell>
          <cell r="CQ80">
            <v>5252</v>
          </cell>
          <cell r="CR80">
            <v>7000</v>
          </cell>
          <cell r="CS80">
            <v>10504</v>
          </cell>
          <cell r="CT80">
            <v>14000</v>
          </cell>
          <cell r="CU80">
            <v>21008</v>
          </cell>
          <cell r="CV80">
            <v>28000</v>
          </cell>
          <cell r="CW80">
            <v>42016</v>
          </cell>
          <cell r="CX80">
            <v>56000</v>
          </cell>
          <cell r="CY80">
            <v>84032</v>
          </cell>
          <cell r="CZ80">
            <v>112000</v>
          </cell>
          <cell r="DA80" t="str">
            <v>Ad Hoc</v>
          </cell>
          <cell r="DB80" t="str">
            <v>Ad Hoc</v>
          </cell>
          <cell r="DC80" t="str">
            <v>Ad Hoc</v>
          </cell>
          <cell r="DD80" t="str">
            <v>Ad Hoc</v>
          </cell>
          <cell r="DE80" t="str">
            <v>Ad Hoc</v>
          </cell>
          <cell r="DF80" t="str">
            <v>Ad Hoc</v>
          </cell>
          <cell r="DG80" t="str">
            <v>Ad Hoc</v>
          </cell>
          <cell r="DH80" t="str">
            <v>Ad Hoc</v>
          </cell>
          <cell r="DI80" t="str">
            <v>Ad Hoc</v>
          </cell>
          <cell r="DJ80" t="str">
            <v>Ad Hoc</v>
          </cell>
          <cell r="DK80" t="str">
            <v>Ad Hoc</v>
          </cell>
          <cell r="DL80" t="str">
            <v>Ad Hoc</v>
          </cell>
          <cell r="DM80" t="str">
            <v>Ad Hoc</v>
          </cell>
          <cell r="DN80" t="str">
            <v>Ad Hoc</v>
          </cell>
          <cell r="DO80" t="str">
            <v>Ad Hoc</v>
          </cell>
          <cell r="DP80" t="str">
            <v>Ad Hoc</v>
          </cell>
          <cell r="DQ80" t="str">
            <v>Ad Hoc</v>
          </cell>
          <cell r="DR80" t="str">
            <v>Ad Hoc</v>
          </cell>
          <cell r="DS80" t="str">
            <v>Ad Hoc</v>
          </cell>
          <cell r="DT80" t="str">
            <v>Ad Hoc</v>
          </cell>
          <cell r="DU80" t="str">
            <v>Ad Hoc</v>
          </cell>
          <cell r="DV80" t="str">
            <v>Ad Hoc</v>
          </cell>
          <cell r="DW80" t="str">
            <v>Ad Hoc</v>
          </cell>
          <cell r="DX80" t="str">
            <v>Ad Hoc</v>
          </cell>
          <cell r="DY80" t="str">
            <v>Ad Hoc</v>
          </cell>
          <cell r="DZ80" t="str">
            <v>Ad Hoc</v>
          </cell>
          <cell r="EA80" t="str">
            <v>Ad Hoc</v>
          </cell>
          <cell r="EB80" t="str">
            <v>Ad Hoc</v>
          </cell>
          <cell r="EC80" t="str">
            <v>Ad Hoc</v>
          </cell>
          <cell r="ED80" t="str">
            <v>Ad Hoc</v>
          </cell>
          <cell r="EE80" t="str">
            <v>Ad Hoc</v>
          </cell>
          <cell r="EF80" t="str">
            <v>Ad Hoc</v>
          </cell>
          <cell r="EG80" t="str">
            <v>Ad Hoc</v>
          </cell>
          <cell r="EH80" t="str">
            <v>Ad Hoc</v>
          </cell>
          <cell r="EI80" t="str">
            <v>Ad Hoc</v>
          </cell>
          <cell r="EJ80" t="str">
            <v>Ad Hoc</v>
          </cell>
          <cell r="EK80" t="str">
            <v>Ad Hoc</v>
          </cell>
          <cell r="EL80" t="str">
            <v>Ad Hoc</v>
          </cell>
          <cell r="EM80" t="str">
            <v>Ad Hoc</v>
          </cell>
          <cell r="EN80" t="str">
            <v>Ad Hoc</v>
          </cell>
          <cell r="EO80" t="str">
            <v>Ad Hoc</v>
          </cell>
        </row>
        <row r="81">
          <cell r="BJ81">
            <v>36</v>
          </cell>
          <cell r="BK81" t="str">
            <v>Ad Hoc</v>
          </cell>
          <cell r="BL81" t="str">
            <v>Ad Hoc</v>
          </cell>
          <cell r="BM81" t="str">
            <v>Ad Hoc</v>
          </cell>
          <cell r="BN81" t="str">
            <v>Ad Hoc</v>
          </cell>
          <cell r="BO81" t="str">
            <v>Ad Hoc</v>
          </cell>
          <cell r="BP81" t="str">
            <v>Ad Hoc</v>
          </cell>
          <cell r="BQ81" t="str">
            <v>Ad Hoc</v>
          </cell>
          <cell r="BR81" t="str">
            <v>Ad Hoc</v>
          </cell>
          <cell r="BS81" t="str">
            <v>Ad Hoc</v>
          </cell>
          <cell r="BT81" t="str">
            <v>Ad Hoc</v>
          </cell>
          <cell r="BU81" t="str">
            <v>Ad Hoc</v>
          </cell>
          <cell r="BV81" t="str">
            <v>Ad Hoc</v>
          </cell>
          <cell r="BW81" t="str">
            <v>Ad Hoc</v>
          </cell>
          <cell r="BX81" t="str">
            <v>Ad Hoc</v>
          </cell>
          <cell r="BY81" t="str">
            <v>Ad Hoc</v>
          </cell>
          <cell r="BZ81" t="str">
            <v>Ad Hoc</v>
          </cell>
          <cell r="CA81" t="str">
            <v>Ad Hoc</v>
          </cell>
          <cell r="CB81" t="str">
            <v>Ad Hoc</v>
          </cell>
          <cell r="CC81" t="str">
            <v>Ad Hoc</v>
          </cell>
          <cell r="CD81" t="str">
            <v>Ad Hoc</v>
          </cell>
          <cell r="CE81" t="str">
            <v>Ad Hoc</v>
          </cell>
          <cell r="CF81" t="str">
            <v>Ad Hoc</v>
          </cell>
          <cell r="CG81" t="str">
            <v>Ad Hoc</v>
          </cell>
          <cell r="CH81" t="str">
            <v>Ad Hoc</v>
          </cell>
          <cell r="CI81" t="str">
            <v>Ad Hoc</v>
          </cell>
          <cell r="CJ81" t="str">
            <v>Ad Hoc</v>
          </cell>
          <cell r="CK81" t="str">
            <v>Ad Hoc</v>
          </cell>
          <cell r="CL81" t="str">
            <v>Ad Hoc</v>
          </cell>
          <cell r="CM81">
            <v>900</v>
          </cell>
          <cell r="CN81">
            <v>1350</v>
          </cell>
          <cell r="CO81">
            <v>1800</v>
          </cell>
          <cell r="CP81">
            <v>2700</v>
          </cell>
          <cell r="CQ81">
            <v>3600</v>
          </cell>
          <cell r="CR81">
            <v>5400</v>
          </cell>
          <cell r="CS81">
            <v>7200</v>
          </cell>
          <cell r="CT81">
            <v>10800</v>
          </cell>
          <cell r="CU81">
            <v>14400</v>
          </cell>
          <cell r="CV81">
            <v>21600</v>
          </cell>
          <cell r="CW81">
            <v>28800</v>
          </cell>
          <cell r="CX81">
            <v>43200</v>
          </cell>
          <cell r="CY81">
            <v>57600</v>
          </cell>
          <cell r="CZ81">
            <v>86400</v>
          </cell>
          <cell r="DA81">
            <v>115200</v>
          </cell>
          <cell r="DB81" t="str">
            <v>Ad Hoc</v>
          </cell>
          <cell r="DC81" t="str">
            <v>Ad Hoc</v>
          </cell>
          <cell r="DD81" t="str">
            <v>Ad Hoc</v>
          </cell>
          <cell r="DE81" t="str">
            <v>Ad Hoc</v>
          </cell>
          <cell r="DF81" t="str">
            <v>Ad Hoc</v>
          </cell>
          <cell r="DG81" t="str">
            <v>Ad Hoc</v>
          </cell>
          <cell r="DH81" t="str">
            <v>Ad Hoc</v>
          </cell>
          <cell r="DI81" t="str">
            <v>Ad Hoc</v>
          </cell>
          <cell r="DJ81" t="str">
            <v>Ad Hoc</v>
          </cell>
          <cell r="DK81" t="str">
            <v>Ad Hoc</v>
          </cell>
          <cell r="DL81" t="str">
            <v>Ad Hoc</v>
          </cell>
          <cell r="DM81" t="str">
            <v>Ad Hoc</v>
          </cell>
          <cell r="DN81" t="str">
            <v>Ad Hoc</v>
          </cell>
          <cell r="DO81" t="str">
            <v>Ad Hoc</v>
          </cell>
          <cell r="DP81" t="str">
            <v>Ad Hoc</v>
          </cell>
          <cell r="DQ81" t="str">
            <v>Ad Hoc</v>
          </cell>
          <cell r="DR81" t="str">
            <v>Ad Hoc</v>
          </cell>
          <cell r="DS81" t="str">
            <v>Ad Hoc</v>
          </cell>
          <cell r="DT81" t="str">
            <v>Ad Hoc</v>
          </cell>
          <cell r="DU81" t="str">
            <v>Ad Hoc</v>
          </cell>
          <cell r="DV81" t="str">
            <v>Ad Hoc</v>
          </cell>
          <cell r="DW81" t="str">
            <v>Ad Hoc</v>
          </cell>
          <cell r="DX81" t="str">
            <v>Ad Hoc</v>
          </cell>
          <cell r="DY81" t="str">
            <v>Ad Hoc</v>
          </cell>
          <cell r="DZ81" t="str">
            <v>Ad Hoc</v>
          </cell>
          <cell r="EA81" t="str">
            <v>Ad Hoc</v>
          </cell>
          <cell r="EB81" t="str">
            <v>Ad Hoc</v>
          </cell>
          <cell r="EC81" t="str">
            <v>Ad Hoc</v>
          </cell>
          <cell r="ED81" t="str">
            <v>Ad Hoc</v>
          </cell>
          <cell r="EE81" t="str">
            <v>Ad Hoc</v>
          </cell>
          <cell r="EF81" t="str">
            <v>Ad Hoc</v>
          </cell>
          <cell r="EG81" t="str">
            <v>Ad Hoc</v>
          </cell>
          <cell r="EH81" t="str">
            <v>Ad Hoc</v>
          </cell>
          <cell r="EI81" t="str">
            <v>Ad Hoc</v>
          </cell>
          <cell r="EJ81" t="str">
            <v>Ad Hoc</v>
          </cell>
          <cell r="EK81" t="str">
            <v>Ad Hoc</v>
          </cell>
          <cell r="EL81" t="str">
            <v>Ad Hoc</v>
          </cell>
          <cell r="EM81" t="str">
            <v>Ad Hoc</v>
          </cell>
          <cell r="EN81" t="str">
            <v>Ad Hoc</v>
          </cell>
          <cell r="EO81" t="str">
            <v>Ad Hoc</v>
          </cell>
        </row>
        <row r="82">
          <cell r="BJ82">
            <v>37</v>
          </cell>
          <cell r="BK82" t="str">
            <v>Ad Hoc</v>
          </cell>
          <cell r="BL82" t="str">
            <v>Ad Hoc</v>
          </cell>
          <cell r="BM82" t="str">
            <v>Ad Hoc</v>
          </cell>
          <cell r="BN82" t="str">
            <v>Ad Hoc</v>
          </cell>
          <cell r="BO82" t="str">
            <v>Ad Hoc</v>
          </cell>
          <cell r="BP82" t="str">
            <v>Ad Hoc</v>
          </cell>
          <cell r="BQ82" t="str">
            <v>Ad Hoc</v>
          </cell>
          <cell r="BR82" t="str">
            <v>Ad Hoc</v>
          </cell>
          <cell r="BS82" t="str">
            <v>Ad Hoc</v>
          </cell>
          <cell r="BT82" t="str">
            <v>Ad Hoc</v>
          </cell>
          <cell r="BU82" t="str">
            <v>Ad Hoc</v>
          </cell>
          <cell r="BV82" t="str">
            <v>Ad Hoc</v>
          </cell>
          <cell r="BW82" t="str">
            <v>Ad Hoc</v>
          </cell>
          <cell r="BX82" t="str">
            <v>Ad Hoc</v>
          </cell>
          <cell r="BY82" t="str">
            <v>Ad Hoc</v>
          </cell>
          <cell r="BZ82" t="str">
            <v>Ad Hoc</v>
          </cell>
          <cell r="CA82" t="str">
            <v>Ad Hoc</v>
          </cell>
          <cell r="CB82" t="str">
            <v>Ad Hoc</v>
          </cell>
          <cell r="CC82" t="str">
            <v>Ad Hoc</v>
          </cell>
          <cell r="CD82" t="str">
            <v>Ad Hoc</v>
          </cell>
          <cell r="CE82" t="str">
            <v>Ad Hoc</v>
          </cell>
          <cell r="CF82" t="str">
            <v>Ad Hoc</v>
          </cell>
          <cell r="CG82" t="str">
            <v>Ad Hoc</v>
          </cell>
          <cell r="CH82" t="str">
            <v>Ad Hoc</v>
          </cell>
          <cell r="CI82" t="str">
            <v>Ad Hoc</v>
          </cell>
          <cell r="CJ82" t="str">
            <v>Ad Hoc</v>
          </cell>
          <cell r="CK82" t="str">
            <v>Ad Hoc</v>
          </cell>
          <cell r="CL82" t="str">
            <v>Ad Hoc</v>
          </cell>
          <cell r="CM82" t="str">
            <v>Ad Hoc</v>
          </cell>
          <cell r="CN82">
            <v>925</v>
          </cell>
          <cell r="CO82">
            <v>1388</v>
          </cell>
          <cell r="CP82">
            <v>1850</v>
          </cell>
          <cell r="CQ82">
            <v>2776</v>
          </cell>
          <cell r="CR82">
            <v>3700</v>
          </cell>
          <cell r="CS82">
            <v>5552</v>
          </cell>
          <cell r="CT82">
            <v>7400</v>
          </cell>
          <cell r="CU82">
            <v>11104</v>
          </cell>
          <cell r="CV82">
            <v>14800</v>
          </cell>
          <cell r="CW82">
            <v>22208</v>
          </cell>
          <cell r="CX82">
            <v>29600</v>
          </cell>
          <cell r="CY82">
            <v>44416</v>
          </cell>
          <cell r="CZ82">
            <v>59200</v>
          </cell>
          <cell r="DA82">
            <v>88832</v>
          </cell>
          <cell r="DB82">
            <v>118400</v>
          </cell>
          <cell r="DC82" t="str">
            <v>Ad Hoc</v>
          </cell>
          <cell r="DD82" t="str">
            <v>Ad Hoc</v>
          </cell>
          <cell r="DE82" t="str">
            <v>Ad Hoc</v>
          </cell>
          <cell r="DF82" t="str">
            <v>Ad Hoc</v>
          </cell>
          <cell r="DG82" t="str">
            <v>Ad Hoc</v>
          </cell>
          <cell r="DH82" t="str">
            <v>Ad Hoc</v>
          </cell>
          <cell r="DI82" t="str">
            <v>Ad Hoc</v>
          </cell>
          <cell r="DJ82" t="str">
            <v>Ad Hoc</v>
          </cell>
          <cell r="DK82" t="str">
            <v>Ad Hoc</v>
          </cell>
          <cell r="DL82" t="str">
            <v>Ad Hoc</v>
          </cell>
          <cell r="DM82" t="str">
            <v>Ad Hoc</v>
          </cell>
          <cell r="DN82" t="str">
            <v>Ad Hoc</v>
          </cell>
          <cell r="DO82" t="str">
            <v>Ad Hoc</v>
          </cell>
          <cell r="DP82" t="str">
            <v>Ad Hoc</v>
          </cell>
          <cell r="DQ82" t="str">
            <v>Ad Hoc</v>
          </cell>
          <cell r="DR82" t="str">
            <v>Ad Hoc</v>
          </cell>
          <cell r="DS82" t="str">
            <v>Ad Hoc</v>
          </cell>
          <cell r="DT82" t="str">
            <v>Ad Hoc</v>
          </cell>
          <cell r="DU82" t="str">
            <v>Ad Hoc</v>
          </cell>
          <cell r="DV82" t="str">
            <v>Ad Hoc</v>
          </cell>
          <cell r="DW82" t="str">
            <v>Ad Hoc</v>
          </cell>
          <cell r="DX82" t="str">
            <v>Ad Hoc</v>
          </cell>
          <cell r="DY82" t="str">
            <v>Ad Hoc</v>
          </cell>
          <cell r="DZ82" t="str">
            <v>Ad Hoc</v>
          </cell>
          <cell r="EA82" t="str">
            <v>Ad Hoc</v>
          </cell>
          <cell r="EB82" t="str">
            <v>Ad Hoc</v>
          </cell>
          <cell r="EC82" t="str">
            <v>Ad Hoc</v>
          </cell>
          <cell r="ED82" t="str">
            <v>Ad Hoc</v>
          </cell>
          <cell r="EE82" t="str">
            <v>Ad Hoc</v>
          </cell>
          <cell r="EF82" t="str">
            <v>Ad Hoc</v>
          </cell>
          <cell r="EG82" t="str">
            <v>Ad Hoc</v>
          </cell>
          <cell r="EH82" t="str">
            <v>Ad Hoc</v>
          </cell>
          <cell r="EI82" t="str">
            <v>Ad Hoc</v>
          </cell>
          <cell r="EJ82" t="str">
            <v>Ad Hoc</v>
          </cell>
          <cell r="EK82" t="str">
            <v>Ad Hoc</v>
          </cell>
          <cell r="EL82" t="str">
            <v>Ad Hoc</v>
          </cell>
          <cell r="EM82" t="str">
            <v>Ad Hoc</v>
          </cell>
          <cell r="EN82" t="str">
            <v>Ad Hoc</v>
          </cell>
          <cell r="EO82" t="str">
            <v>Ad Hoc</v>
          </cell>
        </row>
        <row r="83">
          <cell r="BJ83">
            <v>38</v>
          </cell>
          <cell r="BK83" t="str">
            <v>Ad Hoc</v>
          </cell>
          <cell r="BL83" t="str">
            <v>Ad Hoc</v>
          </cell>
          <cell r="BM83" t="str">
            <v>Ad Hoc</v>
          </cell>
          <cell r="BN83" t="str">
            <v>Ad Hoc</v>
          </cell>
          <cell r="BO83" t="str">
            <v>Ad Hoc</v>
          </cell>
          <cell r="BP83" t="str">
            <v>Ad Hoc</v>
          </cell>
          <cell r="BQ83" t="str">
            <v>Ad Hoc</v>
          </cell>
          <cell r="BR83" t="str">
            <v>Ad Hoc</v>
          </cell>
          <cell r="BS83" t="str">
            <v>Ad Hoc</v>
          </cell>
          <cell r="BT83" t="str">
            <v>Ad Hoc</v>
          </cell>
          <cell r="BU83" t="str">
            <v>Ad Hoc</v>
          </cell>
          <cell r="BV83" t="str">
            <v>Ad Hoc</v>
          </cell>
          <cell r="BW83" t="str">
            <v>Ad Hoc</v>
          </cell>
          <cell r="BX83" t="str">
            <v>Ad Hoc</v>
          </cell>
          <cell r="BY83" t="str">
            <v>Ad Hoc</v>
          </cell>
          <cell r="BZ83" t="str">
            <v>Ad Hoc</v>
          </cell>
          <cell r="CA83" t="str">
            <v>Ad Hoc</v>
          </cell>
          <cell r="CB83" t="str">
            <v>Ad Hoc</v>
          </cell>
          <cell r="CC83" t="str">
            <v>Ad Hoc</v>
          </cell>
          <cell r="CD83" t="str">
            <v>Ad Hoc</v>
          </cell>
          <cell r="CE83" t="str">
            <v>Ad Hoc</v>
          </cell>
          <cell r="CF83" t="str">
            <v>Ad Hoc</v>
          </cell>
          <cell r="CG83" t="str">
            <v>Ad Hoc</v>
          </cell>
          <cell r="CH83" t="str">
            <v>Ad Hoc</v>
          </cell>
          <cell r="CI83" t="str">
            <v>Ad Hoc</v>
          </cell>
          <cell r="CJ83" t="str">
            <v>Ad Hoc</v>
          </cell>
          <cell r="CK83" t="str">
            <v>Ad Hoc</v>
          </cell>
          <cell r="CL83" t="str">
            <v>Ad Hoc</v>
          </cell>
          <cell r="CM83" t="str">
            <v>Ad Hoc</v>
          </cell>
          <cell r="CN83" t="str">
            <v>Ad Hoc</v>
          </cell>
          <cell r="CO83">
            <v>950</v>
          </cell>
          <cell r="CP83">
            <v>1425</v>
          </cell>
          <cell r="CQ83">
            <v>1900</v>
          </cell>
          <cell r="CR83">
            <v>2850</v>
          </cell>
          <cell r="CS83">
            <v>3800</v>
          </cell>
          <cell r="CT83">
            <v>5700</v>
          </cell>
          <cell r="CU83">
            <v>7600</v>
          </cell>
          <cell r="CV83">
            <v>11400</v>
          </cell>
          <cell r="CW83">
            <v>15200</v>
          </cell>
          <cell r="CX83">
            <v>22800</v>
          </cell>
          <cell r="CY83">
            <v>30400</v>
          </cell>
          <cell r="CZ83">
            <v>45600</v>
          </cell>
          <cell r="DA83">
            <v>60800</v>
          </cell>
          <cell r="DB83">
            <v>91200</v>
          </cell>
          <cell r="DC83">
            <v>121600</v>
          </cell>
          <cell r="DD83" t="str">
            <v>Ad Hoc</v>
          </cell>
          <cell r="DE83" t="str">
            <v>Ad Hoc</v>
          </cell>
          <cell r="DF83" t="str">
            <v>Ad Hoc</v>
          </cell>
          <cell r="DG83" t="str">
            <v>Ad Hoc</v>
          </cell>
          <cell r="DH83" t="str">
            <v>Ad Hoc</v>
          </cell>
          <cell r="DI83" t="str">
            <v>Ad Hoc</v>
          </cell>
          <cell r="DJ83" t="str">
            <v>Ad Hoc</v>
          </cell>
          <cell r="DK83" t="str">
            <v>Ad Hoc</v>
          </cell>
          <cell r="DL83" t="str">
            <v>Ad Hoc</v>
          </cell>
          <cell r="DM83" t="str">
            <v>Ad Hoc</v>
          </cell>
          <cell r="DN83" t="str">
            <v>Ad Hoc</v>
          </cell>
          <cell r="DO83" t="str">
            <v>Ad Hoc</v>
          </cell>
          <cell r="DP83" t="str">
            <v>Ad Hoc</v>
          </cell>
          <cell r="DQ83" t="str">
            <v>Ad Hoc</v>
          </cell>
          <cell r="DR83" t="str">
            <v>Ad Hoc</v>
          </cell>
          <cell r="DS83" t="str">
            <v>Ad Hoc</v>
          </cell>
          <cell r="DT83" t="str">
            <v>Ad Hoc</v>
          </cell>
          <cell r="DU83" t="str">
            <v>Ad Hoc</v>
          </cell>
          <cell r="DV83" t="str">
            <v>Ad Hoc</v>
          </cell>
          <cell r="DW83" t="str">
            <v>Ad Hoc</v>
          </cell>
          <cell r="DX83" t="str">
            <v>Ad Hoc</v>
          </cell>
          <cell r="DY83" t="str">
            <v>Ad Hoc</v>
          </cell>
          <cell r="DZ83" t="str">
            <v>Ad Hoc</v>
          </cell>
          <cell r="EA83" t="str">
            <v>Ad Hoc</v>
          </cell>
          <cell r="EB83" t="str">
            <v>Ad Hoc</v>
          </cell>
          <cell r="EC83" t="str">
            <v>Ad Hoc</v>
          </cell>
          <cell r="ED83" t="str">
            <v>Ad Hoc</v>
          </cell>
          <cell r="EE83" t="str">
            <v>Ad Hoc</v>
          </cell>
          <cell r="EF83" t="str">
            <v>Ad Hoc</v>
          </cell>
          <cell r="EG83" t="str">
            <v>Ad Hoc</v>
          </cell>
          <cell r="EH83" t="str">
            <v>Ad Hoc</v>
          </cell>
          <cell r="EI83" t="str">
            <v>Ad Hoc</v>
          </cell>
          <cell r="EJ83" t="str">
            <v>Ad Hoc</v>
          </cell>
          <cell r="EK83" t="str">
            <v>Ad Hoc</v>
          </cell>
          <cell r="EL83" t="str">
            <v>Ad Hoc</v>
          </cell>
          <cell r="EM83" t="str">
            <v>Ad Hoc</v>
          </cell>
          <cell r="EN83" t="str">
            <v>Ad Hoc</v>
          </cell>
          <cell r="EO83" t="str">
            <v>Ad Hoc</v>
          </cell>
        </row>
        <row r="84">
          <cell r="BJ84">
            <v>39</v>
          </cell>
          <cell r="BK84" t="str">
            <v>Ad Hoc</v>
          </cell>
          <cell r="BL84" t="str">
            <v>Ad Hoc</v>
          </cell>
          <cell r="BM84" t="str">
            <v>Ad Hoc</v>
          </cell>
          <cell r="BN84" t="str">
            <v>Ad Hoc</v>
          </cell>
          <cell r="BO84" t="str">
            <v>Ad Hoc</v>
          </cell>
          <cell r="BP84" t="str">
            <v>Ad Hoc</v>
          </cell>
          <cell r="BQ84" t="str">
            <v>Ad Hoc</v>
          </cell>
          <cell r="BR84" t="str">
            <v>Ad Hoc</v>
          </cell>
          <cell r="BS84" t="str">
            <v>Ad Hoc</v>
          </cell>
          <cell r="BT84" t="str">
            <v>Ad Hoc</v>
          </cell>
          <cell r="BU84" t="str">
            <v>Ad Hoc</v>
          </cell>
          <cell r="BV84" t="str">
            <v>Ad Hoc</v>
          </cell>
          <cell r="BW84" t="str">
            <v>Ad Hoc</v>
          </cell>
          <cell r="BX84" t="str">
            <v>Ad Hoc</v>
          </cell>
          <cell r="BY84" t="str">
            <v>Ad Hoc</v>
          </cell>
          <cell r="BZ84" t="str">
            <v>Ad Hoc</v>
          </cell>
          <cell r="CA84" t="str">
            <v>Ad Hoc</v>
          </cell>
          <cell r="CB84" t="str">
            <v>Ad Hoc</v>
          </cell>
          <cell r="CC84" t="str">
            <v>Ad Hoc</v>
          </cell>
          <cell r="CD84" t="str">
            <v>Ad Hoc</v>
          </cell>
          <cell r="CE84" t="str">
            <v>Ad Hoc</v>
          </cell>
          <cell r="CF84" t="str">
            <v>Ad Hoc</v>
          </cell>
          <cell r="CG84" t="str">
            <v>Ad Hoc</v>
          </cell>
          <cell r="CH84" t="str">
            <v>Ad Hoc</v>
          </cell>
          <cell r="CI84" t="str">
            <v>Ad Hoc</v>
          </cell>
          <cell r="CJ84" t="str">
            <v>Ad Hoc</v>
          </cell>
          <cell r="CK84" t="str">
            <v>Ad Hoc</v>
          </cell>
          <cell r="CL84" t="str">
            <v>Ad Hoc</v>
          </cell>
          <cell r="CM84" t="str">
            <v>Ad Hoc</v>
          </cell>
          <cell r="CN84" t="str">
            <v>Ad Hoc</v>
          </cell>
          <cell r="CO84" t="str">
            <v>Ad Hoc</v>
          </cell>
          <cell r="CP84">
            <v>975</v>
          </cell>
          <cell r="CQ84">
            <v>1463</v>
          </cell>
          <cell r="CR84">
            <v>1950</v>
          </cell>
          <cell r="CS84">
            <v>2926</v>
          </cell>
          <cell r="CT84">
            <v>3900</v>
          </cell>
          <cell r="CU84">
            <v>5852</v>
          </cell>
          <cell r="CV84">
            <v>7800</v>
          </cell>
          <cell r="CW84">
            <v>11704</v>
          </cell>
          <cell r="CX84">
            <v>15600</v>
          </cell>
          <cell r="CY84">
            <v>23408</v>
          </cell>
          <cell r="CZ84">
            <v>31200</v>
          </cell>
          <cell r="DA84">
            <v>46816</v>
          </cell>
          <cell r="DB84">
            <v>62400</v>
          </cell>
          <cell r="DC84">
            <v>93632</v>
          </cell>
          <cell r="DD84">
            <v>124800</v>
          </cell>
          <cell r="DE84" t="str">
            <v>Ad Hoc</v>
          </cell>
          <cell r="DF84" t="str">
            <v>Ad Hoc</v>
          </cell>
          <cell r="DG84" t="str">
            <v>Ad Hoc</v>
          </cell>
          <cell r="DH84" t="str">
            <v>Ad Hoc</v>
          </cell>
          <cell r="DI84" t="str">
            <v>Ad Hoc</v>
          </cell>
          <cell r="DJ84" t="str">
            <v>Ad Hoc</v>
          </cell>
          <cell r="DK84" t="str">
            <v>Ad Hoc</v>
          </cell>
          <cell r="DL84" t="str">
            <v>Ad Hoc</v>
          </cell>
          <cell r="DM84" t="str">
            <v>Ad Hoc</v>
          </cell>
          <cell r="DN84" t="str">
            <v>Ad Hoc</v>
          </cell>
          <cell r="DO84" t="str">
            <v>Ad Hoc</v>
          </cell>
          <cell r="DP84" t="str">
            <v>Ad Hoc</v>
          </cell>
          <cell r="DQ84" t="str">
            <v>Ad Hoc</v>
          </cell>
          <cell r="DR84" t="str">
            <v>Ad Hoc</v>
          </cell>
          <cell r="DS84" t="str">
            <v>Ad Hoc</v>
          </cell>
          <cell r="DT84" t="str">
            <v>Ad Hoc</v>
          </cell>
          <cell r="DU84" t="str">
            <v>Ad Hoc</v>
          </cell>
          <cell r="DV84" t="str">
            <v>Ad Hoc</v>
          </cell>
          <cell r="DW84" t="str">
            <v>Ad Hoc</v>
          </cell>
          <cell r="DX84" t="str">
            <v>Ad Hoc</v>
          </cell>
          <cell r="DY84" t="str">
            <v>Ad Hoc</v>
          </cell>
          <cell r="DZ84" t="str">
            <v>Ad Hoc</v>
          </cell>
          <cell r="EA84" t="str">
            <v>Ad Hoc</v>
          </cell>
          <cell r="EB84" t="str">
            <v>Ad Hoc</v>
          </cell>
          <cell r="EC84" t="str">
            <v>Ad Hoc</v>
          </cell>
          <cell r="ED84" t="str">
            <v>Ad Hoc</v>
          </cell>
          <cell r="EE84" t="str">
            <v>Ad Hoc</v>
          </cell>
          <cell r="EF84" t="str">
            <v>Ad Hoc</v>
          </cell>
          <cell r="EG84" t="str">
            <v>Ad Hoc</v>
          </cell>
          <cell r="EH84" t="str">
            <v>Ad Hoc</v>
          </cell>
          <cell r="EI84" t="str">
            <v>Ad Hoc</v>
          </cell>
          <cell r="EJ84" t="str">
            <v>Ad Hoc</v>
          </cell>
          <cell r="EK84" t="str">
            <v>Ad Hoc</v>
          </cell>
          <cell r="EL84" t="str">
            <v>Ad Hoc</v>
          </cell>
          <cell r="EM84" t="str">
            <v>Ad Hoc</v>
          </cell>
          <cell r="EN84" t="str">
            <v>Ad Hoc</v>
          </cell>
          <cell r="EO84" t="str">
            <v>Ad Hoc</v>
          </cell>
        </row>
        <row r="85">
          <cell r="BJ85">
            <v>40</v>
          </cell>
          <cell r="BK85" t="str">
            <v>Ad Hoc</v>
          </cell>
          <cell r="BL85" t="str">
            <v>Ad Hoc</v>
          </cell>
          <cell r="BM85" t="str">
            <v>Ad Hoc</v>
          </cell>
          <cell r="BN85" t="str">
            <v>Ad Hoc</v>
          </cell>
          <cell r="BO85" t="str">
            <v>Ad Hoc</v>
          </cell>
          <cell r="BP85" t="str">
            <v>Ad Hoc</v>
          </cell>
          <cell r="BQ85" t="str">
            <v>Ad Hoc</v>
          </cell>
          <cell r="BR85" t="str">
            <v>Ad Hoc</v>
          </cell>
          <cell r="BS85" t="str">
            <v>Ad Hoc</v>
          </cell>
          <cell r="BT85" t="str">
            <v>Ad Hoc</v>
          </cell>
          <cell r="BU85" t="str">
            <v>Ad Hoc</v>
          </cell>
          <cell r="BV85" t="str">
            <v>Ad Hoc</v>
          </cell>
          <cell r="BW85" t="str">
            <v>Ad Hoc</v>
          </cell>
          <cell r="BX85" t="str">
            <v>Ad Hoc</v>
          </cell>
          <cell r="BY85" t="str">
            <v>Ad Hoc</v>
          </cell>
          <cell r="BZ85" t="str">
            <v>Ad Hoc</v>
          </cell>
          <cell r="CA85" t="str">
            <v>Ad Hoc</v>
          </cell>
          <cell r="CB85" t="str">
            <v>Ad Hoc</v>
          </cell>
          <cell r="CC85" t="str">
            <v>Ad Hoc</v>
          </cell>
          <cell r="CD85" t="str">
            <v>Ad Hoc</v>
          </cell>
          <cell r="CE85" t="str">
            <v>Ad Hoc</v>
          </cell>
          <cell r="CF85" t="str">
            <v>Ad Hoc</v>
          </cell>
          <cell r="CG85" t="str">
            <v>Ad Hoc</v>
          </cell>
          <cell r="CH85" t="str">
            <v>Ad Hoc</v>
          </cell>
          <cell r="CI85" t="str">
            <v>Ad Hoc</v>
          </cell>
          <cell r="CJ85" t="str">
            <v>Ad Hoc</v>
          </cell>
          <cell r="CK85" t="str">
            <v>Ad Hoc</v>
          </cell>
          <cell r="CL85" t="str">
            <v>Ad Hoc</v>
          </cell>
          <cell r="CM85" t="str">
            <v>Ad Hoc</v>
          </cell>
          <cell r="CN85" t="str">
            <v>Ad Hoc</v>
          </cell>
          <cell r="CO85" t="str">
            <v>Ad Hoc</v>
          </cell>
          <cell r="CP85" t="str">
            <v>Ad Hoc</v>
          </cell>
          <cell r="CQ85">
            <v>1000</v>
          </cell>
          <cell r="CR85">
            <v>1500</v>
          </cell>
          <cell r="CS85">
            <v>2000</v>
          </cell>
          <cell r="CT85">
            <v>3000</v>
          </cell>
          <cell r="CU85">
            <v>4000</v>
          </cell>
          <cell r="CV85">
            <v>6000</v>
          </cell>
          <cell r="CW85">
            <v>8000</v>
          </cell>
          <cell r="CX85">
            <v>12000</v>
          </cell>
          <cell r="CY85">
            <v>16000</v>
          </cell>
          <cell r="CZ85">
            <v>24000</v>
          </cell>
          <cell r="DA85">
            <v>32000</v>
          </cell>
          <cell r="DB85">
            <v>48000</v>
          </cell>
          <cell r="DC85">
            <v>64000</v>
          </cell>
          <cell r="DD85">
            <v>96000</v>
          </cell>
          <cell r="DE85">
            <v>128000</v>
          </cell>
          <cell r="DF85" t="str">
            <v>Ad Hoc</v>
          </cell>
          <cell r="DG85" t="str">
            <v>Ad Hoc</v>
          </cell>
          <cell r="DH85" t="str">
            <v>Ad Hoc</v>
          </cell>
          <cell r="DI85" t="str">
            <v>Ad Hoc</v>
          </cell>
          <cell r="DJ85" t="str">
            <v>Ad Hoc</v>
          </cell>
          <cell r="DK85" t="str">
            <v>Ad Hoc</v>
          </cell>
          <cell r="DL85" t="str">
            <v>Ad Hoc</v>
          </cell>
          <cell r="DM85" t="str">
            <v>Ad Hoc</v>
          </cell>
          <cell r="DN85" t="str">
            <v>Ad Hoc</v>
          </cell>
          <cell r="DO85" t="str">
            <v>Ad Hoc</v>
          </cell>
          <cell r="DP85" t="str">
            <v>Ad Hoc</v>
          </cell>
          <cell r="DQ85" t="str">
            <v>Ad Hoc</v>
          </cell>
          <cell r="DR85" t="str">
            <v>Ad Hoc</v>
          </cell>
          <cell r="DS85" t="str">
            <v>Ad Hoc</v>
          </cell>
          <cell r="DT85" t="str">
            <v>Ad Hoc</v>
          </cell>
          <cell r="DU85" t="str">
            <v>Ad Hoc</v>
          </cell>
          <cell r="DV85" t="str">
            <v>Ad Hoc</v>
          </cell>
          <cell r="DW85" t="str">
            <v>Ad Hoc</v>
          </cell>
          <cell r="DX85" t="str">
            <v>Ad Hoc</v>
          </cell>
          <cell r="DY85" t="str">
            <v>Ad Hoc</v>
          </cell>
          <cell r="DZ85" t="str">
            <v>Ad Hoc</v>
          </cell>
          <cell r="EA85" t="str">
            <v>Ad Hoc</v>
          </cell>
          <cell r="EB85" t="str">
            <v>Ad Hoc</v>
          </cell>
          <cell r="EC85" t="str">
            <v>Ad Hoc</v>
          </cell>
          <cell r="ED85" t="str">
            <v>Ad Hoc</v>
          </cell>
          <cell r="EE85" t="str">
            <v>Ad Hoc</v>
          </cell>
          <cell r="EF85" t="str">
            <v>Ad Hoc</v>
          </cell>
          <cell r="EG85" t="str">
            <v>Ad Hoc</v>
          </cell>
          <cell r="EH85" t="str">
            <v>Ad Hoc</v>
          </cell>
          <cell r="EI85" t="str">
            <v>Ad Hoc</v>
          </cell>
          <cell r="EJ85" t="str">
            <v>Ad Hoc</v>
          </cell>
          <cell r="EK85" t="str">
            <v>Ad Hoc</v>
          </cell>
          <cell r="EL85" t="str">
            <v>Ad Hoc</v>
          </cell>
          <cell r="EM85" t="str">
            <v>Ad Hoc</v>
          </cell>
          <cell r="EN85" t="str">
            <v>Ad Hoc</v>
          </cell>
          <cell r="EO85" t="str">
            <v>Ad Hoc</v>
          </cell>
        </row>
        <row r="86">
          <cell r="BJ86">
            <v>41</v>
          </cell>
          <cell r="BK86" t="str">
            <v>Ad Hoc</v>
          </cell>
          <cell r="BL86" t="str">
            <v>Ad Hoc</v>
          </cell>
          <cell r="BM86" t="str">
            <v>Ad Hoc</v>
          </cell>
          <cell r="BN86" t="str">
            <v>Ad Hoc</v>
          </cell>
          <cell r="BO86" t="str">
            <v>Ad Hoc</v>
          </cell>
          <cell r="BP86" t="str">
            <v>Ad Hoc</v>
          </cell>
          <cell r="BQ86" t="str">
            <v>Ad Hoc</v>
          </cell>
          <cell r="BR86" t="str">
            <v>Ad Hoc</v>
          </cell>
          <cell r="BS86" t="str">
            <v>Ad Hoc</v>
          </cell>
          <cell r="BT86" t="str">
            <v>Ad Hoc</v>
          </cell>
          <cell r="BU86" t="str">
            <v>Ad Hoc</v>
          </cell>
          <cell r="BV86" t="str">
            <v>Ad Hoc</v>
          </cell>
          <cell r="BW86" t="str">
            <v>Ad Hoc</v>
          </cell>
          <cell r="BX86" t="str">
            <v>Ad Hoc</v>
          </cell>
          <cell r="BY86" t="str">
            <v>Ad Hoc</v>
          </cell>
          <cell r="BZ86" t="str">
            <v>Ad Hoc</v>
          </cell>
          <cell r="CA86" t="str">
            <v>Ad Hoc</v>
          </cell>
          <cell r="CB86" t="str">
            <v>Ad Hoc</v>
          </cell>
          <cell r="CC86" t="str">
            <v>Ad Hoc</v>
          </cell>
          <cell r="CD86" t="str">
            <v>Ad Hoc</v>
          </cell>
          <cell r="CE86" t="str">
            <v>Ad Hoc</v>
          </cell>
          <cell r="CF86" t="str">
            <v>Ad Hoc</v>
          </cell>
          <cell r="CG86" t="str">
            <v>Ad Hoc</v>
          </cell>
          <cell r="CH86" t="str">
            <v>Ad Hoc</v>
          </cell>
          <cell r="CI86" t="str">
            <v>Ad Hoc</v>
          </cell>
          <cell r="CJ86" t="str">
            <v>Ad Hoc</v>
          </cell>
          <cell r="CK86" t="str">
            <v>Ad Hoc</v>
          </cell>
          <cell r="CL86" t="str">
            <v>Ad Hoc</v>
          </cell>
          <cell r="CM86" t="str">
            <v>Ad Hoc</v>
          </cell>
          <cell r="CN86" t="str">
            <v>Ad Hoc</v>
          </cell>
          <cell r="CO86" t="str">
            <v>Ad Hoc</v>
          </cell>
          <cell r="CP86" t="str">
            <v>Ad Hoc</v>
          </cell>
          <cell r="CQ86" t="str">
            <v>Ad Hoc</v>
          </cell>
          <cell r="CR86">
            <v>1025</v>
          </cell>
          <cell r="CS86">
            <v>1538</v>
          </cell>
          <cell r="CT86">
            <v>2050</v>
          </cell>
          <cell r="CU86">
            <v>3076</v>
          </cell>
          <cell r="CV86">
            <v>4100</v>
          </cell>
          <cell r="CW86">
            <v>6152</v>
          </cell>
          <cell r="CX86">
            <v>8200</v>
          </cell>
          <cell r="CY86">
            <v>12304</v>
          </cell>
          <cell r="CZ86">
            <v>16400</v>
          </cell>
          <cell r="DA86">
            <v>24608</v>
          </cell>
          <cell r="DB86">
            <v>32800</v>
          </cell>
          <cell r="DC86">
            <v>49216</v>
          </cell>
          <cell r="DD86">
            <v>65600</v>
          </cell>
          <cell r="DE86">
            <v>98432</v>
          </cell>
          <cell r="DF86">
            <v>131200</v>
          </cell>
          <cell r="DG86" t="str">
            <v>Ad Hoc</v>
          </cell>
          <cell r="DH86" t="str">
            <v>Ad Hoc</v>
          </cell>
          <cell r="DI86" t="str">
            <v>Ad Hoc</v>
          </cell>
          <cell r="DJ86" t="str">
            <v>Ad Hoc</v>
          </cell>
          <cell r="DK86" t="str">
            <v>Ad Hoc</v>
          </cell>
          <cell r="DL86" t="str">
            <v>Ad Hoc</v>
          </cell>
          <cell r="DM86" t="str">
            <v>Ad Hoc</v>
          </cell>
          <cell r="DN86" t="str">
            <v>Ad Hoc</v>
          </cell>
          <cell r="DO86" t="str">
            <v>Ad Hoc</v>
          </cell>
          <cell r="DP86" t="str">
            <v>Ad Hoc</v>
          </cell>
          <cell r="DQ86" t="str">
            <v>Ad Hoc</v>
          </cell>
          <cell r="DR86" t="str">
            <v>Ad Hoc</v>
          </cell>
          <cell r="DS86" t="str">
            <v>Ad Hoc</v>
          </cell>
          <cell r="DT86" t="str">
            <v>Ad Hoc</v>
          </cell>
          <cell r="DU86" t="str">
            <v>Ad Hoc</v>
          </cell>
          <cell r="DV86" t="str">
            <v>Ad Hoc</v>
          </cell>
          <cell r="DW86" t="str">
            <v>Ad Hoc</v>
          </cell>
          <cell r="DX86" t="str">
            <v>Ad Hoc</v>
          </cell>
          <cell r="DY86" t="str">
            <v>Ad Hoc</v>
          </cell>
          <cell r="DZ86" t="str">
            <v>Ad Hoc</v>
          </cell>
          <cell r="EA86" t="str">
            <v>Ad Hoc</v>
          </cell>
          <cell r="EB86" t="str">
            <v>Ad Hoc</v>
          </cell>
          <cell r="EC86" t="str">
            <v>Ad Hoc</v>
          </cell>
          <cell r="ED86" t="str">
            <v>Ad Hoc</v>
          </cell>
          <cell r="EE86" t="str">
            <v>Ad Hoc</v>
          </cell>
          <cell r="EF86" t="str">
            <v>Ad Hoc</v>
          </cell>
          <cell r="EG86" t="str">
            <v>Ad Hoc</v>
          </cell>
          <cell r="EH86" t="str">
            <v>Ad Hoc</v>
          </cell>
          <cell r="EI86" t="str">
            <v>Ad Hoc</v>
          </cell>
          <cell r="EJ86" t="str">
            <v>Ad Hoc</v>
          </cell>
          <cell r="EK86" t="str">
            <v>Ad Hoc</v>
          </cell>
          <cell r="EL86" t="str">
            <v>Ad Hoc</v>
          </cell>
          <cell r="EM86" t="str">
            <v>Ad Hoc</v>
          </cell>
          <cell r="EN86" t="str">
            <v>Ad Hoc</v>
          </cell>
          <cell r="EO86" t="str">
            <v>Ad Hoc</v>
          </cell>
        </row>
        <row r="87">
          <cell r="BJ87">
            <v>42</v>
          </cell>
          <cell r="BK87" t="str">
            <v>Ad Hoc</v>
          </cell>
          <cell r="BL87" t="str">
            <v>Ad Hoc</v>
          </cell>
          <cell r="BM87" t="str">
            <v>Ad Hoc</v>
          </cell>
          <cell r="BN87" t="str">
            <v>Ad Hoc</v>
          </cell>
          <cell r="BO87" t="str">
            <v>Ad Hoc</v>
          </cell>
          <cell r="BP87" t="str">
            <v>Ad Hoc</v>
          </cell>
          <cell r="BQ87" t="str">
            <v>Ad Hoc</v>
          </cell>
          <cell r="BR87" t="str">
            <v>Ad Hoc</v>
          </cell>
          <cell r="BS87" t="str">
            <v>Ad Hoc</v>
          </cell>
          <cell r="BT87" t="str">
            <v>Ad Hoc</v>
          </cell>
          <cell r="BU87" t="str">
            <v>Ad Hoc</v>
          </cell>
          <cell r="BV87" t="str">
            <v>Ad Hoc</v>
          </cell>
          <cell r="BW87" t="str">
            <v>Ad Hoc</v>
          </cell>
          <cell r="BX87" t="str">
            <v>Ad Hoc</v>
          </cell>
          <cell r="BY87" t="str">
            <v>Ad Hoc</v>
          </cell>
          <cell r="BZ87" t="str">
            <v>Ad Hoc</v>
          </cell>
          <cell r="CA87" t="str">
            <v>Ad Hoc</v>
          </cell>
          <cell r="CB87" t="str">
            <v>Ad Hoc</v>
          </cell>
          <cell r="CC87" t="str">
            <v>Ad Hoc</v>
          </cell>
          <cell r="CD87" t="str">
            <v>Ad Hoc</v>
          </cell>
          <cell r="CE87" t="str">
            <v>Ad Hoc</v>
          </cell>
          <cell r="CF87" t="str">
            <v>Ad Hoc</v>
          </cell>
          <cell r="CG87" t="str">
            <v>Ad Hoc</v>
          </cell>
          <cell r="CH87" t="str">
            <v>Ad Hoc</v>
          </cell>
          <cell r="CI87" t="str">
            <v>Ad Hoc</v>
          </cell>
          <cell r="CJ87" t="str">
            <v>Ad Hoc</v>
          </cell>
          <cell r="CK87" t="str">
            <v>Ad Hoc</v>
          </cell>
          <cell r="CL87" t="str">
            <v>Ad Hoc</v>
          </cell>
          <cell r="CM87" t="str">
            <v>Ad Hoc</v>
          </cell>
          <cell r="CN87" t="str">
            <v>Ad Hoc</v>
          </cell>
          <cell r="CO87" t="str">
            <v>Ad Hoc</v>
          </cell>
          <cell r="CP87" t="str">
            <v>Ad Hoc</v>
          </cell>
          <cell r="CQ87" t="str">
            <v>Ad Hoc</v>
          </cell>
          <cell r="CR87" t="str">
            <v>Ad Hoc</v>
          </cell>
          <cell r="CS87">
            <v>1050</v>
          </cell>
          <cell r="CT87">
            <v>1575</v>
          </cell>
          <cell r="CU87">
            <v>2100</v>
          </cell>
          <cell r="CV87">
            <v>3150</v>
          </cell>
          <cell r="CW87">
            <v>4200</v>
          </cell>
          <cell r="CX87">
            <v>6300</v>
          </cell>
          <cell r="CY87">
            <v>8400</v>
          </cell>
          <cell r="CZ87">
            <v>12600</v>
          </cell>
          <cell r="DA87">
            <v>16800</v>
          </cell>
          <cell r="DB87">
            <v>25200</v>
          </cell>
          <cell r="DC87">
            <v>33600</v>
          </cell>
          <cell r="DD87">
            <v>50400</v>
          </cell>
          <cell r="DE87">
            <v>67200</v>
          </cell>
          <cell r="DF87">
            <v>100800</v>
          </cell>
          <cell r="DG87">
            <v>134400</v>
          </cell>
          <cell r="DH87" t="str">
            <v>Ad Hoc</v>
          </cell>
          <cell r="DI87" t="str">
            <v>Ad Hoc</v>
          </cell>
          <cell r="DJ87" t="str">
            <v>Ad Hoc</v>
          </cell>
          <cell r="DK87" t="str">
            <v>Ad Hoc</v>
          </cell>
          <cell r="DL87" t="str">
            <v>Ad Hoc</v>
          </cell>
          <cell r="DM87" t="str">
            <v>Ad Hoc</v>
          </cell>
          <cell r="DN87" t="str">
            <v>Ad Hoc</v>
          </cell>
          <cell r="DO87" t="str">
            <v>Ad Hoc</v>
          </cell>
          <cell r="DP87" t="str">
            <v>Ad Hoc</v>
          </cell>
          <cell r="DQ87" t="str">
            <v>Ad Hoc</v>
          </cell>
          <cell r="DR87" t="str">
            <v>Ad Hoc</v>
          </cell>
          <cell r="DS87" t="str">
            <v>Ad Hoc</v>
          </cell>
          <cell r="DT87" t="str">
            <v>Ad Hoc</v>
          </cell>
          <cell r="DU87" t="str">
            <v>Ad Hoc</v>
          </cell>
          <cell r="DV87" t="str">
            <v>Ad Hoc</v>
          </cell>
          <cell r="DW87" t="str">
            <v>Ad Hoc</v>
          </cell>
          <cell r="DX87" t="str">
            <v>Ad Hoc</v>
          </cell>
          <cell r="DY87" t="str">
            <v>Ad Hoc</v>
          </cell>
          <cell r="DZ87" t="str">
            <v>Ad Hoc</v>
          </cell>
          <cell r="EA87" t="str">
            <v>Ad Hoc</v>
          </cell>
          <cell r="EB87" t="str">
            <v>Ad Hoc</v>
          </cell>
          <cell r="EC87" t="str">
            <v>Ad Hoc</v>
          </cell>
          <cell r="ED87" t="str">
            <v>Ad Hoc</v>
          </cell>
          <cell r="EE87" t="str">
            <v>Ad Hoc</v>
          </cell>
          <cell r="EF87" t="str">
            <v>Ad Hoc</v>
          </cell>
          <cell r="EG87" t="str">
            <v>Ad Hoc</v>
          </cell>
          <cell r="EH87" t="str">
            <v>Ad Hoc</v>
          </cell>
          <cell r="EI87" t="str">
            <v>Ad Hoc</v>
          </cell>
          <cell r="EJ87" t="str">
            <v>Ad Hoc</v>
          </cell>
          <cell r="EK87" t="str">
            <v>Ad Hoc</v>
          </cell>
          <cell r="EL87" t="str">
            <v>Ad Hoc</v>
          </cell>
          <cell r="EM87" t="str">
            <v>Ad Hoc</v>
          </cell>
          <cell r="EN87" t="str">
            <v>Ad Hoc</v>
          </cell>
          <cell r="EO87" t="str">
            <v>Ad Hoc</v>
          </cell>
        </row>
        <row r="88">
          <cell r="BJ88">
            <v>43</v>
          </cell>
          <cell r="BK88" t="str">
            <v>Ad Hoc</v>
          </cell>
          <cell r="BL88" t="str">
            <v>Ad Hoc</v>
          </cell>
          <cell r="BM88" t="str">
            <v>Ad Hoc</v>
          </cell>
          <cell r="BN88" t="str">
            <v>Ad Hoc</v>
          </cell>
          <cell r="BO88" t="str">
            <v>Ad Hoc</v>
          </cell>
          <cell r="BP88" t="str">
            <v>Ad Hoc</v>
          </cell>
          <cell r="BQ88" t="str">
            <v>Ad Hoc</v>
          </cell>
          <cell r="BR88" t="str">
            <v>Ad Hoc</v>
          </cell>
          <cell r="BS88" t="str">
            <v>Ad Hoc</v>
          </cell>
          <cell r="BT88" t="str">
            <v>Ad Hoc</v>
          </cell>
          <cell r="BU88" t="str">
            <v>Ad Hoc</v>
          </cell>
          <cell r="BV88" t="str">
            <v>Ad Hoc</v>
          </cell>
          <cell r="BW88" t="str">
            <v>Ad Hoc</v>
          </cell>
          <cell r="BX88" t="str">
            <v>Ad Hoc</v>
          </cell>
          <cell r="BY88" t="str">
            <v>Ad Hoc</v>
          </cell>
          <cell r="BZ88" t="str">
            <v>Ad Hoc</v>
          </cell>
          <cell r="CA88" t="str">
            <v>Ad Hoc</v>
          </cell>
          <cell r="CB88" t="str">
            <v>Ad Hoc</v>
          </cell>
          <cell r="CC88" t="str">
            <v>Ad Hoc</v>
          </cell>
          <cell r="CD88" t="str">
            <v>Ad Hoc</v>
          </cell>
          <cell r="CE88" t="str">
            <v>Ad Hoc</v>
          </cell>
          <cell r="CF88" t="str">
            <v>Ad Hoc</v>
          </cell>
          <cell r="CG88" t="str">
            <v>Ad Hoc</v>
          </cell>
          <cell r="CH88" t="str">
            <v>Ad Hoc</v>
          </cell>
          <cell r="CI88" t="str">
            <v>Ad Hoc</v>
          </cell>
          <cell r="CJ88" t="str">
            <v>Ad Hoc</v>
          </cell>
          <cell r="CK88" t="str">
            <v>Ad Hoc</v>
          </cell>
          <cell r="CL88" t="str">
            <v>Ad Hoc</v>
          </cell>
          <cell r="CM88" t="str">
            <v>Ad Hoc</v>
          </cell>
          <cell r="CN88" t="str">
            <v>Ad Hoc</v>
          </cell>
          <cell r="CO88" t="str">
            <v>Ad Hoc</v>
          </cell>
          <cell r="CP88" t="str">
            <v>Ad Hoc</v>
          </cell>
          <cell r="CQ88" t="str">
            <v>Ad Hoc</v>
          </cell>
          <cell r="CR88" t="str">
            <v>Ad Hoc</v>
          </cell>
          <cell r="CS88" t="str">
            <v>Ad Hoc</v>
          </cell>
          <cell r="CT88">
            <v>1075</v>
          </cell>
          <cell r="CU88">
            <v>1613</v>
          </cell>
          <cell r="CV88">
            <v>2150</v>
          </cell>
          <cell r="CW88">
            <v>3226</v>
          </cell>
          <cell r="CX88">
            <v>4300</v>
          </cell>
          <cell r="CY88">
            <v>6452</v>
          </cell>
          <cell r="CZ88">
            <v>8600</v>
          </cell>
          <cell r="DA88">
            <v>12904</v>
          </cell>
          <cell r="DB88">
            <v>17200</v>
          </cell>
          <cell r="DC88">
            <v>25808</v>
          </cell>
          <cell r="DD88">
            <v>34400</v>
          </cell>
          <cell r="DE88">
            <v>51616</v>
          </cell>
          <cell r="DF88">
            <v>68800</v>
          </cell>
          <cell r="DG88">
            <v>103232</v>
          </cell>
          <cell r="DH88">
            <v>137600</v>
          </cell>
          <cell r="DI88" t="str">
            <v>Ad Hoc</v>
          </cell>
          <cell r="DJ88" t="str">
            <v>Ad Hoc</v>
          </cell>
          <cell r="DK88" t="str">
            <v>Ad Hoc</v>
          </cell>
          <cell r="DL88" t="str">
            <v>Ad Hoc</v>
          </cell>
          <cell r="DM88" t="str">
            <v>Ad Hoc</v>
          </cell>
          <cell r="DN88" t="str">
            <v>Ad Hoc</v>
          </cell>
          <cell r="DO88" t="str">
            <v>Ad Hoc</v>
          </cell>
          <cell r="DP88" t="str">
            <v>Ad Hoc</v>
          </cell>
          <cell r="DQ88" t="str">
            <v>Ad Hoc</v>
          </cell>
          <cell r="DR88" t="str">
            <v>Ad Hoc</v>
          </cell>
          <cell r="DS88" t="str">
            <v>Ad Hoc</v>
          </cell>
          <cell r="DT88" t="str">
            <v>Ad Hoc</v>
          </cell>
          <cell r="DU88" t="str">
            <v>Ad Hoc</v>
          </cell>
          <cell r="DV88" t="str">
            <v>Ad Hoc</v>
          </cell>
          <cell r="DW88" t="str">
            <v>Ad Hoc</v>
          </cell>
          <cell r="DX88" t="str">
            <v>Ad Hoc</v>
          </cell>
          <cell r="DY88" t="str">
            <v>Ad Hoc</v>
          </cell>
          <cell r="DZ88" t="str">
            <v>Ad Hoc</v>
          </cell>
          <cell r="EA88" t="str">
            <v>Ad Hoc</v>
          </cell>
          <cell r="EB88" t="str">
            <v>Ad Hoc</v>
          </cell>
          <cell r="EC88" t="str">
            <v>Ad Hoc</v>
          </cell>
          <cell r="ED88" t="str">
            <v>Ad Hoc</v>
          </cell>
          <cell r="EE88" t="str">
            <v>Ad Hoc</v>
          </cell>
          <cell r="EF88" t="str">
            <v>Ad Hoc</v>
          </cell>
          <cell r="EG88" t="str">
            <v>Ad Hoc</v>
          </cell>
          <cell r="EH88" t="str">
            <v>Ad Hoc</v>
          </cell>
          <cell r="EI88" t="str">
            <v>Ad Hoc</v>
          </cell>
          <cell r="EJ88" t="str">
            <v>Ad Hoc</v>
          </cell>
          <cell r="EK88" t="str">
            <v>Ad Hoc</v>
          </cell>
          <cell r="EL88" t="str">
            <v>Ad Hoc</v>
          </cell>
          <cell r="EM88" t="str">
            <v>Ad Hoc</v>
          </cell>
          <cell r="EN88" t="str">
            <v>Ad Hoc</v>
          </cell>
          <cell r="EO88" t="str">
            <v>Ad Hoc</v>
          </cell>
        </row>
        <row r="89">
          <cell r="BJ89">
            <v>44</v>
          </cell>
          <cell r="BK89" t="str">
            <v>Ad Hoc</v>
          </cell>
          <cell r="BL89" t="str">
            <v>Ad Hoc</v>
          </cell>
          <cell r="BM89" t="str">
            <v>Ad Hoc</v>
          </cell>
          <cell r="BN89" t="str">
            <v>Ad Hoc</v>
          </cell>
          <cell r="BO89" t="str">
            <v>Ad Hoc</v>
          </cell>
          <cell r="BP89" t="str">
            <v>Ad Hoc</v>
          </cell>
          <cell r="BQ89" t="str">
            <v>Ad Hoc</v>
          </cell>
          <cell r="BR89" t="str">
            <v>Ad Hoc</v>
          </cell>
          <cell r="BS89" t="str">
            <v>Ad Hoc</v>
          </cell>
          <cell r="BT89" t="str">
            <v>Ad Hoc</v>
          </cell>
          <cell r="BU89" t="str">
            <v>Ad Hoc</v>
          </cell>
          <cell r="BV89" t="str">
            <v>Ad Hoc</v>
          </cell>
          <cell r="BW89" t="str">
            <v>Ad Hoc</v>
          </cell>
          <cell r="BX89" t="str">
            <v>Ad Hoc</v>
          </cell>
          <cell r="BY89" t="str">
            <v>Ad Hoc</v>
          </cell>
          <cell r="BZ89" t="str">
            <v>Ad Hoc</v>
          </cell>
          <cell r="CA89" t="str">
            <v>Ad Hoc</v>
          </cell>
          <cell r="CB89" t="str">
            <v>Ad Hoc</v>
          </cell>
          <cell r="CC89" t="str">
            <v>Ad Hoc</v>
          </cell>
          <cell r="CD89" t="str">
            <v>Ad Hoc</v>
          </cell>
          <cell r="CE89" t="str">
            <v>Ad Hoc</v>
          </cell>
          <cell r="CF89" t="str">
            <v>Ad Hoc</v>
          </cell>
          <cell r="CG89" t="str">
            <v>Ad Hoc</v>
          </cell>
          <cell r="CH89" t="str">
            <v>Ad Hoc</v>
          </cell>
          <cell r="CI89" t="str">
            <v>Ad Hoc</v>
          </cell>
          <cell r="CJ89" t="str">
            <v>Ad Hoc</v>
          </cell>
          <cell r="CK89" t="str">
            <v>Ad Hoc</v>
          </cell>
          <cell r="CL89" t="str">
            <v>Ad Hoc</v>
          </cell>
          <cell r="CM89" t="str">
            <v>Ad Hoc</v>
          </cell>
          <cell r="CN89" t="str">
            <v>Ad Hoc</v>
          </cell>
          <cell r="CO89" t="str">
            <v>Ad Hoc</v>
          </cell>
          <cell r="CP89" t="str">
            <v>Ad Hoc</v>
          </cell>
          <cell r="CQ89" t="str">
            <v>Ad Hoc</v>
          </cell>
          <cell r="CR89" t="str">
            <v>Ad Hoc</v>
          </cell>
          <cell r="CS89" t="str">
            <v>Ad Hoc</v>
          </cell>
          <cell r="CT89" t="str">
            <v>Ad Hoc</v>
          </cell>
          <cell r="CU89">
            <v>1100</v>
          </cell>
          <cell r="CV89">
            <v>1650</v>
          </cell>
          <cell r="CW89">
            <v>2200</v>
          </cell>
          <cell r="CX89">
            <v>3300</v>
          </cell>
          <cell r="CY89">
            <v>4400</v>
          </cell>
          <cell r="CZ89">
            <v>6600</v>
          </cell>
          <cell r="DA89">
            <v>8800</v>
          </cell>
          <cell r="DB89">
            <v>13200</v>
          </cell>
          <cell r="DC89">
            <v>17600</v>
          </cell>
          <cell r="DD89">
            <v>26400</v>
          </cell>
          <cell r="DE89">
            <v>35200</v>
          </cell>
          <cell r="DF89">
            <v>52800</v>
          </cell>
          <cell r="DG89">
            <v>70400</v>
          </cell>
          <cell r="DH89">
            <v>105600</v>
          </cell>
          <cell r="DI89">
            <v>140800</v>
          </cell>
          <cell r="DJ89" t="str">
            <v>Ad Hoc</v>
          </cell>
          <cell r="DK89" t="str">
            <v>Ad Hoc</v>
          </cell>
          <cell r="DL89" t="str">
            <v>Ad Hoc</v>
          </cell>
          <cell r="DM89" t="str">
            <v>Ad Hoc</v>
          </cell>
          <cell r="DN89" t="str">
            <v>Ad Hoc</v>
          </cell>
          <cell r="DO89" t="str">
            <v>Ad Hoc</v>
          </cell>
          <cell r="DP89" t="str">
            <v>Ad Hoc</v>
          </cell>
          <cell r="DQ89" t="str">
            <v>Ad Hoc</v>
          </cell>
          <cell r="DR89" t="str">
            <v>Ad Hoc</v>
          </cell>
          <cell r="DS89" t="str">
            <v>Ad Hoc</v>
          </cell>
          <cell r="DT89" t="str">
            <v>Ad Hoc</v>
          </cell>
          <cell r="DU89" t="str">
            <v>Ad Hoc</v>
          </cell>
          <cell r="DV89" t="str">
            <v>Ad Hoc</v>
          </cell>
          <cell r="DW89" t="str">
            <v>Ad Hoc</v>
          </cell>
          <cell r="DX89" t="str">
            <v>Ad Hoc</v>
          </cell>
          <cell r="DY89" t="str">
            <v>Ad Hoc</v>
          </cell>
          <cell r="DZ89" t="str">
            <v>Ad Hoc</v>
          </cell>
          <cell r="EA89" t="str">
            <v>Ad Hoc</v>
          </cell>
          <cell r="EB89" t="str">
            <v>Ad Hoc</v>
          </cell>
          <cell r="EC89" t="str">
            <v>Ad Hoc</v>
          </cell>
          <cell r="ED89" t="str">
            <v>Ad Hoc</v>
          </cell>
          <cell r="EE89" t="str">
            <v>Ad Hoc</v>
          </cell>
          <cell r="EF89" t="str">
            <v>Ad Hoc</v>
          </cell>
          <cell r="EG89" t="str">
            <v>Ad Hoc</v>
          </cell>
          <cell r="EH89" t="str">
            <v>Ad Hoc</v>
          </cell>
          <cell r="EI89" t="str">
            <v>Ad Hoc</v>
          </cell>
          <cell r="EJ89" t="str">
            <v>Ad Hoc</v>
          </cell>
          <cell r="EK89" t="str">
            <v>Ad Hoc</v>
          </cell>
          <cell r="EL89" t="str">
            <v>Ad Hoc</v>
          </cell>
          <cell r="EM89" t="str">
            <v>Ad Hoc</v>
          </cell>
          <cell r="EN89" t="str">
            <v>Ad Hoc</v>
          </cell>
          <cell r="EO89" t="str">
            <v>Ad Hoc</v>
          </cell>
        </row>
        <row r="90">
          <cell r="BJ90">
            <v>45</v>
          </cell>
          <cell r="BK90" t="str">
            <v>Ad Hoc</v>
          </cell>
          <cell r="BL90" t="str">
            <v>Ad Hoc</v>
          </cell>
          <cell r="BM90" t="str">
            <v>Ad Hoc</v>
          </cell>
          <cell r="BN90" t="str">
            <v>Ad Hoc</v>
          </cell>
          <cell r="BO90" t="str">
            <v>Ad Hoc</v>
          </cell>
          <cell r="BP90" t="str">
            <v>Ad Hoc</v>
          </cell>
          <cell r="BQ90" t="str">
            <v>Ad Hoc</v>
          </cell>
          <cell r="BR90" t="str">
            <v>Ad Hoc</v>
          </cell>
          <cell r="BS90" t="str">
            <v>Ad Hoc</v>
          </cell>
          <cell r="BT90" t="str">
            <v>Ad Hoc</v>
          </cell>
          <cell r="BU90" t="str">
            <v>Ad Hoc</v>
          </cell>
          <cell r="BV90" t="str">
            <v>Ad Hoc</v>
          </cell>
          <cell r="BW90" t="str">
            <v>Ad Hoc</v>
          </cell>
          <cell r="BX90" t="str">
            <v>Ad Hoc</v>
          </cell>
          <cell r="BY90" t="str">
            <v>Ad Hoc</v>
          </cell>
          <cell r="BZ90" t="str">
            <v>Ad Hoc</v>
          </cell>
          <cell r="CA90" t="str">
            <v>Ad Hoc</v>
          </cell>
          <cell r="CB90" t="str">
            <v>Ad Hoc</v>
          </cell>
          <cell r="CC90" t="str">
            <v>Ad Hoc</v>
          </cell>
          <cell r="CD90" t="str">
            <v>Ad Hoc</v>
          </cell>
          <cell r="CE90" t="str">
            <v>Ad Hoc</v>
          </cell>
          <cell r="CF90" t="str">
            <v>Ad Hoc</v>
          </cell>
          <cell r="CG90" t="str">
            <v>Ad Hoc</v>
          </cell>
          <cell r="CH90" t="str">
            <v>Ad Hoc</v>
          </cell>
          <cell r="CI90" t="str">
            <v>Ad Hoc</v>
          </cell>
          <cell r="CJ90" t="str">
            <v>Ad Hoc</v>
          </cell>
          <cell r="CK90" t="str">
            <v>Ad Hoc</v>
          </cell>
          <cell r="CL90" t="str">
            <v>Ad Hoc</v>
          </cell>
          <cell r="CM90" t="str">
            <v>Ad Hoc</v>
          </cell>
          <cell r="CN90" t="str">
            <v>Ad Hoc</v>
          </cell>
          <cell r="CO90" t="str">
            <v>Ad Hoc</v>
          </cell>
          <cell r="CP90" t="str">
            <v>Ad Hoc</v>
          </cell>
          <cell r="CQ90" t="str">
            <v>Ad Hoc</v>
          </cell>
          <cell r="CR90" t="str">
            <v>Ad Hoc</v>
          </cell>
          <cell r="CS90" t="str">
            <v>Ad Hoc</v>
          </cell>
          <cell r="CT90" t="str">
            <v>Ad Hoc</v>
          </cell>
          <cell r="CU90" t="str">
            <v>Ad Hoc</v>
          </cell>
          <cell r="CV90">
            <v>1125</v>
          </cell>
          <cell r="CW90">
            <v>1688</v>
          </cell>
          <cell r="CX90">
            <v>2250</v>
          </cell>
          <cell r="CY90">
            <v>3376</v>
          </cell>
          <cell r="CZ90">
            <v>4500</v>
          </cell>
          <cell r="DA90">
            <v>6752</v>
          </cell>
          <cell r="DB90">
            <v>9000</v>
          </cell>
          <cell r="DC90">
            <v>13504</v>
          </cell>
          <cell r="DD90">
            <v>18000</v>
          </cell>
          <cell r="DE90">
            <v>27008</v>
          </cell>
          <cell r="DF90">
            <v>36000</v>
          </cell>
          <cell r="DG90">
            <v>54016</v>
          </cell>
          <cell r="DH90">
            <v>72000</v>
          </cell>
          <cell r="DI90">
            <v>108032</v>
          </cell>
          <cell r="DJ90">
            <v>144000</v>
          </cell>
          <cell r="DK90" t="str">
            <v>Ad Hoc</v>
          </cell>
          <cell r="DL90" t="str">
            <v>Ad Hoc</v>
          </cell>
          <cell r="DM90" t="str">
            <v>Ad Hoc</v>
          </cell>
          <cell r="DN90" t="str">
            <v>Ad Hoc</v>
          </cell>
          <cell r="DO90" t="str">
            <v>Ad Hoc</v>
          </cell>
          <cell r="DP90" t="str">
            <v>Ad Hoc</v>
          </cell>
          <cell r="DQ90" t="str">
            <v>Ad Hoc</v>
          </cell>
          <cell r="DR90" t="str">
            <v>Ad Hoc</v>
          </cell>
          <cell r="DS90" t="str">
            <v>Ad Hoc</v>
          </cell>
          <cell r="DT90" t="str">
            <v>Ad Hoc</v>
          </cell>
          <cell r="DU90" t="str">
            <v>Ad Hoc</v>
          </cell>
          <cell r="DV90" t="str">
            <v>Ad Hoc</v>
          </cell>
          <cell r="DW90" t="str">
            <v>Ad Hoc</v>
          </cell>
          <cell r="DX90" t="str">
            <v>Ad Hoc</v>
          </cell>
          <cell r="DY90" t="str">
            <v>Ad Hoc</v>
          </cell>
          <cell r="DZ90" t="str">
            <v>Ad Hoc</v>
          </cell>
          <cell r="EA90" t="str">
            <v>Ad Hoc</v>
          </cell>
          <cell r="EB90" t="str">
            <v>Ad Hoc</v>
          </cell>
          <cell r="EC90" t="str">
            <v>Ad Hoc</v>
          </cell>
          <cell r="ED90" t="str">
            <v>Ad Hoc</v>
          </cell>
          <cell r="EE90" t="str">
            <v>Ad Hoc</v>
          </cell>
          <cell r="EF90" t="str">
            <v>Ad Hoc</v>
          </cell>
          <cell r="EG90" t="str">
            <v>Ad Hoc</v>
          </cell>
          <cell r="EH90" t="str">
            <v>Ad Hoc</v>
          </cell>
          <cell r="EI90" t="str">
            <v>Ad Hoc</v>
          </cell>
          <cell r="EJ90" t="str">
            <v>Ad Hoc</v>
          </cell>
          <cell r="EK90" t="str">
            <v>Ad Hoc</v>
          </cell>
          <cell r="EL90" t="str">
            <v>Ad Hoc</v>
          </cell>
          <cell r="EM90" t="str">
            <v>Ad Hoc</v>
          </cell>
          <cell r="EN90" t="str">
            <v>Ad Hoc</v>
          </cell>
          <cell r="EO90" t="str">
            <v>Ad Hoc</v>
          </cell>
        </row>
        <row r="91">
          <cell r="BJ91">
            <v>46</v>
          </cell>
          <cell r="BK91" t="str">
            <v>Ad Hoc</v>
          </cell>
          <cell r="BL91" t="str">
            <v>Ad Hoc</v>
          </cell>
          <cell r="BM91" t="str">
            <v>Ad Hoc</v>
          </cell>
          <cell r="BN91" t="str">
            <v>Ad Hoc</v>
          </cell>
          <cell r="BO91" t="str">
            <v>Ad Hoc</v>
          </cell>
          <cell r="BP91" t="str">
            <v>Ad Hoc</v>
          </cell>
          <cell r="BQ91" t="str">
            <v>Ad Hoc</v>
          </cell>
          <cell r="BR91" t="str">
            <v>Ad Hoc</v>
          </cell>
          <cell r="BS91" t="str">
            <v>Ad Hoc</v>
          </cell>
          <cell r="BT91" t="str">
            <v>Ad Hoc</v>
          </cell>
          <cell r="BU91" t="str">
            <v>Ad Hoc</v>
          </cell>
          <cell r="BV91" t="str">
            <v>Ad Hoc</v>
          </cell>
          <cell r="BW91" t="str">
            <v>Ad Hoc</v>
          </cell>
          <cell r="BX91" t="str">
            <v>Ad Hoc</v>
          </cell>
          <cell r="BY91" t="str">
            <v>Ad Hoc</v>
          </cell>
          <cell r="BZ91" t="str">
            <v>Ad Hoc</v>
          </cell>
          <cell r="CA91" t="str">
            <v>Ad Hoc</v>
          </cell>
          <cell r="CB91" t="str">
            <v>Ad Hoc</v>
          </cell>
          <cell r="CC91" t="str">
            <v>Ad Hoc</v>
          </cell>
          <cell r="CD91" t="str">
            <v>Ad Hoc</v>
          </cell>
          <cell r="CE91" t="str">
            <v>Ad Hoc</v>
          </cell>
          <cell r="CF91" t="str">
            <v>Ad Hoc</v>
          </cell>
          <cell r="CG91" t="str">
            <v>Ad Hoc</v>
          </cell>
          <cell r="CH91" t="str">
            <v>Ad Hoc</v>
          </cell>
          <cell r="CI91" t="str">
            <v>Ad Hoc</v>
          </cell>
          <cell r="CJ91" t="str">
            <v>Ad Hoc</v>
          </cell>
          <cell r="CK91" t="str">
            <v>Ad Hoc</v>
          </cell>
          <cell r="CL91" t="str">
            <v>Ad Hoc</v>
          </cell>
          <cell r="CM91" t="str">
            <v>Ad Hoc</v>
          </cell>
          <cell r="CN91" t="str">
            <v>Ad Hoc</v>
          </cell>
          <cell r="CO91" t="str">
            <v>Ad Hoc</v>
          </cell>
          <cell r="CP91" t="str">
            <v>Ad Hoc</v>
          </cell>
          <cell r="CQ91" t="str">
            <v>Ad Hoc</v>
          </cell>
          <cell r="CR91" t="str">
            <v>Ad Hoc</v>
          </cell>
          <cell r="CS91" t="str">
            <v>Ad Hoc</v>
          </cell>
          <cell r="CT91" t="str">
            <v>Ad Hoc</v>
          </cell>
          <cell r="CU91" t="str">
            <v>Ad Hoc</v>
          </cell>
          <cell r="CV91" t="str">
            <v>Ad Hoc</v>
          </cell>
          <cell r="CW91">
            <v>1150</v>
          </cell>
          <cell r="CX91">
            <v>1725</v>
          </cell>
          <cell r="CY91">
            <v>2300</v>
          </cell>
          <cell r="CZ91">
            <v>3450</v>
          </cell>
          <cell r="DA91">
            <v>4600</v>
          </cell>
          <cell r="DB91">
            <v>6900</v>
          </cell>
          <cell r="DC91">
            <v>9200</v>
          </cell>
          <cell r="DD91">
            <v>13800</v>
          </cell>
          <cell r="DE91">
            <v>18400</v>
          </cell>
          <cell r="DF91">
            <v>27600</v>
          </cell>
          <cell r="DG91">
            <v>36800</v>
          </cell>
          <cell r="DH91">
            <v>55200</v>
          </cell>
          <cell r="DI91">
            <v>73600</v>
          </cell>
          <cell r="DJ91">
            <v>110400</v>
          </cell>
          <cell r="DK91">
            <v>147200</v>
          </cell>
          <cell r="DL91" t="str">
            <v>Ad Hoc</v>
          </cell>
          <cell r="DM91" t="str">
            <v>Ad Hoc</v>
          </cell>
          <cell r="DN91" t="str">
            <v>Ad Hoc</v>
          </cell>
          <cell r="DO91" t="str">
            <v>Ad Hoc</v>
          </cell>
          <cell r="DP91" t="str">
            <v>Ad Hoc</v>
          </cell>
          <cell r="DQ91" t="str">
            <v>Ad Hoc</v>
          </cell>
          <cell r="DR91" t="str">
            <v>Ad Hoc</v>
          </cell>
          <cell r="DS91" t="str">
            <v>Ad Hoc</v>
          </cell>
          <cell r="DT91" t="str">
            <v>Ad Hoc</v>
          </cell>
          <cell r="DU91" t="str">
            <v>Ad Hoc</v>
          </cell>
          <cell r="DV91" t="str">
            <v>Ad Hoc</v>
          </cell>
          <cell r="DW91" t="str">
            <v>Ad Hoc</v>
          </cell>
          <cell r="DX91" t="str">
            <v>Ad Hoc</v>
          </cell>
          <cell r="DY91" t="str">
            <v>Ad Hoc</v>
          </cell>
          <cell r="DZ91" t="str">
            <v>Ad Hoc</v>
          </cell>
          <cell r="EA91" t="str">
            <v>Ad Hoc</v>
          </cell>
          <cell r="EB91" t="str">
            <v>Ad Hoc</v>
          </cell>
          <cell r="EC91" t="str">
            <v>Ad Hoc</v>
          </cell>
          <cell r="ED91" t="str">
            <v>Ad Hoc</v>
          </cell>
          <cell r="EE91" t="str">
            <v>Ad Hoc</v>
          </cell>
          <cell r="EF91" t="str">
            <v>Ad Hoc</v>
          </cell>
          <cell r="EG91" t="str">
            <v>Ad Hoc</v>
          </cell>
          <cell r="EH91" t="str">
            <v>Ad Hoc</v>
          </cell>
          <cell r="EI91" t="str">
            <v>Ad Hoc</v>
          </cell>
          <cell r="EJ91" t="str">
            <v>Ad Hoc</v>
          </cell>
          <cell r="EK91" t="str">
            <v>Ad Hoc</v>
          </cell>
          <cell r="EL91" t="str">
            <v>Ad Hoc</v>
          </cell>
          <cell r="EM91" t="str">
            <v>Ad Hoc</v>
          </cell>
          <cell r="EN91" t="str">
            <v>Ad Hoc</v>
          </cell>
          <cell r="EO91" t="str">
            <v>Ad Hoc</v>
          </cell>
        </row>
        <row r="92">
          <cell r="BJ92">
            <v>47</v>
          </cell>
          <cell r="BK92" t="str">
            <v>Ad Hoc</v>
          </cell>
          <cell r="BL92" t="str">
            <v>Ad Hoc</v>
          </cell>
          <cell r="BM92" t="str">
            <v>Ad Hoc</v>
          </cell>
          <cell r="BN92" t="str">
            <v>Ad Hoc</v>
          </cell>
          <cell r="BO92" t="str">
            <v>Ad Hoc</v>
          </cell>
          <cell r="BP92" t="str">
            <v>Ad Hoc</v>
          </cell>
          <cell r="BQ92" t="str">
            <v>Ad Hoc</v>
          </cell>
          <cell r="BR92" t="str">
            <v>Ad Hoc</v>
          </cell>
          <cell r="BS92" t="str">
            <v>Ad Hoc</v>
          </cell>
          <cell r="BT92" t="str">
            <v>Ad Hoc</v>
          </cell>
          <cell r="BU92" t="str">
            <v>Ad Hoc</v>
          </cell>
          <cell r="BV92" t="str">
            <v>Ad Hoc</v>
          </cell>
          <cell r="BW92" t="str">
            <v>Ad Hoc</v>
          </cell>
          <cell r="BX92" t="str">
            <v>Ad Hoc</v>
          </cell>
          <cell r="BY92" t="str">
            <v>Ad Hoc</v>
          </cell>
          <cell r="BZ92" t="str">
            <v>Ad Hoc</v>
          </cell>
          <cell r="CA92" t="str">
            <v>Ad Hoc</v>
          </cell>
          <cell r="CB92" t="str">
            <v>Ad Hoc</v>
          </cell>
          <cell r="CC92" t="str">
            <v>Ad Hoc</v>
          </cell>
          <cell r="CD92" t="str">
            <v>Ad Hoc</v>
          </cell>
          <cell r="CE92" t="str">
            <v>Ad Hoc</v>
          </cell>
          <cell r="CF92" t="str">
            <v>Ad Hoc</v>
          </cell>
          <cell r="CG92" t="str">
            <v>Ad Hoc</v>
          </cell>
          <cell r="CH92" t="str">
            <v>Ad Hoc</v>
          </cell>
          <cell r="CI92" t="str">
            <v>Ad Hoc</v>
          </cell>
          <cell r="CJ92" t="str">
            <v>Ad Hoc</v>
          </cell>
          <cell r="CK92" t="str">
            <v>Ad Hoc</v>
          </cell>
          <cell r="CL92" t="str">
            <v>Ad Hoc</v>
          </cell>
          <cell r="CM92" t="str">
            <v>Ad Hoc</v>
          </cell>
          <cell r="CN92" t="str">
            <v>Ad Hoc</v>
          </cell>
          <cell r="CO92" t="str">
            <v>Ad Hoc</v>
          </cell>
          <cell r="CP92" t="str">
            <v>Ad Hoc</v>
          </cell>
          <cell r="CQ92" t="str">
            <v>Ad Hoc</v>
          </cell>
          <cell r="CR92" t="str">
            <v>Ad Hoc</v>
          </cell>
          <cell r="CS92" t="str">
            <v>Ad Hoc</v>
          </cell>
          <cell r="CT92" t="str">
            <v>Ad Hoc</v>
          </cell>
          <cell r="CU92" t="str">
            <v>Ad Hoc</v>
          </cell>
          <cell r="CV92" t="str">
            <v>Ad Hoc</v>
          </cell>
          <cell r="CW92" t="str">
            <v>Ad Hoc</v>
          </cell>
          <cell r="CX92">
            <v>1175</v>
          </cell>
          <cell r="CY92">
            <v>1763</v>
          </cell>
          <cell r="CZ92">
            <v>2350</v>
          </cell>
          <cell r="DA92">
            <v>3526</v>
          </cell>
          <cell r="DB92">
            <v>4700</v>
          </cell>
          <cell r="DC92">
            <v>7052</v>
          </cell>
          <cell r="DD92">
            <v>9400</v>
          </cell>
          <cell r="DE92">
            <v>14104</v>
          </cell>
          <cell r="DF92">
            <v>18800</v>
          </cell>
          <cell r="DG92">
            <v>28208</v>
          </cell>
          <cell r="DH92">
            <v>37600</v>
          </cell>
          <cell r="DI92">
            <v>56416</v>
          </cell>
          <cell r="DJ92">
            <v>75200</v>
          </cell>
          <cell r="DK92">
            <v>112832</v>
          </cell>
          <cell r="DL92">
            <v>150400</v>
          </cell>
          <cell r="DM92" t="str">
            <v>Ad Hoc</v>
          </cell>
          <cell r="DN92" t="str">
            <v>Ad Hoc</v>
          </cell>
          <cell r="DO92" t="str">
            <v>Ad Hoc</v>
          </cell>
          <cell r="DP92" t="str">
            <v>Ad Hoc</v>
          </cell>
          <cell r="DQ92" t="str">
            <v>Ad Hoc</v>
          </cell>
          <cell r="DR92" t="str">
            <v>Ad Hoc</v>
          </cell>
          <cell r="DS92" t="str">
            <v>Ad Hoc</v>
          </cell>
          <cell r="DT92" t="str">
            <v>Ad Hoc</v>
          </cell>
          <cell r="DU92" t="str">
            <v>Ad Hoc</v>
          </cell>
          <cell r="DV92" t="str">
            <v>Ad Hoc</v>
          </cell>
          <cell r="DW92" t="str">
            <v>Ad Hoc</v>
          </cell>
          <cell r="DX92" t="str">
            <v>Ad Hoc</v>
          </cell>
          <cell r="DY92" t="str">
            <v>Ad Hoc</v>
          </cell>
          <cell r="DZ92" t="str">
            <v>Ad Hoc</v>
          </cell>
          <cell r="EA92" t="str">
            <v>Ad Hoc</v>
          </cell>
          <cell r="EB92" t="str">
            <v>Ad Hoc</v>
          </cell>
          <cell r="EC92" t="str">
            <v>Ad Hoc</v>
          </cell>
          <cell r="ED92" t="str">
            <v>Ad Hoc</v>
          </cell>
          <cell r="EE92" t="str">
            <v>Ad Hoc</v>
          </cell>
          <cell r="EF92" t="str">
            <v>Ad Hoc</v>
          </cell>
          <cell r="EG92" t="str">
            <v>Ad Hoc</v>
          </cell>
          <cell r="EH92" t="str">
            <v>Ad Hoc</v>
          </cell>
          <cell r="EI92" t="str">
            <v>Ad Hoc</v>
          </cell>
          <cell r="EJ92" t="str">
            <v>Ad Hoc</v>
          </cell>
          <cell r="EK92" t="str">
            <v>Ad Hoc</v>
          </cell>
          <cell r="EL92" t="str">
            <v>Ad Hoc</v>
          </cell>
          <cell r="EM92" t="str">
            <v>Ad Hoc</v>
          </cell>
          <cell r="EN92" t="str">
            <v>Ad Hoc</v>
          </cell>
          <cell r="EO92" t="str">
            <v>Ad Hoc</v>
          </cell>
        </row>
        <row r="93">
          <cell r="BJ93">
            <v>48</v>
          </cell>
          <cell r="BK93" t="str">
            <v>Ad Hoc</v>
          </cell>
          <cell r="BL93" t="str">
            <v>Ad Hoc</v>
          </cell>
          <cell r="BM93" t="str">
            <v>Ad Hoc</v>
          </cell>
          <cell r="BN93" t="str">
            <v>Ad Hoc</v>
          </cell>
          <cell r="BO93" t="str">
            <v>Ad Hoc</v>
          </cell>
          <cell r="BP93" t="str">
            <v>Ad Hoc</v>
          </cell>
          <cell r="BQ93" t="str">
            <v>Ad Hoc</v>
          </cell>
          <cell r="BR93" t="str">
            <v>Ad Hoc</v>
          </cell>
          <cell r="BS93" t="str">
            <v>Ad Hoc</v>
          </cell>
          <cell r="BT93" t="str">
            <v>Ad Hoc</v>
          </cell>
          <cell r="BU93" t="str">
            <v>Ad Hoc</v>
          </cell>
          <cell r="BV93" t="str">
            <v>Ad Hoc</v>
          </cell>
          <cell r="BW93" t="str">
            <v>Ad Hoc</v>
          </cell>
          <cell r="BX93" t="str">
            <v>Ad Hoc</v>
          </cell>
          <cell r="BY93" t="str">
            <v>Ad Hoc</v>
          </cell>
          <cell r="BZ93" t="str">
            <v>Ad Hoc</v>
          </cell>
          <cell r="CA93" t="str">
            <v>Ad Hoc</v>
          </cell>
          <cell r="CB93" t="str">
            <v>Ad Hoc</v>
          </cell>
          <cell r="CC93" t="str">
            <v>Ad Hoc</v>
          </cell>
          <cell r="CD93" t="str">
            <v>Ad Hoc</v>
          </cell>
          <cell r="CE93" t="str">
            <v>Ad Hoc</v>
          </cell>
          <cell r="CF93" t="str">
            <v>Ad Hoc</v>
          </cell>
          <cell r="CG93" t="str">
            <v>Ad Hoc</v>
          </cell>
          <cell r="CH93" t="str">
            <v>Ad Hoc</v>
          </cell>
          <cell r="CI93" t="str">
            <v>Ad Hoc</v>
          </cell>
          <cell r="CJ93" t="str">
            <v>Ad Hoc</v>
          </cell>
          <cell r="CK93" t="str">
            <v>Ad Hoc</v>
          </cell>
          <cell r="CL93" t="str">
            <v>Ad Hoc</v>
          </cell>
          <cell r="CM93" t="str">
            <v>Ad Hoc</v>
          </cell>
          <cell r="CN93" t="str">
            <v>Ad Hoc</v>
          </cell>
          <cell r="CO93" t="str">
            <v>Ad Hoc</v>
          </cell>
          <cell r="CP93" t="str">
            <v>Ad Hoc</v>
          </cell>
          <cell r="CQ93" t="str">
            <v>Ad Hoc</v>
          </cell>
          <cell r="CR93" t="str">
            <v>Ad Hoc</v>
          </cell>
          <cell r="CS93" t="str">
            <v>Ad Hoc</v>
          </cell>
          <cell r="CT93" t="str">
            <v>Ad Hoc</v>
          </cell>
          <cell r="CU93" t="str">
            <v>Ad Hoc</v>
          </cell>
          <cell r="CV93" t="str">
            <v>Ad Hoc</v>
          </cell>
          <cell r="CW93" t="str">
            <v>Ad Hoc</v>
          </cell>
          <cell r="CX93" t="str">
            <v>Ad Hoc</v>
          </cell>
          <cell r="CY93">
            <v>1200</v>
          </cell>
          <cell r="CZ93">
            <v>1800</v>
          </cell>
          <cell r="DA93">
            <v>2400</v>
          </cell>
          <cell r="DB93">
            <v>3600</v>
          </cell>
          <cell r="DC93">
            <v>4800</v>
          </cell>
          <cell r="DD93">
            <v>7200</v>
          </cell>
          <cell r="DE93">
            <v>9600</v>
          </cell>
          <cell r="DF93">
            <v>14400</v>
          </cell>
          <cell r="DG93">
            <v>19200</v>
          </cell>
          <cell r="DH93">
            <v>28800</v>
          </cell>
          <cell r="DI93">
            <v>38400</v>
          </cell>
          <cell r="DJ93">
            <v>57600</v>
          </cell>
          <cell r="DK93">
            <v>76800</v>
          </cell>
          <cell r="DL93">
            <v>115200</v>
          </cell>
          <cell r="DM93">
            <v>153600</v>
          </cell>
          <cell r="DN93" t="str">
            <v>Ad Hoc</v>
          </cell>
          <cell r="DO93" t="str">
            <v>Ad Hoc</v>
          </cell>
          <cell r="DP93" t="str">
            <v>Ad Hoc</v>
          </cell>
          <cell r="DQ93" t="str">
            <v>Ad Hoc</v>
          </cell>
          <cell r="DR93" t="str">
            <v>Ad Hoc</v>
          </cell>
          <cell r="DS93" t="str">
            <v>Ad Hoc</v>
          </cell>
          <cell r="DT93" t="str">
            <v>Ad Hoc</v>
          </cell>
          <cell r="DU93" t="str">
            <v>Ad Hoc</v>
          </cell>
          <cell r="DV93" t="str">
            <v>Ad Hoc</v>
          </cell>
          <cell r="DW93" t="str">
            <v>Ad Hoc</v>
          </cell>
          <cell r="DX93" t="str">
            <v>Ad Hoc</v>
          </cell>
          <cell r="DY93" t="str">
            <v>Ad Hoc</v>
          </cell>
          <cell r="DZ93" t="str">
            <v>Ad Hoc</v>
          </cell>
          <cell r="EA93" t="str">
            <v>Ad Hoc</v>
          </cell>
          <cell r="EB93" t="str">
            <v>Ad Hoc</v>
          </cell>
          <cell r="EC93" t="str">
            <v>Ad Hoc</v>
          </cell>
          <cell r="ED93" t="str">
            <v>Ad Hoc</v>
          </cell>
          <cell r="EE93" t="str">
            <v>Ad Hoc</v>
          </cell>
          <cell r="EF93" t="str">
            <v>Ad Hoc</v>
          </cell>
          <cell r="EG93" t="str">
            <v>Ad Hoc</v>
          </cell>
          <cell r="EH93" t="str">
            <v>Ad Hoc</v>
          </cell>
          <cell r="EI93" t="str">
            <v>Ad Hoc</v>
          </cell>
          <cell r="EJ93" t="str">
            <v>Ad Hoc</v>
          </cell>
          <cell r="EK93" t="str">
            <v>Ad Hoc</v>
          </cell>
          <cell r="EL93" t="str">
            <v>Ad Hoc</v>
          </cell>
          <cell r="EM93" t="str">
            <v>Ad Hoc</v>
          </cell>
          <cell r="EN93" t="str">
            <v>Ad Hoc</v>
          </cell>
          <cell r="EO93" t="str">
            <v>Ad Hoc</v>
          </cell>
        </row>
        <row r="94">
          <cell r="BJ94">
            <v>49</v>
          </cell>
          <cell r="BK94" t="str">
            <v>Ad Hoc</v>
          </cell>
          <cell r="BL94" t="str">
            <v>Ad Hoc</v>
          </cell>
          <cell r="BM94" t="str">
            <v>Ad Hoc</v>
          </cell>
          <cell r="BN94" t="str">
            <v>Ad Hoc</v>
          </cell>
          <cell r="BO94" t="str">
            <v>Ad Hoc</v>
          </cell>
          <cell r="BP94" t="str">
            <v>Ad Hoc</v>
          </cell>
          <cell r="BQ94" t="str">
            <v>Ad Hoc</v>
          </cell>
          <cell r="BR94" t="str">
            <v>Ad Hoc</v>
          </cell>
          <cell r="BS94" t="str">
            <v>Ad Hoc</v>
          </cell>
          <cell r="BT94" t="str">
            <v>Ad Hoc</v>
          </cell>
          <cell r="BU94" t="str">
            <v>Ad Hoc</v>
          </cell>
          <cell r="BV94" t="str">
            <v>Ad Hoc</v>
          </cell>
          <cell r="BW94" t="str">
            <v>Ad Hoc</v>
          </cell>
          <cell r="BX94" t="str">
            <v>Ad Hoc</v>
          </cell>
          <cell r="BY94" t="str">
            <v>Ad Hoc</v>
          </cell>
          <cell r="BZ94" t="str">
            <v>Ad Hoc</v>
          </cell>
          <cell r="CA94" t="str">
            <v>Ad Hoc</v>
          </cell>
          <cell r="CB94" t="str">
            <v>Ad Hoc</v>
          </cell>
          <cell r="CC94" t="str">
            <v>Ad Hoc</v>
          </cell>
          <cell r="CD94" t="str">
            <v>Ad Hoc</v>
          </cell>
          <cell r="CE94" t="str">
            <v>Ad Hoc</v>
          </cell>
          <cell r="CF94" t="str">
            <v>Ad Hoc</v>
          </cell>
          <cell r="CG94" t="str">
            <v>Ad Hoc</v>
          </cell>
          <cell r="CH94" t="str">
            <v>Ad Hoc</v>
          </cell>
          <cell r="CI94" t="str">
            <v>Ad Hoc</v>
          </cell>
          <cell r="CJ94" t="str">
            <v>Ad Hoc</v>
          </cell>
          <cell r="CK94" t="str">
            <v>Ad Hoc</v>
          </cell>
          <cell r="CL94" t="str">
            <v>Ad Hoc</v>
          </cell>
          <cell r="CM94" t="str">
            <v>Ad Hoc</v>
          </cell>
          <cell r="CN94" t="str">
            <v>Ad Hoc</v>
          </cell>
          <cell r="CO94" t="str">
            <v>Ad Hoc</v>
          </cell>
          <cell r="CP94" t="str">
            <v>Ad Hoc</v>
          </cell>
          <cell r="CQ94" t="str">
            <v>Ad Hoc</v>
          </cell>
          <cell r="CR94" t="str">
            <v>Ad Hoc</v>
          </cell>
          <cell r="CS94" t="str">
            <v>Ad Hoc</v>
          </cell>
          <cell r="CT94" t="str">
            <v>Ad Hoc</v>
          </cell>
          <cell r="CU94" t="str">
            <v>Ad Hoc</v>
          </cell>
          <cell r="CV94" t="str">
            <v>Ad Hoc</v>
          </cell>
          <cell r="CW94" t="str">
            <v>Ad Hoc</v>
          </cell>
          <cell r="CX94" t="str">
            <v>Ad Hoc</v>
          </cell>
          <cell r="CY94" t="str">
            <v>Ad Hoc</v>
          </cell>
          <cell r="CZ94">
            <v>1225</v>
          </cell>
          <cell r="DA94">
            <v>1838</v>
          </cell>
          <cell r="DB94">
            <v>2450</v>
          </cell>
          <cell r="DC94">
            <v>3676</v>
          </cell>
          <cell r="DD94">
            <v>4900</v>
          </cell>
          <cell r="DE94">
            <v>7352</v>
          </cell>
          <cell r="DF94">
            <v>9800</v>
          </cell>
          <cell r="DG94">
            <v>14704</v>
          </cell>
          <cell r="DH94">
            <v>19600</v>
          </cell>
          <cell r="DI94">
            <v>29408</v>
          </cell>
          <cell r="DJ94">
            <v>39200</v>
          </cell>
          <cell r="DK94">
            <v>58816</v>
          </cell>
          <cell r="DL94">
            <v>78400</v>
          </cell>
          <cell r="DM94">
            <v>117632</v>
          </cell>
          <cell r="DN94">
            <v>156800</v>
          </cell>
          <cell r="DO94" t="str">
            <v>Ad Hoc</v>
          </cell>
          <cell r="DP94" t="str">
            <v>Ad Hoc</v>
          </cell>
          <cell r="DQ94" t="str">
            <v>Ad Hoc</v>
          </cell>
          <cell r="DR94" t="str">
            <v>Ad Hoc</v>
          </cell>
          <cell r="DS94" t="str">
            <v>Ad Hoc</v>
          </cell>
          <cell r="DT94" t="str">
            <v>Ad Hoc</v>
          </cell>
          <cell r="DU94" t="str">
            <v>Ad Hoc</v>
          </cell>
          <cell r="DV94" t="str">
            <v>Ad Hoc</v>
          </cell>
          <cell r="DW94" t="str">
            <v>Ad Hoc</v>
          </cell>
          <cell r="DX94" t="str">
            <v>Ad Hoc</v>
          </cell>
          <cell r="DY94" t="str">
            <v>Ad Hoc</v>
          </cell>
          <cell r="DZ94" t="str">
            <v>Ad Hoc</v>
          </cell>
          <cell r="EA94" t="str">
            <v>Ad Hoc</v>
          </cell>
          <cell r="EB94" t="str">
            <v>Ad Hoc</v>
          </cell>
          <cell r="EC94" t="str">
            <v>Ad Hoc</v>
          </cell>
          <cell r="ED94" t="str">
            <v>Ad Hoc</v>
          </cell>
          <cell r="EE94" t="str">
            <v>Ad Hoc</v>
          </cell>
          <cell r="EF94" t="str">
            <v>Ad Hoc</v>
          </cell>
          <cell r="EG94" t="str">
            <v>Ad Hoc</v>
          </cell>
          <cell r="EH94" t="str">
            <v>Ad Hoc</v>
          </cell>
          <cell r="EI94" t="str">
            <v>Ad Hoc</v>
          </cell>
          <cell r="EJ94" t="str">
            <v>Ad Hoc</v>
          </cell>
          <cell r="EK94" t="str">
            <v>Ad Hoc</v>
          </cell>
          <cell r="EL94" t="str">
            <v>Ad Hoc</v>
          </cell>
          <cell r="EM94" t="str">
            <v>Ad Hoc</v>
          </cell>
          <cell r="EN94" t="str">
            <v>Ad Hoc</v>
          </cell>
          <cell r="EO94" t="str">
            <v>Ad Hoc</v>
          </cell>
        </row>
        <row r="95">
          <cell r="BJ95">
            <v>50</v>
          </cell>
          <cell r="BK95" t="str">
            <v>Ad Hoc</v>
          </cell>
          <cell r="BL95" t="str">
            <v>Ad Hoc</v>
          </cell>
          <cell r="BM95" t="str">
            <v>Ad Hoc</v>
          </cell>
          <cell r="BN95" t="str">
            <v>Ad Hoc</v>
          </cell>
          <cell r="BO95" t="str">
            <v>Ad Hoc</v>
          </cell>
          <cell r="BP95" t="str">
            <v>Ad Hoc</v>
          </cell>
          <cell r="BQ95" t="str">
            <v>Ad Hoc</v>
          </cell>
          <cell r="BR95" t="str">
            <v>Ad Hoc</v>
          </cell>
          <cell r="BS95" t="str">
            <v>Ad Hoc</v>
          </cell>
          <cell r="BT95" t="str">
            <v>Ad Hoc</v>
          </cell>
          <cell r="BU95" t="str">
            <v>Ad Hoc</v>
          </cell>
          <cell r="BV95" t="str">
            <v>Ad Hoc</v>
          </cell>
          <cell r="BW95" t="str">
            <v>Ad Hoc</v>
          </cell>
          <cell r="BX95" t="str">
            <v>Ad Hoc</v>
          </cell>
          <cell r="BY95" t="str">
            <v>Ad Hoc</v>
          </cell>
          <cell r="BZ95" t="str">
            <v>Ad Hoc</v>
          </cell>
          <cell r="CA95" t="str">
            <v>Ad Hoc</v>
          </cell>
          <cell r="CB95" t="str">
            <v>Ad Hoc</v>
          </cell>
          <cell r="CC95" t="str">
            <v>Ad Hoc</v>
          </cell>
          <cell r="CD95" t="str">
            <v>Ad Hoc</v>
          </cell>
          <cell r="CE95" t="str">
            <v>Ad Hoc</v>
          </cell>
          <cell r="CF95" t="str">
            <v>Ad Hoc</v>
          </cell>
          <cell r="CG95" t="str">
            <v>Ad Hoc</v>
          </cell>
          <cell r="CH95" t="str">
            <v>Ad Hoc</v>
          </cell>
          <cell r="CI95" t="str">
            <v>Ad Hoc</v>
          </cell>
          <cell r="CJ95" t="str">
            <v>Ad Hoc</v>
          </cell>
          <cell r="CK95" t="str">
            <v>Ad Hoc</v>
          </cell>
          <cell r="CL95" t="str">
            <v>Ad Hoc</v>
          </cell>
          <cell r="CM95" t="str">
            <v>Ad Hoc</v>
          </cell>
          <cell r="CN95" t="str">
            <v>Ad Hoc</v>
          </cell>
          <cell r="CO95" t="str">
            <v>Ad Hoc</v>
          </cell>
          <cell r="CP95" t="str">
            <v>Ad Hoc</v>
          </cell>
          <cell r="CQ95" t="str">
            <v>Ad Hoc</v>
          </cell>
          <cell r="CR95" t="str">
            <v>Ad Hoc</v>
          </cell>
          <cell r="CS95" t="str">
            <v>Ad Hoc</v>
          </cell>
          <cell r="CT95" t="str">
            <v>Ad Hoc</v>
          </cell>
          <cell r="CU95" t="str">
            <v>Ad Hoc</v>
          </cell>
          <cell r="CV95" t="str">
            <v>Ad Hoc</v>
          </cell>
          <cell r="CW95" t="str">
            <v>Ad Hoc</v>
          </cell>
          <cell r="CX95" t="str">
            <v>Ad Hoc</v>
          </cell>
          <cell r="CY95" t="str">
            <v>Ad Hoc</v>
          </cell>
          <cell r="CZ95" t="str">
            <v>Ad Hoc</v>
          </cell>
          <cell r="DA95">
            <v>1250</v>
          </cell>
          <cell r="DB95">
            <v>1875</v>
          </cell>
          <cell r="DC95">
            <v>2500</v>
          </cell>
          <cell r="DD95">
            <v>3750</v>
          </cell>
          <cell r="DE95">
            <v>5000</v>
          </cell>
          <cell r="DF95">
            <v>7500</v>
          </cell>
          <cell r="DG95">
            <v>10000</v>
          </cell>
          <cell r="DH95">
            <v>15000</v>
          </cell>
          <cell r="DI95">
            <v>20000</v>
          </cell>
          <cell r="DJ95">
            <v>30000</v>
          </cell>
          <cell r="DK95">
            <v>40000</v>
          </cell>
          <cell r="DL95">
            <v>60000</v>
          </cell>
          <cell r="DM95">
            <v>80000</v>
          </cell>
          <cell r="DN95">
            <v>120000</v>
          </cell>
          <cell r="DO95">
            <v>160000</v>
          </cell>
          <cell r="DP95" t="str">
            <v>Ad Hoc</v>
          </cell>
          <cell r="DQ95" t="str">
            <v>Ad Hoc</v>
          </cell>
          <cell r="DR95" t="str">
            <v>Ad Hoc</v>
          </cell>
          <cell r="DS95" t="str">
            <v>Ad Hoc</v>
          </cell>
          <cell r="DT95" t="str">
            <v>Ad Hoc</v>
          </cell>
          <cell r="DU95" t="str">
            <v>Ad Hoc</v>
          </cell>
          <cell r="DV95" t="str">
            <v>Ad Hoc</v>
          </cell>
          <cell r="DW95" t="str">
            <v>Ad Hoc</v>
          </cell>
          <cell r="DX95" t="str">
            <v>Ad Hoc</v>
          </cell>
          <cell r="DY95" t="str">
            <v>Ad Hoc</v>
          </cell>
          <cell r="DZ95" t="str">
            <v>Ad Hoc</v>
          </cell>
          <cell r="EA95" t="str">
            <v>Ad Hoc</v>
          </cell>
          <cell r="EB95" t="str">
            <v>Ad Hoc</v>
          </cell>
          <cell r="EC95" t="str">
            <v>Ad Hoc</v>
          </cell>
          <cell r="ED95" t="str">
            <v>Ad Hoc</v>
          </cell>
          <cell r="EE95" t="str">
            <v>Ad Hoc</v>
          </cell>
          <cell r="EF95" t="str">
            <v>Ad Hoc</v>
          </cell>
          <cell r="EG95" t="str">
            <v>Ad Hoc</v>
          </cell>
          <cell r="EH95" t="str">
            <v>Ad Hoc</v>
          </cell>
          <cell r="EI95" t="str">
            <v>Ad Hoc</v>
          </cell>
          <cell r="EJ95" t="str">
            <v>Ad Hoc</v>
          </cell>
          <cell r="EK95" t="str">
            <v>Ad Hoc</v>
          </cell>
          <cell r="EL95" t="str">
            <v>Ad Hoc</v>
          </cell>
          <cell r="EM95" t="str">
            <v>Ad Hoc</v>
          </cell>
          <cell r="EN95" t="str">
            <v>Ad Hoc</v>
          </cell>
          <cell r="EO95" t="str">
            <v>Ad Hoc</v>
          </cell>
        </row>
        <row r="96">
          <cell r="BJ96">
            <v>51</v>
          </cell>
          <cell r="BK96" t="str">
            <v>Ad Hoc</v>
          </cell>
          <cell r="BL96" t="str">
            <v>Ad Hoc</v>
          </cell>
          <cell r="BM96" t="str">
            <v>Ad Hoc</v>
          </cell>
          <cell r="BN96" t="str">
            <v>Ad Hoc</v>
          </cell>
          <cell r="BO96" t="str">
            <v>Ad Hoc</v>
          </cell>
          <cell r="BP96" t="str">
            <v>Ad Hoc</v>
          </cell>
          <cell r="BQ96" t="str">
            <v>Ad Hoc</v>
          </cell>
          <cell r="BR96" t="str">
            <v>Ad Hoc</v>
          </cell>
          <cell r="BS96" t="str">
            <v>Ad Hoc</v>
          </cell>
          <cell r="BT96" t="str">
            <v>Ad Hoc</v>
          </cell>
          <cell r="BU96" t="str">
            <v>Ad Hoc</v>
          </cell>
          <cell r="BV96" t="str">
            <v>Ad Hoc</v>
          </cell>
          <cell r="BW96" t="str">
            <v>Ad Hoc</v>
          </cell>
          <cell r="BX96" t="str">
            <v>Ad Hoc</v>
          </cell>
          <cell r="BY96" t="str">
            <v>Ad Hoc</v>
          </cell>
          <cell r="BZ96" t="str">
            <v>Ad Hoc</v>
          </cell>
          <cell r="CA96" t="str">
            <v>Ad Hoc</v>
          </cell>
          <cell r="CB96" t="str">
            <v>Ad Hoc</v>
          </cell>
          <cell r="CC96" t="str">
            <v>Ad Hoc</v>
          </cell>
          <cell r="CD96" t="str">
            <v>Ad Hoc</v>
          </cell>
          <cell r="CE96" t="str">
            <v>Ad Hoc</v>
          </cell>
          <cell r="CF96" t="str">
            <v>Ad Hoc</v>
          </cell>
          <cell r="CG96" t="str">
            <v>Ad Hoc</v>
          </cell>
          <cell r="CH96" t="str">
            <v>Ad Hoc</v>
          </cell>
          <cell r="CI96" t="str">
            <v>Ad Hoc</v>
          </cell>
          <cell r="CJ96" t="str">
            <v>Ad Hoc</v>
          </cell>
          <cell r="CK96" t="str">
            <v>Ad Hoc</v>
          </cell>
          <cell r="CL96" t="str">
            <v>Ad Hoc</v>
          </cell>
          <cell r="CM96" t="str">
            <v>Ad Hoc</v>
          </cell>
          <cell r="CN96" t="str">
            <v>Ad Hoc</v>
          </cell>
          <cell r="CO96" t="str">
            <v>Ad Hoc</v>
          </cell>
          <cell r="CP96" t="str">
            <v>Ad Hoc</v>
          </cell>
          <cell r="CQ96" t="str">
            <v>Ad Hoc</v>
          </cell>
          <cell r="CR96" t="str">
            <v>Ad Hoc</v>
          </cell>
          <cell r="CS96" t="str">
            <v>Ad Hoc</v>
          </cell>
          <cell r="CT96" t="str">
            <v>Ad Hoc</v>
          </cell>
          <cell r="CU96" t="str">
            <v>Ad Hoc</v>
          </cell>
          <cell r="CV96" t="str">
            <v>Ad Hoc</v>
          </cell>
          <cell r="CW96" t="str">
            <v>Ad Hoc</v>
          </cell>
          <cell r="CX96" t="str">
            <v>Ad Hoc</v>
          </cell>
          <cell r="CY96" t="str">
            <v>Ad Hoc</v>
          </cell>
          <cell r="CZ96" t="str">
            <v>Ad Hoc</v>
          </cell>
          <cell r="DA96" t="str">
            <v>Ad Hoc</v>
          </cell>
          <cell r="DB96">
            <v>1275</v>
          </cell>
          <cell r="DC96">
            <v>1913</v>
          </cell>
          <cell r="DD96">
            <v>2550</v>
          </cell>
          <cell r="DE96">
            <v>3826</v>
          </cell>
          <cell r="DF96">
            <v>5100</v>
          </cell>
          <cell r="DG96">
            <v>7652</v>
          </cell>
          <cell r="DH96">
            <v>10200</v>
          </cell>
          <cell r="DI96">
            <v>15304</v>
          </cell>
          <cell r="DJ96">
            <v>20400</v>
          </cell>
          <cell r="DK96">
            <v>30608</v>
          </cell>
          <cell r="DL96">
            <v>40800</v>
          </cell>
          <cell r="DM96">
            <v>61216</v>
          </cell>
          <cell r="DN96">
            <v>81600</v>
          </cell>
          <cell r="DO96">
            <v>122432</v>
          </cell>
          <cell r="DP96">
            <v>163200</v>
          </cell>
          <cell r="DQ96" t="str">
            <v>Ad Hoc</v>
          </cell>
          <cell r="DR96" t="str">
            <v>Ad Hoc</v>
          </cell>
          <cell r="DS96" t="str">
            <v>Ad Hoc</v>
          </cell>
          <cell r="DT96" t="str">
            <v>Ad Hoc</v>
          </cell>
          <cell r="DU96" t="str">
            <v>Ad Hoc</v>
          </cell>
          <cell r="DV96" t="str">
            <v>Ad Hoc</v>
          </cell>
          <cell r="DW96" t="str">
            <v>Ad Hoc</v>
          </cell>
          <cell r="DX96" t="str">
            <v>Ad Hoc</v>
          </cell>
          <cell r="DY96" t="str">
            <v>Ad Hoc</v>
          </cell>
          <cell r="DZ96" t="str">
            <v>Ad Hoc</v>
          </cell>
          <cell r="EA96" t="str">
            <v>Ad Hoc</v>
          </cell>
          <cell r="EB96" t="str">
            <v>Ad Hoc</v>
          </cell>
          <cell r="EC96" t="str">
            <v>Ad Hoc</v>
          </cell>
          <cell r="ED96" t="str">
            <v>Ad Hoc</v>
          </cell>
          <cell r="EE96" t="str">
            <v>Ad Hoc</v>
          </cell>
          <cell r="EF96" t="str">
            <v>Ad Hoc</v>
          </cell>
          <cell r="EG96" t="str">
            <v>Ad Hoc</v>
          </cell>
          <cell r="EH96" t="str">
            <v>Ad Hoc</v>
          </cell>
          <cell r="EI96" t="str">
            <v>Ad Hoc</v>
          </cell>
          <cell r="EJ96" t="str">
            <v>Ad Hoc</v>
          </cell>
          <cell r="EK96" t="str">
            <v>Ad Hoc</v>
          </cell>
          <cell r="EL96" t="str">
            <v>Ad Hoc</v>
          </cell>
          <cell r="EM96" t="str">
            <v>Ad Hoc</v>
          </cell>
          <cell r="EN96" t="str">
            <v>Ad Hoc</v>
          </cell>
          <cell r="EO96" t="str">
            <v>Ad Hoc</v>
          </cell>
        </row>
        <row r="97">
          <cell r="BJ97">
            <v>52</v>
          </cell>
          <cell r="BK97" t="str">
            <v>Ad Hoc</v>
          </cell>
          <cell r="BL97" t="str">
            <v>Ad Hoc</v>
          </cell>
          <cell r="BM97" t="str">
            <v>Ad Hoc</v>
          </cell>
          <cell r="BN97" t="str">
            <v>Ad Hoc</v>
          </cell>
          <cell r="BO97" t="str">
            <v>Ad Hoc</v>
          </cell>
          <cell r="BP97" t="str">
            <v>Ad Hoc</v>
          </cell>
          <cell r="BQ97" t="str">
            <v>Ad Hoc</v>
          </cell>
          <cell r="BR97" t="str">
            <v>Ad Hoc</v>
          </cell>
          <cell r="BS97" t="str">
            <v>Ad Hoc</v>
          </cell>
          <cell r="BT97" t="str">
            <v>Ad Hoc</v>
          </cell>
          <cell r="BU97" t="str">
            <v>Ad Hoc</v>
          </cell>
          <cell r="BV97" t="str">
            <v>Ad Hoc</v>
          </cell>
          <cell r="BW97" t="str">
            <v>Ad Hoc</v>
          </cell>
          <cell r="BX97" t="str">
            <v>Ad Hoc</v>
          </cell>
          <cell r="BY97" t="str">
            <v>Ad Hoc</v>
          </cell>
          <cell r="BZ97" t="str">
            <v>Ad Hoc</v>
          </cell>
          <cell r="CA97" t="str">
            <v>Ad Hoc</v>
          </cell>
          <cell r="CB97" t="str">
            <v>Ad Hoc</v>
          </cell>
          <cell r="CC97" t="str">
            <v>Ad Hoc</v>
          </cell>
          <cell r="CD97" t="str">
            <v>Ad Hoc</v>
          </cell>
          <cell r="CE97" t="str">
            <v>Ad Hoc</v>
          </cell>
          <cell r="CF97" t="str">
            <v>Ad Hoc</v>
          </cell>
          <cell r="CG97" t="str">
            <v>Ad Hoc</v>
          </cell>
          <cell r="CH97" t="str">
            <v>Ad Hoc</v>
          </cell>
          <cell r="CI97" t="str">
            <v>Ad Hoc</v>
          </cell>
          <cell r="CJ97" t="str">
            <v>Ad Hoc</v>
          </cell>
          <cell r="CK97" t="str">
            <v>Ad Hoc</v>
          </cell>
          <cell r="CL97" t="str">
            <v>Ad Hoc</v>
          </cell>
          <cell r="CM97" t="str">
            <v>Ad Hoc</v>
          </cell>
          <cell r="CN97" t="str">
            <v>Ad Hoc</v>
          </cell>
          <cell r="CO97" t="str">
            <v>Ad Hoc</v>
          </cell>
          <cell r="CP97" t="str">
            <v>Ad Hoc</v>
          </cell>
          <cell r="CQ97" t="str">
            <v>Ad Hoc</v>
          </cell>
          <cell r="CR97" t="str">
            <v>Ad Hoc</v>
          </cell>
          <cell r="CS97" t="str">
            <v>Ad Hoc</v>
          </cell>
          <cell r="CT97" t="str">
            <v>Ad Hoc</v>
          </cell>
          <cell r="CU97" t="str">
            <v>Ad Hoc</v>
          </cell>
          <cell r="CV97" t="str">
            <v>Ad Hoc</v>
          </cell>
          <cell r="CW97" t="str">
            <v>Ad Hoc</v>
          </cell>
          <cell r="CX97" t="str">
            <v>Ad Hoc</v>
          </cell>
          <cell r="CY97" t="str">
            <v>Ad Hoc</v>
          </cell>
          <cell r="CZ97" t="str">
            <v>Ad Hoc</v>
          </cell>
          <cell r="DA97" t="str">
            <v>Ad Hoc</v>
          </cell>
          <cell r="DB97" t="str">
            <v>Ad Hoc</v>
          </cell>
          <cell r="DC97">
            <v>1300</v>
          </cell>
          <cell r="DD97">
            <v>1950</v>
          </cell>
          <cell r="DE97">
            <v>2600</v>
          </cell>
          <cell r="DF97">
            <v>3900</v>
          </cell>
          <cell r="DG97">
            <v>5200</v>
          </cell>
          <cell r="DH97">
            <v>7800</v>
          </cell>
          <cell r="DI97">
            <v>10400</v>
          </cell>
          <cell r="DJ97">
            <v>15600</v>
          </cell>
          <cell r="DK97">
            <v>20800</v>
          </cell>
          <cell r="DL97">
            <v>31200</v>
          </cell>
          <cell r="DM97">
            <v>41600</v>
          </cell>
          <cell r="DN97">
            <v>62400</v>
          </cell>
          <cell r="DO97">
            <v>83200</v>
          </cell>
          <cell r="DP97">
            <v>124800</v>
          </cell>
          <cell r="DQ97">
            <v>166400</v>
          </cell>
          <cell r="DR97" t="str">
            <v>Ad Hoc</v>
          </cell>
          <cell r="DS97" t="str">
            <v>Ad Hoc</v>
          </cell>
          <cell r="DT97" t="str">
            <v>Ad Hoc</v>
          </cell>
          <cell r="DU97" t="str">
            <v>Ad Hoc</v>
          </cell>
          <cell r="DV97" t="str">
            <v>Ad Hoc</v>
          </cell>
          <cell r="DW97" t="str">
            <v>Ad Hoc</v>
          </cell>
          <cell r="DX97" t="str">
            <v>Ad Hoc</v>
          </cell>
          <cell r="DY97" t="str">
            <v>Ad Hoc</v>
          </cell>
          <cell r="DZ97" t="str">
            <v>Ad Hoc</v>
          </cell>
          <cell r="EA97" t="str">
            <v>Ad Hoc</v>
          </cell>
          <cell r="EB97" t="str">
            <v>Ad Hoc</v>
          </cell>
          <cell r="EC97" t="str">
            <v>Ad Hoc</v>
          </cell>
          <cell r="ED97" t="str">
            <v>Ad Hoc</v>
          </cell>
          <cell r="EE97" t="str">
            <v>Ad Hoc</v>
          </cell>
          <cell r="EF97" t="str">
            <v>Ad Hoc</v>
          </cell>
          <cell r="EG97" t="str">
            <v>Ad Hoc</v>
          </cell>
          <cell r="EH97" t="str">
            <v>Ad Hoc</v>
          </cell>
          <cell r="EI97" t="str">
            <v>Ad Hoc</v>
          </cell>
          <cell r="EJ97" t="str">
            <v>Ad Hoc</v>
          </cell>
          <cell r="EK97" t="str">
            <v>Ad Hoc</v>
          </cell>
          <cell r="EL97" t="str">
            <v>Ad Hoc</v>
          </cell>
          <cell r="EM97" t="str">
            <v>Ad Hoc</v>
          </cell>
          <cell r="EN97" t="str">
            <v>Ad Hoc</v>
          </cell>
          <cell r="EO97" t="str">
            <v>Ad Hoc</v>
          </cell>
        </row>
        <row r="98">
          <cell r="BJ98">
            <v>53</v>
          </cell>
          <cell r="BK98" t="str">
            <v>Ad Hoc</v>
          </cell>
          <cell r="BL98" t="str">
            <v>Ad Hoc</v>
          </cell>
          <cell r="BM98" t="str">
            <v>Ad Hoc</v>
          </cell>
          <cell r="BN98" t="str">
            <v>Ad Hoc</v>
          </cell>
          <cell r="BO98" t="str">
            <v>Ad Hoc</v>
          </cell>
          <cell r="BP98" t="str">
            <v>Ad Hoc</v>
          </cell>
          <cell r="BQ98" t="str">
            <v>Ad Hoc</v>
          </cell>
          <cell r="BR98" t="str">
            <v>Ad Hoc</v>
          </cell>
          <cell r="BS98" t="str">
            <v>Ad Hoc</v>
          </cell>
          <cell r="BT98" t="str">
            <v>Ad Hoc</v>
          </cell>
          <cell r="BU98" t="str">
            <v>Ad Hoc</v>
          </cell>
          <cell r="BV98" t="str">
            <v>Ad Hoc</v>
          </cell>
          <cell r="BW98" t="str">
            <v>Ad Hoc</v>
          </cell>
          <cell r="BX98" t="str">
            <v>Ad Hoc</v>
          </cell>
          <cell r="BY98" t="str">
            <v>Ad Hoc</v>
          </cell>
          <cell r="BZ98" t="str">
            <v>Ad Hoc</v>
          </cell>
          <cell r="CA98" t="str">
            <v>Ad Hoc</v>
          </cell>
          <cell r="CB98" t="str">
            <v>Ad Hoc</v>
          </cell>
          <cell r="CC98" t="str">
            <v>Ad Hoc</v>
          </cell>
          <cell r="CD98" t="str">
            <v>Ad Hoc</v>
          </cell>
          <cell r="CE98" t="str">
            <v>Ad Hoc</v>
          </cell>
          <cell r="CF98" t="str">
            <v>Ad Hoc</v>
          </cell>
          <cell r="CG98" t="str">
            <v>Ad Hoc</v>
          </cell>
          <cell r="CH98" t="str">
            <v>Ad Hoc</v>
          </cell>
          <cell r="CI98" t="str">
            <v>Ad Hoc</v>
          </cell>
          <cell r="CJ98" t="str">
            <v>Ad Hoc</v>
          </cell>
          <cell r="CK98" t="str">
            <v>Ad Hoc</v>
          </cell>
          <cell r="CL98" t="str">
            <v>Ad Hoc</v>
          </cell>
          <cell r="CM98" t="str">
            <v>Ad Hoc</v>
          </cell>
          <cell r="CN98" t="str">
            <v>Ad Hoc</v>
          </cell>
          <cell r="CO98" t="str">
            <v>Ad Hoc</v>
          </cell>
          <cell r="CP98" t="str">
            <v>Ad Hoc</v>
          </cell>
          <cell r="CQ98" t="str">
            <v>Ad Hoc</v>
          </cell>
          <cell r="CR98" t="str">
            <v>Ad Hoc</v>
          </cell>
          <cell r="CS98" t="str">
            <v>Ad Hoc</v>
          </cell>
          <cell r="CT98" t="str">
            <v>Ad Hoc</v>
          </cell>
          <cell r="CU98" t="str">
            <v>Ad Hoc</v>
          </cell>
          <cell r="CV98" t="str">
            <v>Ad Hoc</v>
          </cell>
          <cell r="CW98" t="str">
            <v>Ad Hoc</v>
          </cell>
          <cell r="CX98" t="str">
            <v>Ad Hoc</v>
          </cell>
          <cell r="CY98" t="str">
            <v>Ad Hoc</v>
          </cell>
          <cell r="CZ98" t="str">
            <v>Ad Hoc</v>
          </cell>
          <cell r="DA98" t="str">
            <v>Ad Hoc</v>
          </cell>
          <cell r="DB98" t="str">
            <v>Ad Hoc</v>
          </cell>
          <cell r="DC98" t="str">
            <v>Ad Hoc</v>
          </cell>
          <cell r="DD98">
            <v>1325</v>
          </cell>
          <cell r="DE98">
            <v>1988</v>
          </cell>
          <cell r="DF98">
            <v>2650</v>
          </cell>
          <cell r="DG98">
            <v>3976</v>
          </cell>
          <cell r="DH98">
            <v>5300</v>
          </cell>
          <cell r="DI98">
            <v>7952</v>
          </cell>
          <cell r="DJ98">
            <v>10600</v>
          </cell>
          <cell r="DK98">
            <v>15904</v>
          </cell>
          <cell r="DL98">
            <v>21200</v>
          </cell>
          <cell r="DM98">
            <v>31808</v>
          </cell>
          <cell r="DN98">
            <v>42400</v>
          </cell>
          <cell r="DO98">
            <v>63616</v>
          </cell>
          <cell r="DP98">
            <v>84800</v>
          </cell>
          <cell r="DQ98">
            <v>127232</v>
          </cell>
          <cell r="DR98">
            <v>169600</v>
          </cell>
          <cell r="DS98" t="str">
            <v>Ad Hoc</v>
          </cell>
          <cell r="DT98" t="str">
            <v>Ad Hoc</v>
          </cell>
          <cell r="DU98" t="str">
            <v>Ad Hoc</v>
          </cell>
          <cell r="DV98" t="str">
            <v>Ad Hoc</v>
          </cell>
          <cell r="DW98" t="str">
            <v>Ad Hoc</v>
          </cell>
          <cell r="DX98" t="str">
            <v>Ad Hoc</v>
          </cell>
          <cell r="DY98" t="str">
            <v>Ad Hoc</v>
          </cell>
          <cell r="DZ98" t="str">
            <v>Ad Hoc</v>
          </cell>
          <cell r="EA98" t="str">
            <v>Ad Hoc</v>
          </cell>
          <cell r="EB98" t="str">
            <v>Ad Hoc</v>
          </cell>
          <cell r="EC98" t="str">
            <v>Ad Hoc</v>
          </cell>
          <cell r="ED98" t="str">
            <v>Ad Hoc</v>
          </cell>
          <cell r="EE98" t="str">
            <v>Ad Hoc</v>
          </cell>
          <cell r="EF98" t="str">
            <v>Ad Hoc</v>
          </cell>
          <cell r="EG98" t="str">
            <v>Ad Hoc</v>
          </cell>
          <cell r="EH98" t="str">
            <v>Ad Hoc</v>
          </cell>
          <cell r="EI98" t="str">
            <v>Ad Hoc</v>
          </cell>
          <cell r="EJ98" t="str">
            <v>Ad Hoc</v>
          </cell>
          <cell r="EK98" t="str">
            <v>Ad Hoc</v>
          </cell>
          <cell r="EL98" t="str">
            <v>Ad Hoc</v>
          </cell>
          <cell r="EM98" t="str">
            <v>Ad Hoc</v>
          </cell>
          <cell r="EN98" t="str">
            <v>Ad Hoc</v>
          </cell>
          <cell r="EO98" t="str">
            <v>Ad Hoc</v>
          </cell>
        </row>
        <row r="99">
          <cell r="BJ99">
            <v>54</v>
          </cell>
          <cell r="BK99" t="str">
            <v>Ad Hoc</v>
          </cell>
          <cell r="BL99" t="str">
            <v>Ad Hoc</v>
          </cell>
          <cell r="BM99" t="str">
            <v>Ad Hoc</v>
          </cell>
          <cell r="BN99" t="str">
            <v>Ad Hoc</v>
          </cell>
          <cell r="BO99" t="str">
            <v>Ad Hoc</v>
          </cell>
          <cell r="BP99" t="str">
            <v>Ad Hoc</v>
          </cell>
          <cell r="BQ99" t="str">
            <v>Ad Hoc</v>
          </cell>
          <cell r="BR99" t="str">
            <v>Ad Hoc</v>
          </cell>
          <cell r="BS99" t="str">
            <v>Ad Hoc</v>
          </cell>
          <cell r="BT99" t="str">
            <v>Ad Hoc</v>
          </cell>
          <cell r="BU99" t="str">
            <v>Ad Hoc</v>
          </cell>
          <cell r="BV99" t="str">
            <v>Ad Hoc</v>
          </cell>
          <cell r="BW99" t="str">
            <v>Ad Hoc</v>
          </cell>
          <cell r="BX99" t="str">
            <v>Ad Hoc</v>
          </cell>
          <cell r="BY99" t="str">
            <v>Ad Hoc</v>
          </cell>
          <cell r="BZ99" t="str">
            <v>Ad Hoc</v>
          </cell>
          <cell r="CA99" t="str">
            <v>Ad Hoc</v>
          </cell>
          <cell r="CB99" t="str">
            <v>Ad Hoc</v>
          </cell>
          <cell r="CC99" t="str">
            <v>Ad Hoc</v>
          </cell>
          <cell r="CD99" t="str">
            <v>Ad Hoc</v>
          </cell>
          <cell r="CE99" t="str">
            <v>Ad Hoc</v>
          </cell>
          <cell r="CF99" t="str">
            <v>Ad Hoc</v>
          </cell>
          <cell r="CG99" t="str">
            <v>Ad Hoc</v>
          </cell>
          <cell r="CH99" t="str">
            <v>Ad Hoc</v>
          </cell>
          <cell r="CI99" t="str">
            <v>Ad Hoc</v>
          </cell>
          <cell r="CJ99" t="str">
            <v>Ad Hoc</v>
          </cell>
          <cell r="CK99" t="str">
            <v>Ad Hoc</v>
          </cell>
          <cell r="CL99" t="str">
            <v>Ad Hoc</v>
          </cell>
          <cell r="CM99" t="str">
            <v>Ad Hoc</v>
          </cell>
          <cell r="CN99" t="str">
            <v>Ad Hoc</v>
          </cell>
          <cell r="CO99" t="str">
            <v>Ad Hoc</v>
          </cell>
          <cell r="CP99" t="str">
            <v>Ad Hoc</v>
          </cell>
          <cell r="CQ99" t="str">
            <v>Ad Hoc</v>
          </cell>
          <cell r="CR99" t="str">
            <v>Ad Hoc</v>
          </cell>
          <cell r="CS99" t="str">
            <v>Ad Hoc</v>
          </cell>
          <cell r="CT99" t="str">
            <v>Ad Hoc</v>
          </cell>
          <cell r="CU99" t="str">
            <v>Ad Hoc</v>
          </cell>
          <cell r="CV99" t="str">
            <v>Ad Hoc</v>
          </cell>
          <cell r="CW99" t="str">
            <v>Ad Hoc</v>
          </cell>
          <cell r="CX99" t="str">
            <v>Ad Hoc</v>
          </cell>
          <cell r="CY99" t="str">
            <v>Ad Hoc</v>
          </cell>
          <cell r="CZ99" t="str">
            <v>Ad Hoc</v>
          </cell>
          <cell r="DA99" t="str">
            <v>Ad Hoc</v>
          </cell>
          <cell r="DB99" t="str">
            <v>Ad Hoc</v>
          </cell>
          <cell r="DC99" t="str">
            <v>Ad Hoc</v>
          </cell>
          <cell r="DD99" t="str">
            <v>Ad Hoc</v>
          </cell>
          <cell r="DE99">
            <v>1350</v>
          </cell>
          <cell r="DF99">
            <v>2025</v>
          </cell>
          <cell r="DG99">
            <v>2700</v>
          </cell>
          <cell r="DH99">
            <v>4050</v>
          </cell>
          <cell r="DI99">
            <v>5400</v>
          </cell>
          <cell r="DJ99">
            <v>8100</v>
          </cell>
          <cell r="DK99">
            <v>10800</v>
          </cell>
          <cell r="DL99">
            <v>16200</v>
          </cell>
          <cell r="DM99">
            <v>21600</v>
          </cell>
          <cell r="DN99">
            <v>32400</v>
          </cell>
          <cell r="DO99">
            <v>43200</v>
          </cell>
          <cell r="DP99">
            <v>64800</v>
          </cell>
          <cell r="DQ99">
            <v>86400</v>
          </cell>
          <cell r="DR99">
            <v>129600</v>
          </cell>
          <cell r="DS99">
            <v>172800</v>
          </cell>
          <cell r="DT99" t="str">
            <v>Ad Hoc</v>
          </cell>
          <cell r="DU99" t="str">
            <v>Ad Hoc</v>
          </cell>
          <cell r="DV99" t="str">
            <v>Ad Hoc</v>
          </cell>
          <cell r="DW99" t="str">
            <v>Ad Hoc</v>
          </cell>
          <cell r="DX99" t="str">
            <v>Ad Hoc</v>
          </cell>
          <cell r="DY99" t="str">
            <v>Ad Hoc</v>
          </cell>
          <cell r="DZ99" t="str">
            <v>Ad Hoc</v>
          </cell>
          <cell r="EA99" t="str">
            <v>Ad Hoc</v>
          </cell>
          <cell r="EB99" t="str">
            <v>Ad Hoc</v>
          </cell>
          <cell r="EC99" t="str">
            <v>Ad Hoc</v>
          </cell>
          <cell r="ED99" t="str">
            <v>Ad Hoc</v>
          </cell>
          <cell r="EE99" t="str">
            <v>Ad Hoc</v>
          </cell>
          <cell r="EF99" t="str">
            <v>Ad Hoc</v>
          </cell>
          <cell r="EG99" t="str">
            <v>Ad Hoc</v>
          </cell>
          <cell r="EH99" t="str">
            <v>Ad Hoc</v>
          </cell>
          <cell r="EI99" t="str">
            <v>Ad Hoc</v>
          </cell>
          <cell r="EJ99" t="str">
            <v>Ad Hoc</v>
          </cell>
          <cell r="EK99" t="str">
            <v>Ad Hoc</v>
          </cell>
          <cell r="EL99" t="str">
            <v>Ad Hoc</v>
          </cell>
          <cell r="EM99" t="str">
            <v>Ad Hoc</v>
          </cell>
          <cell r="EN99" t="str">
            <v>Ad Hoc</v>
          </cell>
          <cell r="EO99" t="str">
            <v>Ad Hoc</v>
          </cell>
        </row>
        <row r="100">
          <cell r="BJ100">
            <v>55</v>
          </cell>
          <cell r="BK100" t="str">
            <v>Ad Hoc</v>
          </cell>
          <cell r="BL100" t="str">
            <v>Ad Hoc</v>
          </cell>
          <cell r="BM100" t="str">
            <v>Ad Hoc</v>
          </cell>
          <cell r="BN100" t="str">
            <v>Ad Hoc</v>
          </cell>
          <cell r="BO100" t="str">
            <v>Ad Hoc</v>
          </cell>
          <cell r="BP100" t="str">
            <v>Ad Hoc</v>
          </cell>
          <cell r="BQ100" t="str">
            <v>Ad Hoc</v>
          </cell>
          <cell r="BR100" t="str">
            <v>Ad Hoc</v>
          </cell>
          <cell r="BS100" t="str">
            <v>Ad Hoc</v>
          </cell>
          <cell r="BT100" t="str">
            <v>Ad Hoc</v>
          </cell>
          <cell r="BU100" t="str">
            <v>Ad Hoc</v>
          </cell>
          <cell r="BV100" t="str">
            <v>Ad Hoc</v>
          </cell>
          <cell r="BW100" t="str">
            <v>Ad Hoc</v>
          </cell>
          <cell r="BX100" t="str">
            <v>Ad Hoc</v>
          </cell>
          <cell r="BY100" t="str">
            <v>Ad Hoc</v>
          </cell>
          <cell r="BZ100" t="str">
            <v>Ad Hoc</v>
          </cell>
          <cell r="CA100" t="str">
            <v>Ad Hoc</v>
          </cell>
          <cell r="CB100" t="str">
            <v>Ad Hoc</v>
          </cell>
          <cell r="CC100" t="str">
            <v>Ad Hoc</v>
          </cell>
          <cell r="CD100" t="str">
            <v>Ad Hoc</v>
          </cell>
          <cell r="CE100" t="str">
            <v>Ad Hoc</v>
          </cell>
          <cell r="CF100" t="str">
            <v>Ad Hoc</v>
          </cell>
          <cell r="CG100" t="str">
            <v>Ad Hoc</v>
          </cell>
          <cell r="CH100" t="str">
            <v>Ad Hoc</v>
          </cell>
          <cell r="CI100" t="str">
            <v>Ad Hoc</v>
          </cell>
          <cell r="CJ100" t="str">
            <v>Ad Hoc</v>
          </cell>
          <cell r="CK100" t="str">
            <v>Ad Hoc</v>
          </cell>
          <cell r="CL100" t="str">
            <v>Ad Hoc</v>
          </cell>
          <cell r="CM100" t="str">
            <v>Ad Hoc</v>
          </cell>
          <cell r="CN100" t="str">
            <v>Ad Hoc</v>
          </cell>
          <cell r="CO100" t="str">
            <v>Ad Hoc</v>
          </cell>
          <cell r="CP100" t="str">
            <v>Ad Hoc</v>
          </cell>
          <cell r="CQ100" t="str">
            <v>Ad Hoc</v>
          </cell>
          <cell r="CR100" t="str">
            <v>Ad Hoc</v>
          </cell>
          <cell r="CS100" t="str">
            <v>Ad Hoc</v>
          </cell>
          <cell r="CT100" t="str">
            <v>Ad Hoc</v>
          </cell>
          <cell r="CU100" t="str">
            <v>Ad Hoc</v>
          </cell>
          <cell r="CV100" t="str">
            <v>Ad Hoc</v>
          </cell>
          <cell r="CW100" t="str">
            <v>Ad Hoc</v>
          </cell>
          <cell r="CX100" t="str">
            <v>Ad Hoc</v>
          </cell>
          <cell r="CY100" t="str">
            <v>Ad Hoc</v>
          </cell>
          <cell r="CZ100" t="str">
            <v>Ad Hoc</v>
          </cell>
          <cell r="DA100" t="str">
            <v>Ad Hoc</v>
          </cell>
          <cell r="DB100" t="str">
            <v>Ad Hoc</v>
          </cell>
          <cell r="DC100" t="str">
            <v>Ad Hoc</v>
          </cell>
          <cell r="DD100" t="str">
            <v>Ad Hoc</v>
          </cell>
          <cell r="DE100" t="str">
            <v>Ad Hoc</v>
          </cell>
          <cell r="DF100">
            <v>1375</v>
          </cell>
          <cell r="DG100">
            <v>2063</v>
          </cell>
          <cell r="DH100">
            <v>2750</v>
          </cell>
          <cell r="DI100">
            <v>4126</v>
          </cell>
          <cell r="DJ100">
            <v>5500</v>
          </cell>
          <cell r="DK100">
            <v>8252</v>
          </cell>
          <cell r="DL100">
            <v>11000</v>
          </cell>
          <cell r="DM100">
            <v>16504</v>
          </cell>
          <cell r="DN100">
            <v>22000</v>
          </cell>
          <cell r="DO100">
            <v>33008</v>
          </cell>
          <cell r="DP100">
            <v>44000</v>
          </cell>
          <cell r="DQ100">
            <v>66016</v>
          </cell>
          <cell r="DR100">
            <v>88000</v>
          </cell>
          <cell r="DS100">
            <v>132032</v>
          </cell>
          <cell r="DT100">
            <v>176000</v>
          </cell>
          <cell r="DU100" t="str">
            <v>Ad Hoc</v>
          </cell>
          <cell r="DV100" t="str">
            <v>Ad Hoc</v>
          </cell>
          <cell r="DW100" t="str">
            <v>Ad Hoc</v>
          </cell>
          <cell r="DX100" t="str">
            <v>Ad Hoc</v>
          </cell>
          <cell r="DY100" t="str">
            <v>Ad Hoc</v>
          </cell>
          <cell r="DZ100" t="str">
            <v>Ad Hoc</v>
          </cell>
          <cell r="EA100" t="str">
            <v>Ad Hoc</v>
          </cell>
          <cell r="EB100" t="str">
            <v>Ad Hoc</v>
          </cell>
          <cell r="EC100" t="str">
            <v>Ad Hoc</v>
          </cell>
          <cell r="ED100" t="str">
            <v>Ad Hoc</v>
          </cell>
          <cell r="EE100" t="str">
            <v>Ad Hoc</v>
          </cell>
          <cell r="EF100" t="str">
            <v>Ad Hoc</v>
          </cell>
          <cell r="EG100" t="str">
            <v>Ad Hoc</v>
          </cell>
          <cell r="EH100" t="str">
            <v>Ad Hoc</v>
          </cell>
          <cell r="EI100" t="str">
            <v>Ad Hoc</v>
          </cell>
          <cell r="EJ100" t="str">
            <v>Ad Hoc</v>
          </cell>
          <cell r="EK100" t="str">
            <v>Ad Hoc</v>
          </cell>
          <cell r="EL100" t="str">
            <v>Ad Hoc</v>
          </cell>
          <cell r="EM100" t="str">
            <v>Ad Hoc</v>
          </cell>
          <cell r="EN100" t="str">
            <v>Ad Hoc</v>
          </cell>
          <cell r="EO100" t="str">
            <v>Ad Hoc</v>
          </cell>
        </row>
        <row r="101">
          <cell r="BJ101">
            <v>56</v>
          </cell>
          <cell r="BK101" t="str">
            <v>Ad Hoc</v>
          </cell>
          <cell r="BL101" t="str">
            <v>Ad Hoc</v>
          </cell>
          <cell r="BM101" t="str">
            <v>Ad Hoc</v>
          </cell>
          <cell r="BN101" t="str">
            <v>Ad Hoc</v>
          </cell>
          <cell r="BO101" t="str">
            <v>Ad Hoc</v>
          </cell>
          <cell r="BP101" t="str">
            <v>Ad Hoc</v>
          </cell>
          <cell r="BQ101" t="str">
            <v>Ad Hoc</v>
          </cell>
          <cell r="BR101" t="str">
            <v>Ad Hoc</v>
          </cell>
          <cell r="BS101" t="str">
            <v>Ad Hoc</v>
          </cell>
          <cell r="BT101" t="str">
            <v>Ad Hoc</v>
          </cell>
          <cell r="BU101" t="str">
            <v>Ad Hoc</v>
          </cell>
          <cell r="BV101" t="str">
            <v>Ad Hoc</v>
          </cell>
          <cell r="BW101" t="str">
            <v>Ad Hoc</v>
          </cell>
          <cell r="BX101" t="str">
            <v>Ad Hoc</v>
          </cell>
          <cell r="BY101" t="str">
            <v>Ad Hoc</v>
          </cell>
          <cell r="BZ101" t="str">
            <v>Ad Hoc</v>
          </cell>
          <cell r="CA101" t="str">
            <v>Ad Hoc</v>
          </cell>
          <cell r="CB101" t="str">
            <v>Ad Hoc</v>
          </cell>
          <cell r="CC101" t="str">
            <v>Ad Hoc</v>
          </cell>
          <cell r="CD101" t="str">
            <v>Ad Hoc</v>
          </cell>
          <cell r="CE101" t="str">
            <v>Ad Hoc</v>
          </cell>
          <cell r="CF101" t="str">
            <v>Ad Hoc</v>
          </cell>
          <cell r="CG101" t="str">
            <v>Ad Hoc</v>
          </cell>
          <cell r="CH101" t="str">
            <v>Ad Hoc</v>
          </cell>
          <cell r="CI101" t="str">
            <v>Ad Hoc</v>
          </cell>
          <cell r="CJ101" t="str">
            <v>Ad Hoc</v>
          </cell>
          <cell r="CK101" t="str">
            <v>Ad Hoc</v>
          </cell>
          <cell r="CL101" t="str">
            <v>Ad Hoc</v>
          </cell>
          <cell r="CM101" t="str">
            <v>Ad Hoc</v>
          </cell>
          <cell r="CN101" t="str">
            <v>Ad Hoc</v>
          </cell>
          <cell r="CO101" t="str">
            <v>Ad Hoc</v>
          </cell>
          <cell r="CP101" t="str">
            <v>Ad Hoc</v>
          </cell>
          <cell r="CQ101" t="str">
            <v>Ad Hoc</v>
          </cell>
          <cell r="CR101" t="str">
            <v>Ad Hoc</v>
          </cell>
          <cell r="CS101" t="str">
            <v>Ad Hoc</v>
          </cell>
          <cell r="CT101" t="str">
            <v>Ad Hoc</v>
          </cell>
          <cell r="CU101" t="str">
            <v>Ad Hoc</v>
          </cell>
          <cell r="CV101" t="str">
            <v>Ad Hoc</v>
          </cell>
          <cell r="CW101" t="str">
            <v>Ad Hoc</v>
          </cell>
          <cell r="CX101" t="str">
            <v>Ad Hoc</v>
          </cell>
          <cell r="CY101" t="str">
            <v>Ad Hoc</v>
          </cell>
          <cell r="CZ101" t="str">
            <v>Ad Hoc</v>
          </cell>
          <cell r="DA101" t="str">
            <v>Ad Hoc</v>
          </cell>
          <cell r="DB101" t="str">
            <v>Ad Hoc</v>
          </cell>
          <cell r="DC101" t="str">
            <v>Ad Hoc</v>
          </cell>
          <cell r="DD101" t="str">
            <v>Ad Hoc</v>
          </cell>
          <cell r="DE101" t="str">
            <v>Ad Hoc</v>
          </cell>
          <cell r="DF101" t="str">
            <v>Ad Hoc</v>
          </cell>
          <cell r="DG101">
            <v>1400</v>
          </cell>
          <cell r="DH101">
            <v>2100</v>
          </cell>
          <cell r="DI101">
            <v>2800</v>
          </cell>
          <cell r="DJ101">
            <v>4200</v>
          </cell>
          <cell r="DK101">
            <v>5600</v>
          </cell>
          <cell r="DL101">
            <v>8400</v>
          </cell>
          <cell r="DM101">
            <v>11200</v>
          </cell>
          <cell r="DN101">
            <v>16800</v>
          </cell>
          <cell r="DO101">
            <v>22400</v>
          </cell>
          <cell r="DP101">
            <v>33600</v>
          </cell>
          <cell r="DQ101">
            <v>44800</v>
          </cell>
          <cell r="DR101">
            <v>67200</v>
          </cell>
          <cell r="DS101">
            <v>89600</v>
          </cell>
          <cell r="DT101">
            <v>134400</v>
          </cell>
          <cell r="DU101">
            <v>179200</v>
          </cell>
          <cell r="DV101" t="str">
            <v>Ad Hoc</v>
          </cell>
          <cell r="DW101" t="str">
            <v>Ad Hoc</v>
          </cell>
          <cell r="DX101" t="str">
            <v>Ad Hoc</v>
          </cell>
          <cell r="DY101" t="str">
            <v>Ad Hoc</v>
          </cell>
          <cell r="DZ101" t="str">
            <v>Ad Hoc</v>
          </cell>
          <cell r="EA101" t="str">
            <v>Ad Hoc</v>
          </cell>
          <cell r="EB101" t="str">
            <v>Ad Hoc</v>
          </cell>
          <cell r="EC101" t="str">
            <v>Ad Hoc</v>
          </cell>
          <cell r="ED101" t="str">
            <v>Ad Hoc</v>
          </cell>
          <cell r="EE101" t="str">
            <v>Ad Hoc</v>
          </cell>
          <cell r="EF101" t="str">
            <v>Ad Hoc</v>
          </cell>
          <cell r="EG101" t="str">
            <v>Ad Hoc</v>
          </cell>
          <cell r="EH101" t="str">
            <v>Ad Hoc</v>
          </cell>
          <cell r="EI101" t="str">
            <v>Ad Hoc</v>
          </cell>
          <cell r="EJ101" t="str">
            <v>Ad Hoc</v>
          </cell>
          <cell r="EK101" t="str">
            <v>Ad Hoc</v>
          </cell>
          <cell r="EL101" t="str">
            <v>Ad Hoc</v>
          </cell>
          <cell r="EM101" t="str">
            <v>Ad Hoc</v>
          </cell>
          <cell r="EN101" t="str">
            <v>Ad Hoc</v>
          </cell>
          <cell r="EO101" t="str">
            <v>Ad Hoc</v>
          </cell>
        </row>
        <row r="102">
          <cell r="BJ102">
            <v>57</v>
          </cell>
          <cell r="BK102" t="str">
            <v>Ad Hoc</v>
          </cell>
          <cell r="BL102" t="str">
            <v>Ad Hoc</v>
          </cell>
          <cell r="BM102" t="str">
            <v>Ad Hoc</v>
          </cell>
          <cell r="BN102" t="str">
            <v>Ad Hoc</v>
          </cell>
          <cell r="BO102" t="str">
            <v>Ad Hoc</v>
          </cell>
          <cell r="BP102" t="str">
            <v>Ad Hoc</v>
          </cell>
          <cell r="BQ102" t="str">
            <v>Ad Hoc</v>
          </cell>
          <cell r="BR102" t="str">
            <v>Ad Hoc</v>
          </cell>
          <cell r="BS102" t="str">
            <v>Ad Hoc</v>
          </cell>
          <cell r="BT102" t="str">
            <v>Ad Hoc</v>
          </cell>
          <cell r="BU102" t="str">
            <v>Ad Hoc</v>
          </cell>
          <cell r="BV102" t="str">
            <v>Ad Hoc</v>
          </cell>
          <cell r="BW102" t="str">
            <v>Ad Hoc</v>
          </cell>
          <cell r="BX102" t="str">
            <v>Ad Hoc</v>
          </cell>
          <cell r="BY102" t="str">
            <v>Ad Hoc</v>
          </cell>
          <cell r="BZ102" t="str">
            <v>Ad Hoc</v>
          </cell>
          <cell r="CA102" t="str">
            <v>Ad Hoc</v>
          </cell>
          <cell r="CB102" t="str">
            <v>Ad Hoc</v>
          </cell>
          <cell r="CC102" t="str">
            <v>Ad Hoc</v>
          </cell>
          <cell r="CD102" t="str">
            <v>Ad Hoc</v>
          </cell>
          <cell r="CE102" t="str">
            <v>Ad Hoc</v>
          </cell>
          <cell r="CF102" t="str">
            <v>Ad Hoc</v>
          </cell>
          <cell r="CG102" t="str">
            <v>Ad Hoc</v>
          </cell>
          <cell r="CH102" t="str">
            <v>Ad Hoc</v>
          </cell>
          <cell r="CI102" t="str">
            <v>Ad Hoc</v>
          </cell>
          <cell r="CJ102" t="str">
            <v>Ad Hoc</v>
          </cell>
          <cell r="CK102" t="str">
            <v>Ad Hoc</v>
          </cell>
          <cell r="CL102" t="str">
            <v>Ad Hoc</v>
          </cell>
          <cell r="CM102" t="str">
            <v>Ad Hoc</v>
          </cell>
          <cell r="CN102" t="str">
            <v>Ad Hoc</v>
          </cell>
          <cell r="CO102" t="str">
            <v>Ad Hoc</v>
          </cell>
          <cell r="CP102" t="str">
            <v>Ad Hoc</v>
          </cell>
          <cell r="CQ102" t="str">
            <v>Ad Hoc</v>
          </cell>
          <cell r="CR102" t="str">
            <v>Ad Hoc</v>
          </cell>
          <cell r="CS102" t="str">
            <v>Ad Hoc</v>
          </cell>
          <cell r="CT102" t="str">
            <v>Ad Hoc</v>
          </cell>
          <cell r="CU102" t="str">
            <v>Ad Hoc</v>
          </cell>
          <cell r="CV102" t="str">
            <v>Ad Hoc</v>
          </cell>
          <cell r="CW102" t="str">
            <v>Ad Hoc</v>
          </cell>
          <cell r="CX102" t="str">
            <v>Ad Hoc</v>
          </cell>
          <cell r="CY102" t="str">
            <v>Ad Hoc</v>
          </cell>
          <cell r="CZ102" t="str">
            <v>Ad Hoc</v>
          </cell>
          <cell r="DA102" t="str">
            <v>Ad Hoc</v>
          </cell>
          <cell r="DB102" t="str">
            <v>Ad Hoc</v>
          </cell>
          <cell r="DC102" t="str">
            <v>Ad Hoc</v>
          </cell>
          <cell r="DD102" t="str">
            <v>Ad Hoc</v>
          </cell>
          <cell r="DE102" t="str">
            <v>Ad Hoc</v>
          </cell>
          <cell r="DF102" t="str">
            <v>Ad Hoc</v>
          </cell>
          <cell r="DG102" t="str">
            <v>Ad Hoc</v>
          </cell>
          <cell r="DH102">
            <v>1425</v>
          </cell>
          <cell r="DI102">
            <v>2138</v>
          </cell>
          <cell r="DJ102">
            <v>2850</v>
          </cell>
          <cell r="DK102">
            <v>4276</v>
          </cell>
          <cell r="DL102">
            <v>5700</v>
          </cell>
          <cell r="DM102">
            <v>8552</v>
          </cell>
          <cell r="DN102">
            <v>11400</v>
          </cell>
          <cell r="DO102">
            <v>17104</v>
          </cell>
          <cell r="DP102">
            <v>22800</v>
          </cell>
          <cell r="DQ102">
            <v>34208</v>
          </cell>
          <cell r="DR102">
            <v>45600</v>
          </cell>
          <cell r="DS102">
            <v>68416</v>
          </cell>
          <cell r="DT102">
            <v>91200</v>
          </cell>
          <cell r="DU102">
            <v>136832</v>
          </cell>
          <cell r="DV102">
            <v>182400</v>
          </cell>
          <cell r="DW102" t="str">
            <v>Ad Hoc</v>
          </cell>
          <cell r="DX102" t="str">
            <v>Ad Hoc</v>
          </cell>
          <cell r="DY102" t="str">
            <v>Ad Hoc</v>
          </cell>
          <cell r="DZ102" t="str">
            <v>Ad Hoc</v>
          </cell>
          <cell r="EA102" t="str">
            <v>Ad Hoc</v>
          </cell>
          <cell r="EB102" t="str">
            <v>Ad Hoc</v>
          </cell>
          <cell r="EC102" t="str">
            <v>Ad Hoc</v>
          </cell>
          <cell r="ED102" t="str">
            <v>Ad Hoc</v>
          </cell>
          <cell r="EE102" t="str">
            <v>Ad Hoc</v>
          </cell>
          <cell r="EF102" t="str">
            <v>Ad Hoc</v>
          </cell>
          <cell r="EG102" t="str">
            <v>Ad Hoc</v>
          </cell>
          <cell r="EH102" t="str">
            <v>Ad Hoc</v>
          </cell>
          <cell r="EI102" t="str">
            <v>Ad Hoc</v>
          </cell>
          <cell r="EJ102" t="str">
            <v>Ad Hoc</v>
          </cell>
          <cell r="EK102" t="str">
            <v>Ad Hoc</v>
          </cell>
          <cell r="EL102" t="str">
            <v>Ad Hoc</v>
          </cell>
          <cell r="EM102" t="str">
            <v>Ad Hoc</v>
          </cell>
          <cell r="EN102" t="str">
            <v>Ad Hoc</v>
          </cell>
          <cell r="EO102" t="str">
            <v>Ad Hoc</v>
          </cell>
        </row>
        <row r="103">
          <cell r="BJ103">
            <v>58</v>
          </cell>
          <cell r="BK103" t="str">
            <v>Ad Hoc</v>
          </cell>
          <cell r="BL103" t="str">
            <v>Ad Hoc</v>
          </cell>
          <cell r="BM103" t="str">
            <v>Ad Hoc</v>
          </cell>
          <cell r="BN103" t="str">
            <v>Ad Hoc</v>
          </cell>
          <cell r="BO103" t="str">
            <v>Ad Hoc</v>
          </cell>
          <cell r="BP103" t="str">
            <v>Ad Hoc</v>
          </cell>
          <cell r="BQ103" t="str">
            <v>Ad Hoc</v>
          </cell>
          <cell r="BR103" t="str">
            <v>Ad Hoc</v>
          </cell>
          <cell r="BS103" t="str">
            <v>Ad Hoc</v>
          </cell>
          <cell r="BT103" t="str">
            <v>Ad Hoc</v>
          </cell>
          <cell r="BU103" t="str">
            <v>Ad Hoc</v>
          </cell>
          <cell r="BV103" t="str">
            <v>Ad Hoc</v>
          </cell>
          <cell r="BW103" t="str">
            <v>Ad Hoc</v>
          </cell>
          <cell r="BX103" t="str">
            <v>Ad Hoc</v>
          </cell>
          <cell r="BY103" t="str">
            <v>Ad Hoc</v>
          </cell>
          <cell r="BZ103" t="str">
            <v>Ad Hoc</v>
          </cell>
          <cell r="CA103" t="str">
            <v>Ad Hoc</v>
          </cell>
          <cell r="CB103" t="str">
            <v>Ad Hoc</v>
          </cell>
          <cell r="CC103" t="str">
            <v>Ad Hoc</v>
          </cell>
          <cell r="CD103" t="str">
            <v>Ad Hoc</v>
          </cell>
          <cell r="CE103" t="str">
            <v>Ad Hoc</v>
          </cell>
          <cell r="CF103" t="str">
            <v>Ad Hoc</v>
          </cell>
          <cell r="CG103" t="str">
            <v>Ad Hoc</v>
          </cell>
          <cell r="CH103" t="str">
            <v>Ad Hoc</v>
          </cell>
          <cell r="CI103" t="str">
            <v>Ad Hoc</v>
          </cell>
          <cell r="CJ103" t="str">
            <v>Ad Hoc</v>
          </cell>
          <cell r="CK103" t="str">
            <v>Ad Hoc</v>
          </cell>
          <cell r="CL103" t="str">
            <v>Ad Hoc</v>
          </cell>
          <cell r="CM103" t="str">
            <v>Ad Hoc</v>
          </cell>
          <cell r="CN103" t="str">
            <v>Ad Hoc</v>
          </cell>
          <cell r="CO103" t="str">
            <v>Ad Hoc</v>
          </cell>
          <cell r="CP103" t="str">
            <v>Ad Hoc</v>
          </cell>
          <cell r="CQ103" t="str">
            <v>Ad Hoc</v>
          </cell>
          <cell r="CR103" t="str">
            <v>Ad Hoc</v>
          </cell>
          <cell r="CS103" t="str">
            <v>Ad Hoc</v>
          </cell>
          <cell r="CT103" t="str">
            <v>Ad Hoc</v>
          </cell>
          <cell r="CU103" t="str">
            <v>Ad Hoc</v>
          </cell>
          <cell r="CV103" t="str">
            <v>Ad Hoc</v>
          </cell>
          <cell r="CW103" t="str">
            <v>Ad Hoc</v>
          </cell>
          <cell r="CX103" t="str">
            <v>Ad Hoc</v>
          </cell>
          <cell r="CY103" t="str">
            <v>Ad Hoc</v>
          </cell>
          <cell r="CZ103" t="str">
            <v>Ad Hoc</v>
          </cell>
          <cell r="DA103" t="str">
            <v>Ad Hoc</v>
          </cell>
          <cell r="DB103" t="str">
            <v>Ad Hoc</v>
          </cell>
          <cell r="DC103" t="str">
            <v>Ad Hoc</v>
          </cell>
          <cell r="DD103" t="str">
            <v>Ad Hoc</v>
          </cell>
          <cell r="DE103" t="str">
            <v>Ad Hoc</v>
          </cell>
          <cell r="DF103" t="str">
            <v>Ad Hoc</v>
          </cell>
          <cell r="DG103" t="str">
            <v>Ad Hoc</v>
          </cell>
          <cell r="DH103" t="str">
            <v>Ad Hoc</v>
          </cell>
          <cell r="DI103">
            <v>1450</v>
          </cell>
          <cell r="DJ103">
            <v>2175</v>
          </cell>
          <cell r="DK103">
            <v>2900</v>
          </cell>
          <cell r="DL103">
            <v>4350</v>
          </cell>
          <cell r="DM103">
            <v>5800</v>
          </cell>
          <cell r="DN103">
            <v>8700</v>
          </cell>
          <cell r="DO103">
            <v>11600</v>
          </cell>
          <cell r="DP103">
            <v>17400</v>
          </cell>
          <cell r="DQ103">
            <v>23200</v>
          </cell>
          <cell r="DR103">
            <v>34800</v>
          </cell>
          <cell r="DS103">
            <v>46400</v>
          </cell>
          <cell r="DT103">
            <v>69600</v>
          </cell>
          <cell r="DU103">
            <v>92800</v>
          </cell>
          <cell r="DV103">
            <v>139200</v>
          </cell>
          <cell r="DW103">
            <v>185600</v>
          </cell>
          <cell r="DX103" t="str">
            <v>Ad Hoc</v>
          </cell>
          <cell r="DY103" t="str">
            <v>Ad Hoc</v>
          </cell>
          <cell r="DZ103" t="str">
            <v>Ad Hoc</v>
          </cell>
          <cell r="EA103" t="str">
            <v>Ad Hoc</v>
          </cell>
          <cell r="EB103" t="str">
            <v>Ad Hoc</v>
          </cell>
          <cell r="EC103" t="str">
            <v>Ad Hoc</v>
          </cell>
          <cell r="ED103" t="str">
            <v>Ad Hoc</v>
          </cell>
          <cell r="EE103" t="str">
            <v>Ad Hoc</v>
          </cell>
          <cell r="EF103" t="str">
            <v>Ad Hoc</v>
          </cell>
          <cell r="EG103" t="str">
            <v>Ad Hoc</v>
          </cell>
          <cell r="EH103" t="str">
            <v>Ad Hoc</v>
          </cell>
          <cell r="EI103" t="str">
            <v>Ad Hoc</v>
          </cell>
          <cell r="EJ103" t="str">
            <v>Ad Hoc</v>
          </cell>
          <cell r="EK103" t="str">
            <v>Ad Hoc</v>
          </cell>
          <cell r="EL103" t="str">
            <v>Ad Hoc</v>
          </cell>
          <cell r="EM103" t="str">
            <v>Ad Hoc</v>
          </cell>
          <cell r="EN103" t="str">
            <v>Ad Hoc</v>
          </cell>
          <cell r="EO103" t="str">
            <v>Ad Hoc</v>
          </cell>
        </row>
        <row r="104">
          <cell r="BJ104">
            <v>59</v>
          </cell>
          <cell r="BK104" t="str">
            <v>Ad Hoc</v>
          </cell>
          <cell r="BL104" t="str">
            <v>Ad Hoc</v>
          </cell>
          <cell r="BM104" t="str">
            <v>Ad Hoc</v>
          </cell>
          <cell r="BN104" t="str">
            <v>Ad Hoc</v>
          </cell>
          <cell r="BO104" t="str">
            <v>Ad Hoc</v>
          </cell>
          <cell r="BP104" t="str">
            <v>Ad Hoc</v>
          </cell>
          <cell r="BQ104" t="str">
            <v>Ad Hoc</v>
          </cell>
          <cell r="BR104" t="str">
            <v>Ad Hoc</v>
          </cell>
          <cell r="BS104" t="str">
            <v>Ad Hoc</v>
          </cell>
          <cell r="BT104" t="str">
            <v>Ad Hoc</v>
          </cell>
          <cell r="BU104" t="str">
            <v>Ad Hoc</v>
          </cell>
          <cell r="BV104" t="str">
            <v>Ad Hoc</v>
          </cell>
          <cell r="BW104" t="str">
            <v>Ad Hoc</v>
          </cell>
          <cell r="BX104" t="str">
            <v>Ad Hoc</v>
          </cell>
          <cell r="BY104" t="str">
            <v>Ad Hoc</v>
          </cell>
          <cell r="BZ104" t="str">
            <v>Ad Hoc</v>
          </cell>
          <cell r="CA104" t="str">
            <v>Ad Hoc</v>
          </cell>
          <cell r="CB104" t="str">
            <v>Ad Hoc</v>
          </cell>
          <cell r="CC104" t="str">
            <v>Ad Hoc</v>
          </cell>
          <cell r="CD104" t="str">
            <v>Ad Hoc</v>
          </cell>
          <cell r="CE104" t="str">
            <v>Ad Hoc</v>
          </cell>
          <cell r="CF104" t="str">
            <v>Ad Hoc</v>
          </cell>
          <cell r="CG104" t="str">
            <v>Ad Hoc</v>
          </cell>
          <cell r="CH104" t="str">
            <v>Ad Hoc</v>
          </cell>
          <cell r="CI104" t="str">
            <v>Ad Hoc</v>
          </cell>
          <cell r="CJ104" t="str">
            <v>Ad Hoc</v>
          </cell>
          <cell r="CK104" t="str">
            <v>Ad Hoc</v>
          </cell>
          <cell r="CL104" t="str">
            <v>Ad Hoc</v>
          </cell>
          <cell r="CM104" t="str">
            <v>Ad Hoc</v>
          </cell>
          <cell r="CN104" t="str">
            <v>Ad Hoc</v>
          </cell>
          <cell r="CO104" t="str">
            <v>Ad Hoc</v>
          </cell>
          <cell r="CP104" t="str">
            <v>Ad Hoc</v>
          </cell>
          <cell r="CQ104" t="str">
            <v>Ad Hoc</v>
          </cell>
          <cell r="CR104" t="str">
            <v>Ad Hoc</v>
          </cell>
          <cell r="CS104" t="str">
            <v>Ad Hoc</v>
          </cell>
          <cell r="CT104" t="str">
            <v>Ad Hoc</v>
          </cell>
          <cell r="CU104" t="str">
            <v>Ad Hoc</v>
          </cell>
          <cell r="CV104" t="str">
            <v>Ad Hoc</v>
          </cell>
          <cell r="CW104" t="str">
            <v>Ad Hoc</v>
          </cell>
          <cell r="CX104" t="str">
            <v>Ad Hoc</v>
          </cell>
          <cell r="CY104" t="str">
            <v>Ad Hoc</v>
          </cell>
          <cell r="CZ104" t="str">
            <v>Ad Hoc</v>
          </cell>
          <cell r="DA104" t="str">
            <v>Ad Hoc</v>
          </cell>
          <cell r="DB104" t="str">
            <v>Ad Hoc</v>
          </cell>
          <cell r="DC104" t="str">
            <v>Ad Hoc</v>
          </cell>
          <cell r="DD104" t="str">
            <v>Ad Hoc</v>
          </cell>
          <cell r="DE104" t="str">
            <v>Ad Hoc</v>
          </cell>
          <cell r="DF104" t="str">
            <v>Ad Hoc</v>
          </cell>
          <cell r="DG104" t="str">
            <v>Ad Hoc</v>
          </cell>
          <cell r="DH104" t="str">
            <v>Ad Hoc</v>
          </cell>
          <cell r="DI104" t="str">
            <v>Ad Hoc</v>
          </cell>
          <cell r="DJ104">
            <v>1475</v>
          </cell>
          <cell r="DK104">
            <v>2213</v>
          </cell>
          <cell r="DL104">
            <v>2950</v>
          </cell>
          <cell r="DM104">
            <v>4426</v>
          </cell>
          <cell r="DN104">
            <v>5900</v>
          </cell>
          <cell r="DO104">
            <v>8852</v>
          </cell>
          <cell r="DP104">
            <v>11800</v>
          </cell>
          <cell r="DQ104">
            <v>17704</v>
          </cell>
          <cell r="DR104">
            <v>23600</v>
          </cell>
          <cell r="DS104">
            <v>35408</v>
          </cell>
          <cell r="DT104">
            <v>47200</v>
          </cell>
          <cell r="DU104">
            <v>70816</v>
          </cell>
          <cell r="DV104">
            <v>94400</v>
          </cell>
          <cell r="DW104">
            <v>141632</v>
          </cell>
          <cell r="DX104">
            <v>188800</v>
          </cell>
          <cell r="DY104" t="str">
            <v>Ad Hoc</v>
          </cell>
          <cell r="DZ104" t="str">
            <v>Ad Hoc</v>
          </cell>
          <cell r="EA104" t="str">
            <v>Ad Hoc</v>
          </cell>
          <cell r="EB104" t="str">
            <v>Ad Hoc</v>
          </cell>
          <cell r="EC104" t="str">
            <v>Ad Hoc</v>
          </cell>
          <cell r="ED104" t="str">
            <v>Ad Hoc</v>
          </cell>
          <cell r="EE104" t="str">
            <v>Ad Hoc</v>
          </cell>
          <cell r="EF104" t="str">
            <v>Ad Hoc</v>
          </cell>
          <cell r="EG104" t="str">
            <v>Ad Hoc</v>
          </cell>
          <cell r="EH104" t="str">
            <v>Ad Hoc</v>
          </cell>
          <cell r="EI104" t="str">
            <v>Ad Hoc</v>
          </cell>
          <cell r="EJ104" t="str">
            <v>Ad Hoc</v>
          </cell>
          <cell r="EK104" t="str">
            <v>Ad Hoc</v>
          </cell>
          <cell r="EL104" t="str">
            <v>Ad Hoc</v>
          </cell>
          <cell r="EM104" t="str">
            <v>Ad Hoc</v>
          </cell>
          <cell r="EN104" t="str">
            <v>Ad Hoc</v>
          </cell>
          <cell r="EO104" t="str">
            <v>Ad Hoc</v>
          </cell>
        </row>
        <row r="105">
          <cell r="BJ105">
            <v>60</v>
          </cell>
          <cell r="BK105" t="str">
            <v>Ad Hoc</v>
          </cell>
          <cell r="BL105" t="str">
            <v>Ad Hoc</v>
          </cell>
          <cell r="BM105" t="str">
            <v>Ad Hoc</v>
          </cell>
          <cell r="BN105" t="str">
            <v>Ad Hoc</v>
          </cell>
          <cell r="BO105" t="str">
            <v>Ad Hoc</v>
          </cell>
          <cell r="BP105" t="str">
            <v>Ad Hoc</v>
          </cell>
          <cell r="BQ105" t="str">
            <v>Ad Hoc</v>
          </cell>
          <cell r="BR105" t="str">
            <v>Ad Hoc</v>
          </cell>
          <cell r="BS105" t="str">
            <v>Ad Hoc</v>
          </cell>
          <cell r="BT105" t="str">
            <v>Ad Hoc</v>
          </cell>
          <cell r="BU105" t="str">
            <v>Ad Hoc</v>
          </cell>
          <cell r="BV105" t="str">
            <v>Ad Hoc</v>
          </cell>
          <cell r="BW105" t="str">
            <v>Ad Hoc</v>
          </cell>
          <cell r="BX105" t="str">
            <v>Ad Hoc</v>
          </cell>
          <cell r="BY105" t="str">
            <v>Ad Hoc</v>
          </cell>
          <cell r="BZ105" t="str">
            <v>Ad Hoc</v>
          </cell>
          <cell r="CA105" t="str">
            <v>Ad Hoc</v>
          </cell>
          <cell r="CB105" t="str">
            <v>Ad Hoc</v>
          </cell>
          <cell r="CC105" t="str">
            <v>Ad Hoc</v>
          </cell>
          <cell r="CD105" t="str">
            <v>Ad Hoc</v>
          </cell>
          <cell r="CE105" t="str">
            <v>Ad Hoc</v>
          </cell>
          <cell r="CF105" t="str">
            <v>Ad Hoc</v>
          </cell>
          <cell r="CG105" t="str">
            <v>Ad Hoc</v>
          </cell>
          <cell r="CH105" t="str">
            <v>Ad Hoc</v>
          </cell>
          <cell r="CI105" t="str">
            <v>Ad Hoc</v>
          </cell>
          <cell r="CJ105" t="str">
            <v>Ad Hoc</v>
          </cell>
          <cell r="CK105" t="str">
            <v>Ad Hoc</v>
          </cell>
          <cell r="CL105" t="str">
            <v>Ad Hoc</v>
          </cell>
          <cell r="CM105" t="str">
            <v>Ad Hoc</v>
          </cell>
          <cell r="CN105" t="str">
            <v>Ad Hoc</v>
          </cell>
          <cell r="CO105" t="str">
            <v>Ad Hoc</v>
          </cell>
          <cell r="CP105" t="str">
            <v>Ad Hoc</v>
          </cell>
          <cell r="CQ105" t="str">
            <v>Ad Hoc</v>
          </cell>
          <cell r="CR105" t="str">
            <v>Ad Hoc</v>
          </cell>
          <cell r="CS105" t="str">
            <v>Ad Hoc</v>
          </cell>
          <cell r="CT105" t="str">
            <v>Ad Hoc</v>
          </cell>
          <cell r="CU105" t="str">
            <v>Ad Hoc</v>
          </cell>
          <cell r="CV105" t="str">
            <v>Ad Hoc</v>
          </cell>
          <cell r="CW105" t="str">
            <v>Ad Hoc</v>
          </cell>
          <cell r="CX105" t="str">
            <v>Ad Hoc</v>
          </cell>
          <cell r="CY105" t="str">
            <v>Ad Hoc</v>
          </cell>
          <cell r="CZ105" t="str">
            <v>Ad Hoc</v>
          </cell>
          <cell r="DA105" t="str">
            <v>Ad Hoc</v>
          </cell>
          <cell r="DB105" t="str">
            <v>Ad Hoc</v>
          </cell>
          <cell r="DC105" t="str">
            <v>Ad Hoc</v>
          </cell>
          <cell r="DD105" t="str">
            <v>Ad Hoc</v>
          </cell>
          <cell r="DE105" t="str">
            <v>Ad Hoc</v>
          </cell>
          <cell r="DF105" t="str">
            <v>Ad Hoc</v>
          </cell>
          <cell r="DG105" t="str">
            <v>Ad Hoc</v>
          </cell>
          <cell r="DH105" t="str">
            <v>Ad Hoc</v>
          </cell>
          <cell r="DI105" t="str">
            <v>Ad Hoc</v>
          </cell>
          <cell r="DJ105" t="str">
            <v>Ad Hoc</v>
          </cell>
          <cell r="DK105">
            <v>1500</v>
          </cell>
          <cell r="DL105">
            <v>2250</v>
          </cell>
          <cell r="DM105">
            <v>3000</v>
          </cell>
          <cell r="DN105">
            <v>4500</v>
          </cell>
          <cell r="DO105">
            <v>6000</v>
          </cell>
          <cell r="DP105">
            <v>9000</v>
          </cell>
          <cell r="DQ105">
            <v>12000</v>
          </cell>
          <cell r="DR105">
            <v>18000</v>
          </cell>
          <cell r="DS105">
            <v>24000</v>
          </cell>
          <cell r="DT105">
            <v>36000</v>
          </cell>
          <cell r="DU105">
            <v>48000</v>
          </cell>
          <cell r="DV105">
            <v>72000</v>
          </cell>
          <cell r="DW105">
            <v>96000</v>
          </cell>
          <cell r="DX105">
            <v>144000</v>
          </cell>
          <cell r="DY105">
            <v>192000</v>
          </cell>
          <cell r="DZ105" t="str">
            <v>Ad Hoc</v>
          </cell>
          <cell r="EA105" t="str">
            <v>Ad Hoc</v>
          </cell>
          <cell r="EB105" t="str">
            <v>Ad Hoc</v>
          </cell>
          <cell r="EC105" t="str">
            <v>Ad Hoc</v>
          </cell>
          <cell r="ED105" t="str">
            <v>Ad Hoc</v>
          </cell>
          <cell r="EE105" t="str">
            <v>Ad Hoc</v>
          </cell>
          <cell r="EF105" t="str">
            <v>Ad Hoc</v>
          </cell>
          <cell r="EG105" t="str">
            <v>Ad Hoc</v>
          </cell>
          <cell r="EH105" t="str">
            <v>Ad Hoc</v>
          </cell>
          <cell r="EI105" t="str">
            <v>Ad Hoc</v>
          </cell>
          <cell r="EJ105" t="str">
            <v>Ad Hoc</v>
          </cell>
          <cell r="EK105" t="str">
            <v>Ad Hoc</v>
          </cell>
          <cell r="EL105" t="str">
            <v>Ad Hoc</v>
          </cell>
          <cell r="EM105" t="str">
            <v>Ad Hoc</v>
          </cell>
          <cell r="EN105" t="str">
            <v>Ad Hoc</v>
          </cell>
          <cell r="EO105" t="str">
            <v>Ad Hoc</v>
          </cell>
        </row>
        <row r="106">
          <cell r="BJ106">
            <v>61</v>
          </cell>
          <cell r="BK106" t="str">
            <v>Ad Hoc</v>
          </cell>
          <cell r="BL106" t="str">
            <v>Ad Hoc</v>
          </cell>
          <cell r="BM106" t="str">
            <v>Ad Hoc</v>
          </cell>
          <cell r="BN106" t="str">
            <v>Ad Hoc</v>
          </cell>
          <cell r="BO106" t="str">
            <v>Ad Hoc</v>
          </cell>
          <cell r="BP106" t="str">
            <v>Ad Hoc</v>
          </cell>
          <cell r="BQ106" t="str">
            <v>Ad Hoc</v>
          </cell>
          <cell r="BR106" t="str">
            <v>Ad Hoc</v>
          </cell>
          <cell r="BS106" t="str">
            <v>Ad Hoc</v>
          </cell>
          <cell r="BT106" t="str">
            <v>Ad Hoc</v>
          </cell>
          <cell r="BU106" t="str">
            <v>Ad Hoc</v>
          </cell>
          <cell r="BV106" t="str">
            <v>Ad Hoc</v>
          </cell>
          <cell r="BW106" t="str">
            <v>Ad Hoc</v>
          </cell>
          <cell r="BX106" t="str">
            <v>Ad Hoc</v>
          </cell>
          <cell r="BY106" t="str">
            <v>Ad Hoc</v>
          </cell>
          <cell r="BZ106" t="str">
            <v>Ad Hoc</v>
          </cell>
          <cell r="CA106" t="str">
            <v>Ad Hoc</v>
          </cell>
          <cell r="CB106" t="str">
            <v>Ad Hoc</v>
          </cell>
          <cell r="CC106" t="str">
            <v>Ad Hoc</v>
          </cell>
          <cell r="CD106" t="str">
            <v>Ad Hoc</v>
          </cell>
          <cell r="CE106" t="str">
            <v>Ad Hoc</v>
          </cell>
          <cell r="CF106" t="str">
            <v>Ad Hoc</v>
          </cell>
          <cell r="CG106" t="str">
            <v>Ad Hoc</v>
          </cell>
          <cell r="CH106" t="str">
            <v>Ad Hoc</v>
          </cell>
          <cell r="CI106" t="str">
            <v>Ad Hoc</v>
          </cell>
          <cell r="CJ106" t="str">
            <v>Ad Hoc</v>
          </cell>
          <cell r="CK106" t="str">
            <v>Ad Hoc</v>
          </cell>
          <cell r="CL106" t="str">
            <v>Ad Hoc</v>
          </cell>
          <cell r="CM106" t="str">
            <v>Ad Hoc</v>
          </cell>
          <cell r="CN106" t="str">
            <v>Ad Hoc</v>
          </cell>
          <cell r="CO106" t="str">
            <v>Ad Hoc</v>
          </cell>
          <cell r="CP106" t="str">
            <v>Ad Hoc</v>
          </cell>
          <cell r="CQ106" t="str">
            <v>Ad Hoc</v>
          </cell>
          <cell r="CR106" t="str">
            <v>Ad Hoc</v>
          </cell>
          <cell r="CS106" t="str">
            <v>Ad Hoc</v>
          </cell>
          <cell r="CT106" t="str">
            <v>Ad Hoc</v>
          </cell>
          <cell r="CU106" t="str">
            <v>Ad Hoc</v>
          </cell>
          <cell r="CV106" t="str">
            <v>Ad Hoc</v>
          </cell>
          <cell r="CW106" t="str">
            <v>Ad Hoc</v>
          </cell>
          <cell r="CX106" t="str">
            <v>Ad Hoc</v>
          </cell>
          <cell r="CY106" t="str">
            <v>Ad Hoc</v>
          </cell>
          <cell r="CZ106" t="str">
            <v>Ad Hoc</v>
          </cell>
          <cell r="DA106" t="str">
            <v>Ad Hoc</v>
          </cell>
          <cell r="DB106" t="str">
            <v>Ad Hoc</v>
          </cell>
          <cell r="DC106" t="str">
            <v>Ad Hoc</v>
          </cell>
          <cell r="DD106" t="str">
            <v>Ad Hoc</v>
          </cell>
          <cell r="DE106" t="str">
            <v>Ad Hoc</v>
          </cell>
          <cell r="DF106" t="str">
            <v>Ad Hoc</v>
          </cell>
          <cell r="DG106" t="str">
            <v>Ad Hoc</v>
          </cell>
          <cell r="DH106" t="str">
            <v>Ad Hoc</v>
          </cell>
          <cell r="DI106" t="str">
            <v>Ad Hoc</v>
          </cell>
          <cell r="DJ106" t="str">
            <v>Ad Hoc</v>
          </cell>
          <cell r="DK106" t="str">
            <v>Ad Hoc</v>
          </cell>
          <cell r="DL106">
            <v>1525</v>
          </cell>
          <cell r="DM106">
            <v>2288</v>
          </cell>
          <cell r="DN106">
            <v>3050</v>
          </cell>
          <cell r="DO106">
            <v>4576</v>
          </cell>
          <cell r="DP106">
            <v>6100</v>
          </cell>
          <cell r="DQ106">
            <v>9152</v>
          </cell>
          <cell r="DR106">
            <v>12200</v>
          </cell>
          <cell r="DS106">
            <v>18304</v>
          </cell>
          <cell r="DT106">
            <v>24400</v>
          </cell>
          <cell r="DU106">
            <v>36608</v>
          </cell>
          <cell r="DV106">
            <v>48800</v>
          </cell>
          <cell r="DW106">
            <v>73216</v>
          </cell>
          <cell r="DX106">
            <v>97600</v>
          </cell>
          <cell r="DY106">
            <v>146432</v>
          </cell>
          <cell r="DZ106">
            <v>195200</v>
          </cell>
          <cell r="EA106" t="str">
            <v>Ad Hoc</v>
          </cell>
          <cell r="EB106" t="str">
            <v>Ad Hoc</v>
          </cell>
          <cell r="EC106" t="str">
            <v>Ad Hoc</v>
          </cell>
          <cell r="ED106" t="str">
            <v>Ad Hoc</v>
          </cell>
          <cell r="EE106" t="str">
            <v>Ad Hoc</v>
          </cell>
          <cell r="EF106" t="str">
            <v>Ad Hoc</v>
          </cell>
          <cell r="EG106" t="str">
            <v>Ad Hoc</v>
          </cell>
          <cell r="EH106" t="str">
            <v>Ad Hoc</v>
          </cell>
          <cell r="EI106" t="str">
            <v>Ad Hoc</v>
          </cell>
          <cell r="EJ106" t="str">
            <v>Ad Hoc</v>
          </cell>
          <cell r="EK106" t="str">
            <v>Ad Hoc</v>
          </cell>
          <cell r="EL106" t="str">
            <v>Ad Hoc</v>
          </cell>
          <cell r="EM106" t="str">
            <v>Ad Hoc</v>
          </cell>
          <cell r="EN106" t="str">
            <v>Ad Hoc</v>
          </cell>
          <cell r="EO106" t="str">
            <v>Ad Hoc</v>
          </cell>
        </row>
        <row r="107">
          <cell r="BJ107">
            <v>62</v>
          </cell>
          <cell r="BK107" t="str">
            <v>Ad Hoc</v>
          </cell>
          <cell r="BL107" t="str">
            <v>Ad Hoc</v>
          </cell>
          <cell r="BM107" t="str">
            <v>Ad Hoc</v>
          </cell>
          <cell r="BN107" t="str">
            <v>Ad Hoc</v>
          </cell>
          <cell r="BO107" t="str">
            <v>Ad Hoc</v>
          </cell>
          <cell r="BP107" t="str">
            <v>Ad Hoc</v>
          </cell>
          <cell r="BQ107" t="str">
            <v>Ad Hoc</v>
          </cell>
          <cell r="BR107" t="str">
            <v>Ad Hoc</v>
          </cell>
          <cell r="BS107" t="str">
            <v>Ad Hoc</v>
          </cell>
          <cell r="BT107" t="str">
            <v>Ad Hoc</v>
          </cell>
          <cell r="BU107" t="str">
            <v>Ad Hoc</v>
          </cell>
          <cell r="BV107" t="str">
            <v>Ad Hoc</v>
          </cell>
          <cell r="BW107" t="str">
            <v>Ad Hoc</v>
          </cell>
          <cell r="BX107" t="str">
            <v>Ad Hoc</v>
          </cell>
          <cell r="BY107" t="str">
            <v>Ad Hoc</v>
          </cell>
          <cell r="BZ107" t="str">
            <v>Ad Hoc</v>
          </cell>
          <cell r="CA107" t="str">
            <v>Ad Hoc</v>
          </cell>
          <cell r="CB107" t="str">
            <v>Ad Hoc</v>
          </cell>
          <cell r="CC107" t="str">
            <v>Ad Hoc</v>
          </cell>
          <cell r="CD107" t="str">
            <v>Ad Hoc</v>
          </cell>
          <cell r="CE107" t="str">
            <v>Ad Hoc</v>
          </cell>
          <cell r="CF107" t="str">
            <v>Ad Hoc</v>
          </cell>
          <cell r="CG107" t="str">
            <v>Ad Hoc</v>
          </cell>
          <cell r="CH107" t="str">
            <v>Ad Hoc</v>
          </cell>
          <cell r="CI107" t="str">
            <v>Ad Hoc</v>
          </cell>
          <cell r="CJ107" t="str">
            <v>Ad Hoc</v>
          </cell>
          <cell r="CK107" t="str">
            <v>Ad Hoc</v>
          </cell>
          <cell r="CL107" t="str">
            <v>Ad Hoc</v>
          </cell>
          <cell r="CM107" t="str">
            <v>Ad Hoc</v>
          </cell>
          <cell r="CN107" t="str">
            <v>Ad Hoc</v>
          </cell>
          <cell r="CO107" t="str">
            <v>Ad Hoc</v>
          </cell>
          <cell r="CP107" t="str">
            <v>Ad Hoc</v>
          </cell>
          <cell r="CQ107" t="str">
            <v>Ad Hoc</v>
          </cell>
          <cell r="CR107" t="str">
            <v>Ad Hoc</v>
          </cell>
          <cell r="CS107" t="str">
            <v>Ad Hoc</v>
          </cell>
          <cell r="CT107" t="str">
            <v>Ad Hoc</v>
          </cell>
          <cell r="CU107" t="str">
            <v>Ad Hoc</v>
          </cell>
          <cell r="CV107" t="str">
            <v>Ad Hoc</v>
          </cell>
          <cell r="CW107" t="str">
            <v>Ad Hoc</v>
          </cell>
          <cell r="CX107" t="str">
            <v>Ad Hoc</v>
          </cell>
          <cell r="CY107" t="str">
            <v>Ad Hoc</v>
          </cell>
          <cell r="CZ107" t="str">
            <v>Ad Hoc</v>
          </cell>
          <cell r="DA107" t="str">
            <v>Ad Hoc</v>
          </cell>
          <cell r="DB107" t="str">
            <v>Ad Hoc</v>
          </cell>
          <cell r="DC107" t="str">
            <v>Ad Hoc</v>
          </cell>
          <cell r="DD107" t="str">
            <v>Ad Hoc</v>
          </cell>
          <cell r="DE107" t="str">
            <v>Ad Hoc</v>
          </cell>
          <cell r="DF107" t="str">
            <v>Ad Hoc</v>
          </cell>
          <cell r="DG107" t="str">
            <v>Ad Hoc</v>
          </cell>
          <cell r="DH107" t="str">
            <v>Ad Hoc</v>
          </cell>
          <cell r="DI107" t="str">
            <v>Ad Hoc</v>
          </cell>
          <cell r="DJ107" t="str">
            <v>Ad Hoc</v>
          </cell>
          <cell r="DK107" t="str">
            <v>Ad Hoc</v>
          </cell>
          <cell r="DL107" t="str">
            <v>Ad Hoc</v>
          </cell>
          <cell r="DM107">
            <v>1550</v>
          </cell>
          <cell r="DN107">
            <v>2325</v>
          </cell>
          <cell r="DO107">
            <v>3100</v>
          </cell>
          <cell r="DP107">
            <v>4650</v>
          </cell>
          <cell r="DQ107">
            <v>6200</v>
          </cell>
          <cell r="DR107">
            <v>9300</v>
          </cell>
          <cell r="DS107">
            <v>12400</v>
          </cell>
          <cell r="DT107">
            <v>18600</v>
          </cell>
          <cell r="DU107">
            <v>24800</v>
          </cell>
          <cell r="DV107">
            <v>37200</v>
          </cell>
          <cell r="DW107">
            <v>49600</v>
          </cell>
          <cell r="DX107">
            <v>74400</v>
          </cell>
          <cell r="DY107">
            <v>99200</v>
          </cell>
          <cell r="DZ107">
            <v>148800</v>
          </cell>
          <cell r="EA107">
            <v>198400</v>
          </cell>
          <cell r="EB107" t="str">
            <v>Ad Hoc</v>
          </cell>
          <cell r="EC107" t="str">
            <v>Ad Hoc</v>
          </cell>
          <cell r="ED107" t="str">
            <v>Ad Hoc</v>
          </cell>
          <cell r="EE107" t="str">
            <v>Ad Hoc</v>
          </cell>
          <cell r="EF107" t="str">
            <v>Ad Hoc</v>
          </cell>
          <cell r="EG107" t="str">
            <v>Ad Hoc</v>
          </cell>
          <cell r="EH107" t="str">
            <v>Ad Hoc</v>
          </cell>
          <cell r="EI107" t="str">
            <v>Ad Hoc</v>
          </cell>
          <cell r="EJ107" t="str">
            <v>Ad Hoc</v>
          </cell>
          <cell r="EK107" t="str">
            <v>Ad Hoc</v>
          </cell>
          <cell r="EL107" t="str">
            <v>Ad Hoc</v>
          </cell>
          <cell r="EM107" t="str">
            <v>Ad Hoc</v>
          </cell>
          <cell r="EN107" t="str">
            <v>Ad Hoc</v>
          </cell>
          <cell r="EO107" t="str">
            <v>Ad Hoc</v>
          </cell>
        </row>
        <row r="108">
          <cell r="BJ108">
            <v>63</v>
          </cell>
          <cell r="BK108" t="str">
            <v>Ad Hoc</v>
          </cell>
          <cell r="BL108" t="str">
            <v>Ad Hoc</v>
          </cell>
          <cell r="BM108" t="str">
            <v>Ad Hoc</v>
          </cell>
          <cell r="BN108" t="str">
            <v>Ad Hoc</v>
          </cell>
          <cell r="BO108" t="str">
            <v>Ad Hoc</v>
          </cell>
          <cell r="BP108" t="str">
            <v>Ad Hoc</v>
          </cell>
          <cell r="BQ108" t="str">
            <v>Ad Hoc</v>
          </cell>
          <cell r="BR108" t="str">
            <v>Ad Hoc</v>
          </cell>
          <cell r="BS108" t="str">
            <v>Ad Hoc</v>
          </cell>
          <cell r="BT108" t="str">
            <v>Ad Hoc</v>
          </cell>
          <cell r="BU108" t="str">
            <v>Ad Hoc</v>
          </cell>
          <cell r="BV108" t="str">
            <v>Ad Hoc</v>
          </cell>
          <cell r="BW108" t="str">
            <v>Ad Hoc</v>
          </cell>
          <cell r="BX108" t="str">
            <v>Ad Hoc</v>
          </cell>
          <cell r="BY108" t="str">
            <v>Ad Hoc</v>
          </cell>
          <cell r="BZ108" t="str">
            <v>Ad Hoc</v>
          </cell>
          <cell r="CA108" t="str">
            <v>Ad Hoc</v>
          </cell>
          <cell r="CB108" t="str">
            <v>Ad Hoc</v>
          </cell>
          <cell r="CC108" t="str">
            <v>Ad Hoc</v>
          </cell>
          <cell r="CD108" t="str">
            <v>Ad Hoc</v>
          </cell>
          <cell r="CE108" t="str">
            <v>Ad Hoc</v>
          </cell>
          <cell r="CF108" t="str">
            <v>Ad Hoc</v>
          </cell>
          <cell r="CG108" t="str">
            <v>Ad Hoc</v>
          </cell>
          <cell r="CH108" t="str">
            <v>Ad Hoc</v>
          </cell>
          <cell r="CI108" t="str">
            <v>Ad Hoc</v>
          </cell>
          <cell r="CJ108" t="str">
            <v>Ad Hoc</v>
          </cell>
          <cell r="CK108" t="str">
            <v>Ad Hoc</v>
          </cell>
          <cell r="CL108" t="str">
            <v>Ad Hoc</v>
          </cell>
          <cell r="CM108" t="str">
            <v>Ad Hoc</v>
          </cell>
          <cell r="CN108" t="str">
            <v>Ad Hoc</v>
          </cell>
          <cell r="CO108" t="str">
            <v>Ad Hoc</v>
          </cell>
          <cell r="CP108" t="str">
            <v>Ad Hoc</v>
          </cell>
          <cell r="CQ108" t="str">
            <v>Ad Hoc</v>
          </cell>
          <cell r="CR108" t="str">
            <v>Ad Hoc</v>
          </cell>
          <cell r="CS108" t="str">
            <v>Ad Hoc</v>
          </cell>
          <cell r="CT108" t="str">
            <v>Ad Hoc</v>
          </cell>
          <cell r="CU108" t="str">
            <v>Ad Hoc</v>
          </cell>
          <cell r="CV108" t="str">
            <v>Ad Hoc</v>
          </cell>
          <cell r="CW108" t="str">
            <v>Ad Hoc</v>
          </cell>
          <cell r="CX108" t="str">
            <v>Ad Hoc</v>
          </cell>
          <cell r="CY108" t="str">
            <v>Ad Hoc</v>
          </cell>
          <cell r="CZ108" t="str">
            <v>Ad Hoc</v>
          </cell>
          <cell r="DA108" t="str">
            <v>Ad Hoc</v>
          </cell>
          <cell r="DB108" t="str">
            <v>Ad Hoc</v>
          </cell>
          <cell r="DC108" t="str">
            <v>Ad Hoc</v>
          </cell>
          <cell r="DD108" t="str">
            <v>Ad Hoc</v>
          </cell>
          <cell r="DE108" t="str">
            <v>Ad Hoc</v>
          </cell>
          <cell r="DF108" t="str">
            <v>Ad Hoc</v>
          </cell>
          <cell r="DG108" t="str">
            <v>Ad Hoc</v>
          </cell>
          <cell r="DH108" t="str">
            <v>Ad Hoc</v>
          </cell>
          <cell r="DI108" t="str">
            <v>Ad Hoc</v>
          </cell>
          <cell r="DJ108" t="str">
            <v>Ad Hoc</v>
          </cell>
          <cell r="DK108" t="str">
            <v>Ad Hoc</v>
          </cell>
          <cell r="DL108" t="str">
            <v>Ad Hoc</v>
          </cell>
          <cell r="DM108" t="str">
            <v>Ad Hoc</v>
          </cell>
          <cell r="DN108">
            <v>1575</v>
          </cell>
          <cell r="DO108">
            <v>2363</v>
          </cell>
          <cell r="DP108">
            <v>3150</v>
          </cell>
          <cell r="DQ108">
            <v>4726</v>
          </cell>
          <cell r="DR108">
            <v>6300</v>
          </cell>
          <cell r="DS108">
            <v>9452</v>
          </cell>
          <cell r="DT108">
            <v>12600</v>
          </cell>
          <cell r="DU108">
            <v>18904</v>
          </cell>
          <cell r="DV108">
            <v>25200</v>
          </cell>
          <cell r="DW108">
            <v>37808</v>
          </cell>
          <cell r="DX108">
            <v>50400</v>
          </cell>
          <cell r="DY108">
            <v>75616</v>
          </cell>
          <cell r="DZ108">
            <v>100800</v>
          </cell>
          <cell r="EA108">
            <v>151232</v>
          </cell>
          <cell r="EB108">
            <v>201600</v>
          </cell>
          <cell r="EC108" t="str">
            <v>Ad Hoc</v>
          </cell>
          <cell r="ED108" t="str">
            <v>Ad Hoc</v>
          </cell>
          <cell r="EE108" t="str">
            <v>Ad Hoc</v>
          </cell>
          <cell r="EF108" t="str">
            <v>Ad Hoc</v>
          </cell>
          <cell r="EG108" t="str">
            <v>Ad Hoc</v>
          </cell>
          <cell r="EH108" t="str">
            <v>Ad Hoc</v>
          </cell>
          <cell r="EI108" t="str">
            <v>Ad Hoc</v>
          </cell>
          <cell r="EJ108" t="str">
            <v>Ad Hoc</v>
          </cell>
          <cell r="EK108" t="str">
            <v>Ad Hoc</v>
          </cell>
          <cell r="EL108" t="str">
            <v>Ad Hoc</v>
          </cell>
          <cell r="EM108" t="str">
            <v>Ad Hoc</v>
          </cell>
          <cell r="EN108" t="str">
            <v>Ad Hoc</v>
          </cell>
          <cell r="EO108" t="str">
            <v>Ad Hoc</v>
          </cell>
        </row>
        <row r="109">
          <cell r="BJ109">
            <v>64</v>
          </cell>
          <cell r="BK109" t="str">
            <v>Ad Hoc</v>
          </cell>
          <cell r="BL109" t="str">
            <v>Ad Hoc</v>
          </cell>
          <cell r="BM109" t="str">
            <v>Ad Hoc</v>
          </cell>
          <cell r="BN109" t="str">
            <v>Ad Hoc</v>
          </cell>
          <cell r="BO109" t="str">
            <v>Ad Hoc</v>
          </cell>
          <cell r="BP109" t="str">
            <v>Ad Hoc</v>
          </cell>
          <cell r="BQ109" t="str">
            <v>Ad Hoc</v>
          </cell>
          <cell r="BR109" t="str">
            <v>Ad Hoc</v>
          </cell>
          <cell r="BS109" t="str">
            <v>Ad Hoc</v>
          </cell>
          <cell r="BT109" t="str">
            <v>Ad Hoc</v>
          </cell>
          <cell r="BU109" t="str">
            <v>Ad Hoc</v>
          </cell>
          <cell r="BV109" t="str">
            <v>Ad Hoc</v>
          </cell>
          <cell r="BW109" t="str">
            <v>Ad Hoc</v>
          </cell>
          <cell r="BX109" t="str">
            <v>Ad Hoc</v>
          </cell>
          <cell r="BY109" t="str">
            <v>Ad Hoc</v>
          </cell>
          <cell r="BZ109" t="str">
            <v>Ad Hoc</v>
          </cell>
          <cell r="CA109" t="str">
            <v>Ad Hoc</v>
          </cell>
          <cell r="CB109" t="str">
            <v>Ad Hoc</v>
          </cell>
          <cell r="CC109" t="str">
            <v>Ad Hoc</v>
          </cell>
          <cell r="CD109" t="str">
            <v>Ad Hoc</v>
          </cell>
          <cell r="CE109" t="str">
            <v>Ad Hoc</v>
          </cell>
          <cell r="CF109" t="str">
            <v>Ad Hoc</v>
          </cell>
          <cell r="CG109" t="str">
            <v>Ad Hoc</v>
          </cell>
          <cell r="CH109" t="str">
            <v>Ad Hoc</v>
          </cell>
          <cell r="CI109" t="str">
            <v>Ad Hoc</v>
          </cell>
          <cell r="CJ109" t="str">
            <v>Ad Hoc</v>
          </cell>
          <cell r="CK109" t="str">
            <v>Ad Hoc</v>
          </cell>
          <cell r="CL109" t="str">
            <v>Ad Hoc</v>
          </cell>
          <cell r="CM109" t="str">
            <v>Ad Hoc</v>
          </cell>
          <cell r="CN109" t="str">
            <v>Ad Hoc</v>
          </cell>
          <cell r="CO109" t="str">
            <v>Ad Hoc</v>
          </cell>
          <cell r="CP109" t="str">
            <v>Ad Hoc</v>
          </cell>
          <cell r="CQ109" t="str">
            <v>Ad Hoc</v>
          </cell>
          <cell r="CR109" t="str">
            <v>Ad Hoc</v>
          </cell>
          <cell r="CS109" t="str">
            <v>Ad Hoc</v>
          </cell>
          <cell r="CT109" t="str">
            <v>Ad Hoc</v>
          </cell>
          <cell r="CU109" t="str">
            <v>Ad Hoc</v>
          </cell>
          <cell r="CV109" t="str">
            <v>Ad Hoc</v>
          </cell>
          <cell r="CW109" t="str">
            <v>Ad Hoc</v>
          </cell>
          <cell r="CX109" t="str">
            <v>Ad Hoc</v>
          </cell>
          <cell r="CY109" t="str">
            <v>Ad Hoc</v>
          </cell>
          <cell r="CZ109" t="str">
            <v>Ad Hoc</v>
          </cell>
          <cell r="DA109" t="str">
            <v>Ad Hoc</v>
          </cell>
          <cell r="DB109" t="str">
            <v>Ad Hoc</v>
          </cell>
          <cell r="DC109" t="str">
            <v>Ad Hoc</v>
          </cell>
          <cell r="DD109" t="str">
            <v>Ad Hoc</v>
          </cell>
          <cell r="DE109" t="str">
            <v>Ad Hoc</v>
          </cell>
          <cell r="DF109" t="str">
            <v>Ad Hoc</v>
          </cell>
          <cell r="DG109" t="str">
            <v>Ad Hoc</v>
          </cell>
          <cell r="DH109" t="str">
            <v>Ad Hoc</v>
          </cell>
          <cell r="DI109" t="str">
            <v>Ad Hoc</v>
          </cell>
          <cell r="DJ109" t="str">
            <v>Ad Hoc</v>
          </cell>
          <cell r="DK109" t="str">
            <v>Ad Hoc</v>
          </cell>
          <cell r="DL109" t="str">
            <v>Ad Hoc</v>
          </cell>
          <cell r="DM109" t="str">
            <v>Ad Hoc</v>
          </cell>
          <cell r="DN109" t="str">
            <v>Ad Hoc</v>
          </cell>
          <cell r="DO109">
            <v>1600</v>
          </cell>
          <cell r="DP109">
            <v>2400</v>
          </cell>
          <cell r="DQ109">
            <v>3200</v>
          </cell>
          <cell r="DR109">
            <v>4800</v>
          </cell>
          <cell r="DS109">
            <v>6400</v>
          </cell>
          <cell r="DT109">
            <v>9600</v>
          </cell>
          <cell r="DU109">
            <v>12800</v>
          </cell>
          <cell r="DV109">
            <v>19200</v>
          </cell>
          <cell r="DW109">
            <v>25600</v>
          </cell>
          <cell r="DX109">
            <v>38400</v>
          </cell>
          <cell r="DY109">
            <v>51200</v>
          </cell>
          <cell r="DZ109">
            <v>76800</v>
          </cell>
          <cell r="EA109">
            <v>102400</v>
          </cell>
          <cell r="EB109">
            <v>153600</v>
          </cell>
          <cell r="EC109">
            <v>204800</v>
          </cell>
          <cell r="ED109" t="str">
            <v>Ad Hoc</v>
          </cell>
          <cell r="EE109" t="str">
            <v>Ad Hoc</v>
          </cell>
          <cell r="EF109" t="str">
            <v>Ad Hoc</v>
          </cell>
          <cell r="EG109" t="str">
            <v>Ad Hoc</v>
          </cell>
          <cell r="EH109" t="str">
            <v>Ad Hoc</v>
          </cell>
          <cell r="EI109" t="str">
            <v>Ad Hoc</v>
          </cell>
          <cell r="EJ109" t="str">
            <v>Ad Hoc</v>
          </cell>
          <cell r="EK109" t="str">
            <v>Ad Hoc</v>
          </cell>
          <cell r="EL109" t="str">
            <v>Ad Hoc</v>
          </cell>
          <cell r="EM109" t="str">
            <v>Ad Hoc</v>
          </cell>
          <cell r="EN109" t="str">
            <v>Ad Hoc</v>
          </cell>
          <cell r="EO109" t="str">
            <v>Ad Hoc</v>
          </cell>
        </row>
        <row r="110">
          <cell r="BJ110">
            <v>65</v>
          </cell>
          <cell r="BK110" t="str">
            <v>Ad Hoc</v>
          </cell>
          <cell r="BL110" t="str">
            <v>Ad Hoc</v>
          </cell>
          <cell r="BM110" t="str">
            <v>Ad Hoc</v>
          </cell>
          <cell r="BN110" t="str">
            <v>Ad Hoc</v>
          </cell>
          <cell r="BO110" t="str">
            <v>Ad Hoc</v>
          </cell>
          <cell r="BP110" t="str">
            <v>Ad Hoc</v>
          </cell>
          <cell r="BQ110" t="str">
            <v>Ad Hoc</v>
          </cell>
          <cell r="BR110" t="str">
            <v>Ad Hoc</v>
          </cell>
          <cell r="BS110" t="str">
            <v>Ad Hoc</v>
          </cell>
          <cell r="BT110" t="str">
            <v>Ad Hoc</v>
          </cell>
          <cell r="BU110" t="str">
            <v>Ad Hoc</v>
          </cell>
          <cell r="BV110" t="str">
            <v>Ad Hoc</v>
          </cell>
          <cell r="BW110" t="str">
            <v>Ad Hoc</v>
          </cell>
          <cell r="BX110" t="str">
            <v>Ad Hoc</v>
          </cell>
          <cell r="BY110" t="str">
            <v>Ad Hoc</v>
          </cell>
          <cell r="BZ110" t="str">
            <v>Ad Hoc</v>
          </cell>
          <cell r="CA110" t="str">
            <v>Ad Hoc</v>
          </cell>
          <cell r="CB110" t="str">
            <v>Ad Hoc</v>
          </cell>
          <cell r="CC110" t="str">
            <v>Ad Hoc</v>
          </cell>
          <cell r="CD110" t="str">
            <v>Ad Hoc</v>
          </cell>
          <cell r="CE110" t="str">
            <v>Ad Hoc</v>
          </cell>
          <cell r="CF110" t="str">
            <v>Ad Hoc</v>
          </cell>
          <cell r="CG110" t="str">
            <v>Ad Hoc</v>
          </cell>
          <cell r="CH110" t="str">
            <v>Ad Hoc</v>
          </cell>
          <cell r="CI110" t="str">
            <v>Ad Hoc</v>
          </cell>
          <cell r="CJ110" t="str">
            <v>Ad Hoc</v>
          </cell>
          <cell r="CK110" t="str">
            <v>Ad Hoc</v>
          </cell>
          <cell r="CL110" t="str">
            <v>Ad Hoc</v>
          </cell>
          <cell r="CM110" t="str">
            <v>Ad Hoc</v>
          </cell>
          <cell r="CN110" t="str">
            <v>Ad Hoc</v>
          </cell>
          <cell r="CO110" t="str">
            <v>Ad Hoc</v>
          </cell>
          <cell r="CP110" t="str">
            <v>Ad Hoc</v>
          </cell>
          <cell r="CQ110" t="str">
            <v>Ad Hoc</v>
          </cell>
          <cell r="CR110" t="str">
            <v>Ad Hoc</v>
          </cell>
          <cell r="CS110" t="str">
            <v>Ad Hoc</v>
          </cell>
          <cell r="CT110" t="str">
            <v>Ad Hoc</v>
          </cell>
          <cell r="CU110" t="str">
            <v>Ad Hoc</v>
          </cell>
          <cell r="CV110" t="str">
            <v>Ad Hoc</v>
          </cell>
          <cell r="CW110" t="str">
            <v>Ad Hoc</v>
          </cell>
          <cell r="CX110" t="str">
            <v>Ad Hoc</v>
          </cell>
          <cell r="CY110" t="str">
            <v>Ad Hoc</v>
          </cell>
          <cell r="CZ110" t="str">
            <v>Ad Hoc</v>
          </cell>
          <cell r="DA110" t="str">
            <v>Ad Hoc</v>
          </cell>
          <cell r="DB110" t="str">
            <v>Ad Hoc</v>
          </cell>
          <cell r="DC110" t="str">
            <v>Ad Hoc</v>
          </cell>
          <cell r="DD110" t="str">
            <v>Ad Hoc</v>
          </cell>
          <cell r="DE110" t="str">
            <v>Ad Hoc</v>
          </cell>
          <cell r="DF110" t="str">
            <v>Ad Hoc</v>
          </cell>
          <cell r="DG110" t="str">
            <v>Ad Hoc</v>
          </cell>
          <cell r="DH110" t="str">
            <v>Ad Hoc</v>
          </cell>
          <cell r="DI110" t="str">
            <v>Ad Hoc</v>
          </cell>
          <cell r="DJ110" t="str">
            <v>Ad Hoc</v>
          </cell>
          <cell r="DK110" t="str">
            <v>Ad Hoc</v>
          </cell>
          <cell r="DL110" t="str">
            <v>Ad Hoc</v>
          </cell>
          <cell r="DM110" t="str">
            <v>Ad Hoc</v>
          </cell>
          <cell r="DN110" t="str">
            <v>Ad Hoc</v>
          </cell>
          <cell r="DO110" t="str">
            <v>Ad Hoc</v>
          </cell>
          <cell r="DP110">
            <v>1625</v>
          </cell>
          <cell r="DQ110">
            <v>2438</v>
          </cell>
          <cell r="DR110">
            <v>3250</v>
          </cell>
          <cell r="DS110">
            <v>4876</v>
          </cell>
          <cell r="DT110">
            <v>6500</v>
          </cell>
          <cell r="DU110">
            <v>9752</v>
          </cell>
          <cell r="DV110">
            <v>13000</v>
          </cell>
          <cell r="DW110">
            <v>19504</v>
          </cell>
          <cell r="DX110">
            <v>26000</v>
          </cell>
          <cell r="DY110">
            <v>39008</v>
          </cell>
          <cell r="DZ110">
            <v>52000</v>
          </cell>
          <cell r="EA110">
            <v>78016</v>
          </cell>
          <cell r="EB110">
            <v>104000</v>
          </cell>
          <cell r="EC110">
            <v>156032</v>
          </cell>
          <cell r="ED110">
            <v>208000</v>
          </cell>
          <cell r="EE110" t="str">
            <v>Ad Hoc</v>
          </cell>
          <cell r="EF110" t="str">
            <v>Ad Hoc</v>
          </cell>
          <cell r="EG110" t="str">
            <v>Ad Hoc</v>
          </cell>
          <cell r="EH110" t="str">
            <v>Ad Hoc</v>
          </cell>
          <cell r="EI110" t="str">
            <v>Ad Hoc</v>
          </cell>
          <cell r="EJ110" t="str">
            <v>Ad Hoc</v>
          </cell>
          <cell r="EK110" t="str">
            <v>Ad Hoc</v>
          </cell>
          <cell r="EL110" t="str">
            <v>Ad Hoc</v>
          </cell>
          <cell r="EM110" t="str">
            <v>Ad Hoc</v>
          </cell>
          <cell r="EN110" t="str">
            <v>Ad Hoc</v>
          </cell>
          <cell r="EO110" t="str">
            <v>Ad Hoc</v>
          </cell>
        </row>
        <row r="111">
          <cell r="BJ111">
            <v>66</v>
          </cell>
          <cell r="BK111" t="str">
            <v>Ad Hoc</v>
          </cell>
          <cell r="BL111" t="str">
            <v>Ad Hoc</v>
          </cell>
          <cell r="BM111" t="str">
            <v>Ad Hoc</v>
          </cell>
          <cell r="BN111" t="str">
            <v>Ad Hoc</v>
          </cell>
          <cell r="BO111" t="str">
            <v>Ad Hoc</v>
          </cell>
          <cell r="BP111" t="str">
            <v>Ad Hoc</v>
          </cell>
          <cell r="BQ111" t="str">
            <v>Ad Hoc</v>
          </cell>
          <cell r="BR111" t="str">
            <v>Ad Hoc</v>
          </cell>
          <cell r="BS111" t="str">
            <v>Ad Hoc</v>
          </cell>
          <cell r="BT111" t="str">
            <v>Ad Hoc</v>
          </cell>
          <cell r="BU111" t="str">
            <v>Ad Hoc</v>
          </cell>
          <cell r="BV111" t="str">
            <v>Ad Hoc</v>
          </cell>
          <cell r="BW111" t="str">
            <v>Ad Hoc</v>
          </cell>
          <cell r="BX111" t="str">
            <v>Ad Hoc</v>
          </cell>
          <cell r="BY111" t="str">
            <v>Ad Hoc</v>
          </cell>
          <cell r="BZ111" t="str">
            <v>Ad Hoc</v>
          </cell>
          <cell r="CA111" t="str">
            <v>Ad Hoc</v>
          </cell>
          <cell r="CB111" t="str">
            <v>Ad Hoc</v>
          </cell>
          <cell r="CC111" t="str">
            <v>Ad Hoc</v>
          </cell>
          <cell r="CD111" t="str">
            <v>Ad Hoc</v>
          </cell>
          <cell r="CE111" t="str">
            <v>Ad Hoc</v>
          </cell>
          <cell r="CF111" t="str">
            <v>Ad Hoc</v>
          </cell>
          <cell r="CG111" t="str">
            <v>Ad Hoc</v>
          </cell>
          <cell r="CH111" t="str">
            <v>Ad Hoc</v>
          </cell>
          <cell r="CI111" t="str">
            <v>Ad Hoc</v>
          </cell>
          <cell r="CJ111" t="str">
            <v>Ad Hoc</v>
          </cell>
          <cell r="CK111" t="str">
            <v>Ad Hoc</v>
          </cell>
          <cell r="CL111" t="str">
            <v>Ad Hoc</v>
          </cell>
          <cell r="CM111" t="str">
            <v>Ad Hoc</v>
          </cell>
          <cell r="CN111" t="str">
            <v>Ad Hoc</v>
          </cell>
          <cell r="CO111" t="str">
            <v>Ad Hoc</v>
          </cell>
          <cell r="CP111" t="str">
            <v>Ad Hoc</v>
          </cell>
          <cell r="CQ111" t="str">
            <v>Ad Hoc</v>
          </cell>
          <cell r="CR111" t="str">
            <v>Ad Hoc</v>
          </cell>
          <cell r="CS111" t="str">
            <v>Ad Hoc</v>
          </cell>
          <cell r="CT111" t="str">
            <v>Ad Hoc</v>
          </cell>
          <cell r="CU111" t="str">
            <v>Ad Hoc</v>
          </cell>
          <cell r="CV111" t="str">
            <v>Ad Hoc</v>
          </cell>
          <cell r="CW111" t="str">
            <v>Ad Hoc</v>
          </cell>
          <cell r="CX111" t="str">
            <v>Ad Hoc</v>
          </cell>
          <cell r="CY111" t="str">
            <v>Ad Hoc</v>
          </cell>
          <cell r="CZ111" t="str">
            <v>Ad Hoc</v>
          </cell>
          <cell r="DA111" t="str">
            <v>Ad Hoc</v>
          </cell>
          <cell r="DB111" t="str">
            <v>Ad Hoc</v>
          </cell>
          <cell r="DC111" t="str">
            <v>Ad Hoc</v>
          </cell>
          <cell r="DD111" t="str">
            <v>Ad Hoc</v>
          </cell>
          <cell r="DE111" t="str">
            <v>Ad Hoc</v>
          </cell>
          <cell r="DF111" t="str">
            <v>Ad Hoc</v>
          </cell>
          <cell r="DG111" t="str">
            <v>Ad Hoc</v>
          </cell>
          <cell r="DH111" t="str">
            <v>Ad Hoc</v>
          </cell>
          <cell r="DI111" t="str">
            <v>Ad Hoc</v>
          </cell>
          <cell r="DJ111" t="str">
            <v>Ad Hoc</v>
          </cell>
          <cell r="DK111" t="str">
            <v>Ad Hoc</v>
          </cell>
          <cell r="DL111" t="str">
            <v>Ad Hoc</v>
          </cell>
          <cell r="DM111" t="str">
            <v>Ad Hoc</v>
          </cell>
          <cell r="DN111" t="str">
            <v>Ad Hoc</v>
          </cell>
          <cell r="DO111" t="str">
            <v>Ad Hoc</v>
          </cell>
          <cell r="DP111" t="str">
            <v>Ad Hoc</v>
          </cell>
          <cell r="DQ111">
            <v>1650</v>
          </cell>
          <cell r="DR111">
            <v>2475</v>
          </cell>
          <cell r="DS111">
            <v>3300</v>
          </cell>
          <cell r="DT111">
            <v>4950</v>
          </cell>
          <cell r="DU111">
            <v>6600</v>
          </cell>
          <cell r="DV111">
            <v>9900</v>
          </cell>
          <cell r="DW111">
            <v>13200</v>
          </cell>
          <cell r="DX111">
            <v>19800</v>
          </cell>
          <cell r="DY111">
            <v>26400</v>
          </cell>
          <cell r="DZ111">
            <v>39600</v>
          </cell>
          <cell r="EA111">
            <v>52800</v>
          </cell>
          <cell r="EB111">
            <v>79200</v>
          </cell>
          <cell r="EC111">
            <v>105600</v>
          </cell>
          <cell r="ED111">
            <v>158400</v>
          </cell>
          <cell r="EE111">
            <v>211200</v>
          </cell>
          <cell r="EF111" t="str">
            <v>Ad Hoc</v>
          </cell>
          <cell r="EG111" t="str">
            <v>Ad Hoc</v>
          </cell>
          <cell r="EH111" t="str">
            <v>Ad Hoc</v>
          </cell>
          <cell r="EI111" t="str">
            <v>Ad Hoc</v>
          </cell>
          <cell r="EJ111" t="str">
            <v>Ad Hoc</v>
          </cell>
          <cell r="EK111" t="str">
            <v>Ad Hoc</v>
          </cell>
          <cell r="EL111" t="str">
            <v>Ad Hoc</v>
          </cell>
          <cell r="EM111" t="str">
            <v>Ad Hoc</v>
          </cell>
          <cell r="EN111" t="str">
            <v>Ad Hoc</v>
          </cell>
          <cell r="EO111" t="str">
            <v>Ad Hoc</v>
          </cell>
        </row>
        <row r="112">
          <cell r="BJ112">
            <v>67</v>
          </cell>
          <cell r="BK112" t="str">
            <v>Ad Hoc</v>
          </cell>
          <cell r="BL112" t="str">
            <v>Ad Hoc</v>
          </cell>
          <cell r="BM112" t="str">
            <v>Ad Hoc</v>
          </cell>
          <cell r="BN112" t="str">
            <v>Ad Hoc</v>
          </cell>
          <cell r="BO112" t="str">
            <v>Ad Hoc</v>
          </cell>
          <cell r="BP112" t="str">
            <v>Ad Hoc</v>
          </cell>
          <cell r="BQ112" t="str">
            <v>Ad Hoc</v>
          </cell>
          <cell r="BR112" t="str">
            <v>Ad Hoc</v>
          </cell>
          <cell r="BS112" t="str">
            <v>Ad Hoc</v>
          </cell>
          <cell r="BT112" t="str">
            <v>Ad Hoc</v>
          </cell>
          <cell r="BU112" t="str">
            <v>Ad Hoc</v>
          </cell>
          <cell r="BV112" t="str">
            <v>Ad Hoc</v>
          </cell>
          <cell r="BW112" t="str">
            <v>Ad Hoc</v>
          </cell>
          <cell r="BX112" t="str">
            <v>Ad Hoc</v>
          </cell>
          <cell r="BY112" t="str">
            <v>Ad Hoc</v>
          </cell>
          <cell r="BZ112" t="str">
            <v>Ad Hoc</v>
          </cell>
          <cell r="CA112" t="str">
            <v>Ad Hoc</v>
          </cell>
          <cell r="CB112" t="str">
            <v>Ad Hoc</v>
          </cell>
          <cell r="CC112" t="str">
            <v>Ad Hoc</v>
          </cell>
          <cell r="CD112" t="str">
            <v>Ad Hoc</v>
          </cell>
          <cell r="CE112" t="str">
            <v>Ad Hoc</v>
          </cell>
          <cell r="CF112" t="str">
            <v>Ad Hoc</v>
          </cell>
          <cell r="CG112" t="str">
            <v>Ad Hoc</v>
          </cell>
          <cell r="CH112" t="str">
            <v>Ad Hoc</v>
          </cell>
          <cell r="CI112" t="str">
            <v>Ad Hoc</v>
          </cell>
          <cell r="CJ112" t="str">
            <v>Ad Hoc</v>
          </cell>
          <cell r="CK112" t="str">
            <v>Ad Hoc</v>
          </cell>
          <cell r="CL112" t="str">
            <v>Ad Hoc</v>
          </cell>
          <cell r="CM112" t="str">
            <v>Ad Hoc</v>
          </cell>
          <cell r="CN112" t="str">
            <v>Ad Hoc</v>
          </cell>
          <cell r="CO112" t="str">
            <v>Ad Hoc</v>
          </cell>
          <cell r="CP112" t="str">
            <v>Ad Hoc</v>
          </cell>
          <cell r="CQ112" t="str">
            <v>Ad Hoc</v>
          </cell>
          <cell r="CR112" t="str">
            <v>Ad Hoc</v>
          </cell>
          <cell r="CS112" t="str">
            <v>Ad Hoc</v>
          </cell>
          <cell r="CT112" t="str">
            <v>Ad Hoc</v>
          </cell>
          <cell r="CU112" t="str">
            <v>Ad Hoc</v>
          </cell>
          <cell r="CV112" t="str">
            <v>Ad Hoc</v>
          </cell>
          <cell r="CW112" t="str">
            <v>Ad Hoc</v>
          </cell>
          <cell r="CX112" t="str">
            <v>Ad Hoc</v>
          </cell>
          <cell r="CY112" t="str">
            <v>Ad Hoc</v>
          </cell>
          <cell r="CZ112" t="str">
            <v>Ad Hoc</v>
          </cell>
          <cell r="DA112" t="str">
            <v>Ad Hoc</v>
          </cell>
          <cell r="DB112" t="str">
            <v>Ad Hoc</v>
          </cell>
          <cell r="DC112" t="str">
            <v>Ad Hoc</v>
          </cell>
          <cell r="DD112" t="str">
            <v>Ad Hoc</v>
          </cell>
          <cell r="DE112" t="str">
            <v>Ad Hoc</v>
          </cell>
          <cell r="DF112" t="str">
            <v>Ad Hoc</v>
          </cell>
          <cell r="DG112" t="str">
            <v>Ad Hoc</v>
          </cell>
          <cell r="DH112" t="str">
            <v>Ad Hoc</v>
          </cell>
          <cell r="DI112" t="str">
            <v>Ad Hoc</v>
          </cell>
          <cell r="DJ112" t="str">
            <v>Ad Hoc</v>
          </cell>
          <cell r="DK112" t="str">
            <v>Ad Hoc</v>
          </cell>
          <cell r="DL112" t="str">
            <v>Ad Hoc</v>
          </cell>
          <cell r="DM112" t="str">
            <v>Ad Hoc</v>
          </cell>
          <cell r="DN112" t="str">
            <v>Ad Hoc</v>
          </cell>
          <cell r="DO112" t="str">
            <v>Ad Hoc</v>
          </cell>
          <cell r="DP112" t="str">
            <v>Ad Hoc</v>
          </cell>
          <cell r="DQ112" t="str">
            <v>Ad Hoc</v>
          </cell>
          <cell r="DR112">
            <v>1675</v>
          </cell>
          <cell r="DS112">
            <v>2513</v>
          </cell>
          <cell r="DT112">
            <v>3350</v>
          </cell>
          <cell r="DU112">
            <v>5026</v>
          </cell>
          <cell r="DV112">
            <v>6700</v>
          </cell>
          <cell r="DW112">
            <v>10052</v>
          </cell>
          <cell r="DX112">
            <v>13400</v>
          </cell>
          <cell r="DY112">
            <v>20104</v>
          </cell>
          <cell r="DZ112">
            <v>26800</v>
          </cell>
          <cell r="EA112">
            <v>40208</v>
          </cell>
          <cell r="EB112">
            <v>53600</v>
          </cell>
          <cell r="EC112">
            <v>80416</v>
          </cell>
          <cell r="ED112">
            <v>107200</v>
          </cell>
          <cell r="EE112">
            <v>160832</v>
          </cell>
          <cell r="EF112">
            <v>214400</v>
          </cell>
          <cell r="EG112" t="str">
            <v>Ad Hoc</v>
          </cell>
          <cell r="EH112" t="str">
            <v>Ad Hoc</v>
          </cell>
          <cell r="EI112" t="str">
            <v>Ad Hoc</v>
          </cell>
          <cell r="EJ112" t="str">
            <v>Ad Hoc</v>
          </cell>
          <cell r="EK112" t="str">
            <v>Ad Hoc</v>
          </cell>
          <cell r="EL112" t="str">
            <v>Ad Hoc</v>
          </cell>
          <cell r="EM112" t="str">
            <v>Ad Hoc</v>
          </cell>
          <cell r="EN112" t="str">
            <v>Ad Hoc</v>
          </cell>
          <cell r="EO112" t="str">
            <v>Ad Hoc</v>
          </cell>
        </row>
        <row r="113">
          <cell r="BJ113">
            <v>68</v>
          </cell>
          <cell r="BK113" t="str">
            <v>Ad Hoc</v>
          </cell>
          <cell r="BL113" t="str">
            <v>Ad Hoc</v>
          </cell>
          <cell r="BM113" t="str">
            <v>Ad Hoc</v>
          </cell>
          <cell r="BN113" t="str">
            <v>Ad Hoc</v>
          </cell>
          <cell r="BO113" t="str">
            <v>Ad Hoc</v>
          </cell>
          <cell r="BP113" t="str">
            <v>Ad Hoc</v>
          </cell>
          <cell r="BQ113" t="str">
            <v>Ad Hoc</v>
          </cell>
          <cell r="BR113" t="str">
            <v>Ad Hoc</v>
          </cell>
          <cell r="BS113" t="str">
            <v>Ad Hoc</v>
          </cell>
          <cell r="BT113" t="str">
            <v>Ad Hoc</v>
          </cell>
          <cell r="BU113" t="str">
            <v>Ad Hoc</v>
          </cell>
          <cell r="BV113" t="str">
            <v>Ad Hoc</v>
          </cell>
          <cell r="BW113" t="str">
            <v>Ad Hoc</v>
          </cell>
          <cell r="BX113" t="str">
            <v>Ad Hoc</v>
          </cell>
          <cell r="BY113" t="str">
            <v>Ad Hoc</v>
          </cell>
          <cell r="BZ113" t="str">
            <v>Ad Hoc</v>
          </cell>
          <cell r="CA113" t="str">
            <v>Ad Hoc</v>
          </cell>
          <cell r="CB113" t="str">
            <v>Ad Hoc</v>
          </cell>
          <cell r="CC113" t="str">
            <v>Ad Hoc</v>
          </cell>
          <cell r="CD113" t="str">
            <v>Ad Hoc</v>
          </cell>
          <cell r="CE113" t="str">
            <v>Ad Hoc</v>
          </cell>
          <cell r="CF113" t="str">
            <v>Ad Hoc</v>
          </cell>
          <cell r="CG113" t="str">
            <v>Ad Hoc</v>
          </cell>
          <cell r="CH113" t="str">
            <v>Ad Hoc</v>
          </cell>
          <cell r="CI113" t="str">
            <v>Ad Hoc</v>
          </cell>
          <cell r="CJ113" t="str">
            <v>Ad Hoc</v>
          </cell>
          <cell r="CK113" t="str">
            <v>Ad Hoc</v>
          </cell>
          <cell r="CL113" t="str">
            <v>Ad Hoc</v>
          </cell>
          <cell r="CM113" t="str">
            <v>Ad Hoc</v>
          </cell>
          <cell r="CN113" t="str">
            <v>Ad Hoc</v>
          </cell>
          <cell r="CO113" t="str">
            <v>Ad Hoc</v>
          </cell>
          <cell r="CP113" t="str">
            <v>Ad Hoc</v>
          </cell>
          <cell r="CQ113" t="str">
            <v>Ad Hoc</v>
          </cell>
          <cell r="CR113" t="str">
            <v>Ad Hoc</v>
          </cell>
          <cell r="CS113" t="str">
            <v>Ad Hoc</v>
          </cell>
          <cell r="CT113" t="str">
            <v>Ad Hoc</v>
          </cell>
          <cell r="CU113" t="str">
            <v>Ad Hoc</v>
          </cell>
          <cell r="CV113" t="str">
            <v>Ad Hoc</v>
          </cell>
          <cell r="CW113" t="str">
            <v>Ad Hoc</v>
          </cell>
          <cell r="CX113" t="str">
            <v>Ad Hoc</v>
          </cell>
          <cell r="CY113" t="str">
            <v>Ad Hoc</v>
          </cell>
          <cell r="CZ113" t="str">
            <v>Ad Hoc</v>
          </cell>
          <cell r="DA113" t="str">
            <v>Ad Hoc</v>
          </cell>
          <cell r="DB113" t="str">
            <v>Ad Hoc</v>
          </cell>
          <cell r="DC113" t="str">
            <v>Ad Hoc</v>
          </cell>
          <cell r="DD113" t="str">
            <v>Ad Hoc</v>
          </cell>
          <cell r="DE113" t="str">
            <v>Ad Hoc</v>
          </cell>
          <cell r="DF113" t="str">
            <v>Ad Hoc</v>
          </cell>
          <cell r="DG113" t="str">
            <v>Ad Hoc</v>
          </cell>
          <cell r="DH113" t="str">
            <v>Ad Hoc</v>
          </cell>
          <cell r="DI113" t="str">
            <v>Ad Hoc</v>
          </cell>
          <cell r="DJ113" t="str">
            <v>Ad Hoc</v>
          </cell>
          <cell r="DK113" t="str">
            <v>Ad Hoc</v>
          </cell>
          <cell r="DL113" t="str">
            <v>Ad Hoc</v>
          </cell>
          <cell r="DM113" t="str">
            <v>Ad Hoc</v>
          </cell>
          <cell r="DN113" t="str">
            <v>Ad Hoc</v>
          </cell>
          <cell r="DO113" t="str">
            <v>Ad Hoc</v>
          </cell>
          <cell r="DP113" t="str">
            <v>Ad Hoc</v>
          </cell>
          <cell r="DQ113" t="str">
            <v>Ad Hoc</v>
          </cell>
          <cell r="DR113" t="str">
            <v>Ad Hoc</v>
          </cell>
          <cell r="DS113">
            <v>1700</v>
          </cell>
          <cell r="DT113">
            <v>2550</v>
          </cell>
          <cell r="DU113">
            <v>3400</v>
          </cell>
          <cell r="DV113">
            <v>5100</v>
          </cell>
          <cell r="DW113">
            <v>6800</v>
          </cell>
          <cell r="DX113">
            <v>10200</v>
          </cell>
          <cell r="DY113">
            <v>13600</v>
          </cell>
          <cell r="DZ113">
            <v>20400</v>
          </cell>
          <cell r="EA113">
            <v>27200</v>
          </cell>
          <cell r="EB113">
            <v>40800</v>
          </cell>
          <cell r="EC113">
            <v>54400</v>
          </cell>
          <cell r="ED113">
            <v>81600</v>
          </cell>
          <cell r="EE113">
            <v>108800</v>
          </cell>
          <cell r="EF113">
            <v>163200</v>
          </cell>
          <cell r="EG113">
            <v>217600</v>
          </cell>
          <cell r="EH113" t="str">
            <v>Ad Hoc</v>
          </cell>
          <cell r="EI113" t="str">
            <v>Ad Hoc</v>
          </cell>
          <cell r="EJ113" t="str">
            <v>Ad Hoc</v>
          </cell>
          <cell r="EK113" t="str">
            <v>Ad Hoc</v>
          </cell>
          <cell r="EL113" t="str">
            <v>Ad Hoc</v>
          </cell>
          <cell r="EM113" t="str">
            <v>Ad Hoc</v>
          </cell>
          <cell r="EN113" t="str">
            <v>Ad Hoc</v>
          </cell>
          <cell r="EO113" t="str">
            <v>Ad Hoc</v>
          </cell>
        </row>
        <row r="114">
          <cell r="BJ114">
            <v>69</v>
          </cell>
          <cell r="BK114" t="str">
            <v>Ad Hoc</v>
          </cell>
          <cell r="BL114" t="str">
            <v>Ad Hoc</v>
          </cell>
          <cell r="BM114" t="str">
            <v>Ad Hoc</v>
          </cell>
          <cell r="BN114" t="str">
            <v>Ad Hoc</v>
          </cell>
          <cell r="BO114" t="str">
            <v>Ad Hoc</v>
          </cell>
          <cell r="BP114" t="str">
            <v>Ad Hoc</v>
          </cell>
          <cell r="BQ114" t="str">
            <v>Ad Hoc</v>
          </cell>
          <cell r="BR114" t="str">
            <v>Ad Hoc</v>
          </cell>
          <cell r="BS114" t="str">
            <v>Ad Hoc</v>
          </cell>
          <cell r="BT114" t="str">
            <v>Ad Hoc</v>
          </cell>
          <cell r="BU114" t="str">
            <v>Ad Hoc</v>
          </cell>
          <cell r="BV114" t="str">
            <v>Ad Hoc</v>
          </cell>
          <cell r="BW114" t="str">
            <v>Ad Hoc</v>
          </cell>
          <cell r="BX114" t="str">
            <v>Ad Hoc</v>
          </cell>
          <cell r="BY114" t="str">
            <v>Ad Hoc</v>
          </cell>
          <cell r="BZ114" t="str">
            <v>Ad Hoc</v>
          </cell>
          <cell r="CA114" t="str">
            <v>Ad Hoc</v>
          </cell>
          <cell r="CB114" t="str">
            <v>Ad Hoc</v>
          </cell>
          <cell r="CC114" t="str">
            <v>Ad Hoc</v>
          </cell>
          <cell r="CD114" t="str">
            <v>Ad Hoc</v>
          </cell>
          <cell r="CE114" t="str">
            <v>Ad Hoc</v>
          </cell>
          <cell r="CF114" t="str">
            <v>Ad Hoc</v>
          </cell>
          <cell r="CG114" t="str">
            <v>Ad Hoc</v>
          </cell>
          <cell r="CH114" t="str">
            <v>Ad Hoc</v>
          </cell>
          <cell r="CI114" t="str">
            <v>Ad Hoc</v>
          </cell>
          <cell r="CJ114" t="str">
            <v>Ad Hoc</v>
          </cell>
          <cell r="CK114" t="str">
            <v>Ad Hoc</v>
          </cell>
          <cell r="CL114" t="str">
            <v>Ad Hoc</v>
          </cell>
          <cell r="CM114" t="str">
            <v>Ad Hoc</v>
          </cell>
          <cell r="CN114" t="str">
            <v>Ad Hoc</v>
          </cell>
          <cell r="CO114" t="str">
            <v>Ad Hoc</v>
          </cell>
          <cell r="CP114" t="str">
            <v>Ad Hoc</v>
          </cell>
          <cell r="CQ114" t="str">
            <v>Ad Hoc</v>
          </cell>
          <cell r="CR114" t="str">
            <v>Ad Hoc</v>
          </cell>
          <cell r="CS114" t="str">
            <v>Ad Hoc</v>
          </cell>
          <cell r="CT114" t="str">
            <v>Ad Hoc</v>
          </cell>
          <cell r="CU114" t="str">
            <v>Ad Hoc</v>
          </cell>
          <cell r="CV114" t="str">
            <v>Ad Hoc</v>
          </cell>
          <cell r="CW114" t="str">
            <v>Ad Hoc</v>
          </cell>
          <cell r="CX114" t="str">
            <v>Ad Hoc</v>
          </cell>
          <cell r="CY114" t="str">
            <v>Ad Hoc</v>
          </cell>
          <cell r="CZ114" t="str">
            <v>Ad Hoc</v>
          </cell>
          <cell r="DA114" t="str">
            <v>Ad Hoc</v>
          </cell>
          <cell r="DB114" t="str">
            <v>Ad Hoc</v>
          </cell>
          <cell r="DC114" t="str">
            <v>Ad Hoc</v>
          </cell>
          <cell r="DD114" t="str">
            <v>Ad Hoc</v>
          </cell>
          <cell r="DE114" t="str">
            <v>Ad Hoc</v>
          </cell>
          <cell r="DF114" t="str">
            <v>Ad Hoc</v>
          </cell>
          <cell r="DG114" t="str">
            <v>Ad Hoc</v>
          </cell>
          <cell r="DH114" t="str">
            <v>Ad Hoc</v>
          </cell>
          <cell r="DI114" t="str">
            <v>Ad Hoc</v>
          </cell>
          <cell r="DJ114" t="str">
            <v>Ad Hoc</v>
          </cell>
          <cell r="DK114" t="str">
            <v>Ad Hoc</v>
          </cell>
          <cell r="DL114" t="str">
            <v>Ad Hoc</v>
          </cell>
          <cell r="DM114" t="str">
            <v>Ad Hoc</v>
          </cell>
          <cell r="DN114" t="str">
            <v>Ad Hoc</v>
          </cell>
          <cell r="DO114" t="str">
            <v>Ad Hoc</v>
          </cell>
          <cell r="DP114" t="str">
            <v>Ad Hoc</v>
          </cell>
          <cell r="DQ114" t="str">
            <v>Ad Hoc</v>
          </cell>
          <cell r="DR114" t="str">
            <v>Ad Hoc</v>
          </cell>
          <cell r="DS114" t="str">
            <v>Ad Hoc</v>
          </cell>
          <cell r="DT114">
            <v>1725</v>
          </cell>
          <cell r="DU114">
            <v>2588</v>
          </cell>
          <cell r="DV114">
            <v>3450</v>
          </cell>
          <cell r="DW114">
            <v>5176</v>
          </cell>
          <cell r="DX114">
            <v>6900</v>
          </cell>
          <cell r="DY114">
            <v>10352</v>
          </cell>
          <cell r="DZ114">
            <v>13800</v>
          </cell>
          <cell r="EA114">
            <v>20704</v>
          </cell>
          <cell r="EB114">
            <v>27600</v>
          </cell>
          <cell r="EC114">
            <v>41408</v>
          </cell>
          <cell r="ED114">
            <v>55200</v>
          </cell>
          <cell r="EE114">
            <v>82816</v>
          </cell>
          <cell r="EF114">
            <v>110400</v>
          </cell>
          <cell r="EG114">
            <v>165632</v>
          </cell>
          <cell r="EH114">
            <v>220800</v>
          </cell>
          <cell r="EI114" t="str">
            <v>Ad Hoc</v>
          </cell>
          <cell r="EJ114" t="str">
            <v>Ad Hoc</v>
          </cell>
          <cell r="EK114" t="str">
            <v>Ad Hoc</v>
          </cell>
          <cell r="EL114" t="str">
            <v>Ad Hoc</v>
          </cell>
          <cell r="EM114" t="str">
            <v>Ad Hoc</v>
          </cell>
          <cell r="EN114" t="str">
            <v>Ad Hoc</v>
          </cell>
          <cell r="EO114" t="str">
            <v>Ad Hoc</v>
          </cell>
        </row>
        <row r="115">
          <cell r="BJ115">
            <v>70</v>
          </cell>
          <cell r="BK115" t="str">
            <v>Ad Hoc</v>
          </cell>
          <cell r="BL115" t="str">
            <v>Ad Hoc</v>
          </cell>
          <cell r="BM115" t="str">
            <v>Ad Hoc</v>
          </cell>
          <cell r="BN115" t="str">
            <v>Ad Hoc</v>
          </cell>
          <cell r="BO115" t="str">
            <v>Ad Hoc</v>
          </cell>
          <cell r="BP115" t="str">
            <v>Ad Hoc</v>
          </cell>
          <cell r="BQ115" t="str">
            <v>Ad Hoc</v>
          </cell>
          <cell r="BR115" t="str">
            <v>Ad Hoc</v>
          </cell>
          <cell r="BS115" t="str">
            <v>Ad Hoc</v>
          </cell>
          <cell r="BT115" t="str">
            <v>Ad Hoc</v>
          </cell>
          <cell r="BU115" t="str">
            <v>Ad Hoc</v>
          </cell>
          <cell r="BV115" t="str">
            <v>Ad Hoc</v>
          </cell>
          <cell r="BW115" t="str">
            <v>Ad Hoc</v>
          </cell>
          <cell r="BX115" t="str">
            <v>Ad Hoc</v>
          </cell>
          <cell r="BY115" t="str">
            <v>Ad Hoc</v>
          </cell>
          <cell r="BZ115" t="str">
            <v>Ad Hoc</v>
          </cell>
          <cell r="CA115" t="str">
            <v>Ad Hoc</v>
          </cell>
          <cell r="CB115" t="str">
            <v>Ad Hoc</v>
          </cell>
          <cell r="CC115" t="str">
            <v>Ad Hoc</v>
          </cell>
          <cell r="CD115" t="str">
            <v>Ad Hoc</v>
          </cell>
          <cell r="CE115" t="str">
            <v>Ad Hoc</v>
          </cell>
          <cell r="CF115" t="str">
            <v>Ad Hoc</v>
          </cell>
          <cell r="CG115" t="str">
            <v>Ad Hoc</v>
          </cell>
          <cell r="CH115" t="str">
            <v>Ad Hoc</v>
          </cell>
          <cell r="CI115" t="str">
            <v>Ad Hoc</v>
          </cell>
          <cell r="CJ115" t="str">
            <v>Ad Hoc</v>
          </cell>
          <cell r="CK115" t="str">
            <v>Ad Hoc</v>
          </cell>
          <cell r="CL115" t="str">
            <v>Ad Hoc</v>
          </cell>
          <cell r="CM115" t="str">
            <v>Ad Hoc</v>
          </cell>
          <cell r="CN115" t="str">
            <v>Ad Hoc</v>
          </cell>
          <cell r="CO115" t="str">
            <v>Ad Hoc</v>
          </cell>
          <cell r="CP115" t="str">
            <v>Ad Hoc</v>
          </cell>
          <cell r="CQ115" t="str">
            <v>Ad Hoc</v>
          </cell>
          <cell r="CR115" t="str">
            <v>Ad Hoc</v>
          </cell>
          <cell r="CS115" t="str">
            <v>Ad Hoc</v>
          </cell>
          <cell r="CT115" t="str">
            <v>Ad Hoc</v>
          </cell>
          <cell r="CU115" t="str">
            <v>Ad Hoc</v>
          </cell>
          <cell r="CV115" t="str">
            <v>Ad Hoc</v>
          </cell>
          <cell r="CW115" t="str">
            <v>Ad Hoc</v>
          </cell>
          <cell r="CX115" t="str">
            <v>Ad Hoc</v>
          </cell>
          <cell r="CY115" t="str">
            <v>Ad Hoc</v>
          </cell>
          <cell r="CZ115" t="str">
            <v>Ad Hoc</v>
          </cell>
          <cell r="DA115" t="str">
            <v>Ad Hoc</v>
          </cell>
          <cell r="DB115" t="str">
            <v>Ad Hoc</v>
          </cell>
          <cell r="DC115" t="str">
            <v>Ad Hoc</v>
          </cell>
          <cell r="DD115" t="str">
            <v>Ad Hoc</v>
          </cell>
          <cell r="DE115" t="str">
            <v>Ad Hoc</v>
          </cell>
          <cell r="DF115" t="str">
            <v>Ad Hoc</v>
          </cell>
          <cell r="DG115" t="str">
            <v>Ad Hoc</v>
          </cell>
          <cell r="DH115" t="str">
            <v>Ad Hoc</v>
          </cell>
          <cell r="DI115" t="str">
            <v>Ad Hoc</v>
          </cell>
          <cell r="DJ115" t="str">
            <v>Ad Hoc</v>
          </cell>
          <cell r="DK115" t="str">
            <v>Ad Hoc</v>
          </cell>
          <cell r="DL115" t="str">
            <v>Ad Hoc</v>
          </cell>
          <cell r="DM115" t="str">
            <v>Ad Hoc</v>
          </cell>
          <cell r="DN115" t="str">
            <v>Ad Hoc</v>
          </cell>
          <cell r="DO115" t="str">
            <v>Ad Hoc</v>
          </cell>
          <cell r="DP115" t="str">
            <v>Ad Hoc</v>
          </cell>
          <cell r="DQ115" t="str">
            <v>Ad Hoc</v>
          </cell>
          <cell r="DR115" t="str">
            <v>Ad Hoc</v>
          </cell>
          <cell r="DS115" t="str">
            <v>Ad Hoc</v>
          </cell>
          <cell r="DT115" t="str">
            <v>Ad Hoc</v>
          </cell>
          <cell r="DU115">
            <v>1750</v>
          </cell>
          <cell r="DV115">
            <v>2625</v>
          </cell>
          <cell r="DW115">
            <v>3500</v>
          </cell>
          <cell r="DX115">
            <v>5250</v>
          </cell>
          <cell r="DY115">
            <v>7000</v>
          </cell>
          <cell r="DZ115">
            <v>10500</v>
          </cell>
          <cell r="EA115">
            <v>14000</v>
          </cell>
          <cell r="EB115">
            <v>21000</v>
          </cell>
          <cell r="EC115">
            <v>28000</v>
          </cell>
          <cell r="ED115">
            <v>42000</v>
          </cell>
          <cell r="EE115">
            <v>56000</v>
          </cell>
          <cell r="EF115">
            <v>84000</v>
          </cell>
          <cell r="EG115">
            <v>112000</v>
          </cell>
          <cell r="EH115">
            <v>168000</v>
          </cell>
          <cell r="EI115">
            <v>224000</v>
          </cell>
          <cell r="EJ115" t="str">
            <v>Ad Hoc</v>
          </cell>
          <cell r="EK115" t="str">
            <v>Ad Hoc</v>
          </cell>
          <cell r="EL115" t="str">
            <v>Ad Hoc</v>
          </cell>
          <cell r="EM115" t="str">
            <v>Ad Hoc</v>
          </cell>
          <cell r="EN115" t="str">
            <v>Ad Hoc</v>
          </cell>
          <cell r="EO115" t="str">
            <v>Ad Hoc</v>
          </cell>
        </row>
        <row r="116">
          <cell r="BJ116">
            <v>71</v>
          </cell>
          <cell r="BK116" t="str">
            <v>Ad Hoc</v>
          </cell>
          <cell r="BL116" t="str">
            <v>Ad Hoc</v>
          </cell>
          <cell r="BM116" t="str">
            <v>Ad Hoc</v>
          </cell>
          <cell r="BN116" t="str">
            <v>Ad Hoc</v>
          </cell>
          <cell r="BO116" t="str">
            <v>Ad Hoc</v>
          </cell>
          <cell r="BP116" t="str">
            <v>Ad Hoc</v>
          </cell>
          <cell r="BQ116" t="str">
            <v>Ad Hoc</v>
          </cell>
          <cell r="BR116" t="str">
            <v>Ad Hoc</v>
          </cell>
          <cell r="BS116" t="str">
            <v>Ad Hoc</v>
          </cell>
          <cell r="BT116" t="str">
            <v>Ad Hoc</v>
          </cell>
          <cell r="BU116" t="str">
            <v>Ad Hoc</v>
          </cell>
          <cell r="BV116" t="str">
            <v>Ad Hoc</v>
          </cell>
          <cell r="BW116" t="str">
            <v>Ad Hoc</v>
          </cell>
          <cell r="BX116" t="str">
            <v>Ad Hoc</v>
          </cell>
          <cell r="BY116" t="str">
            <v>Ad Hoc</v>
          </cell>
          <cell r="BZ116" t="str">
            <v>Ad Hoc</v>
          </cell>
          <cell r="CA116" t="str">
            <v>Ad Hoc</v>
          </cell>
          <cell r="CB116" t="str">
            <v>Ad Hoc</v>
          </cell>
          <cell r="CC116" t="str">
            <v>Ad Hoc</v>
          </cell>
          <cell r="CD116" t="str">
            <v>Ad Hoc</v>
          </cell>
          <cell r="CE116" t="str">
            <v>Ad Hoc</v>
          </cell>
          <cell r="CF116" t="str">
            <v>Ad Hoc</v>
          </cell>
          <cell r="CG116" t="str">
            <v>Ad Hoc</v>
          </cell>
          <cell r="CH116" t="str">
            <v>Ad Hoc</v>
          </cell>
          <cell r="CI116" t="str">
            <v>Ad Hoc</v>
          </cell>
          <cell r="CJ116" t="str">
            <v>Ad Hoc</v>
          </cell>
          <cell r="CK116" t="str">
            <v>Ad Hoc</v>
          </cell>
          <cell r="CL116" t="str">
            <v>Ad Hoc</v>
          </cell>
          <cell r="CM116" t="str">
            <v>Ad Hoc</v>
          </cell>
          <cell r="CN116" t="str">
            <v>Ad Hoc</v>
          </cell>
          <cell r="CO116" t="str">
            <v>Ad Hoc</v>
          </cell>
          <cell r="CP116" t="str">
            <v>Ad Hoc</v>
          </cell>
          <cell r="CQ116" t="str">
            <v>Ad Hoc</v>
          </cell>
          <cell r="CR116" t="str">
            <v>Ad Hoc</v>
          </cell>
          <cell r="CS116" t="str">
            <v>Ad Hoc</v>
          </cell>
          <cell r="CT116" t="str">
            <v>Ad Hoc</v>
          </cell>
          <cell r="CU116" t="str">
            <v>Ad Hoc</v>
          </cell>
          <cell r="CV116" t="str">
            <v>Ad Hoc</v>
          </cell>
          <cell r="CW116" t="str">
            <v>Ad Hoc</v>
          </cell>
          <cell r="CX116" t="str">
            <v>Ad Hoc</v>
          </cell>
          <cell r="CY116" t="str">
            <v>Ad Hoc</v>
          </cell>
          <cell r="CZ116" t="str">
            <v>Ad Hoc</v>
          </cell>
          <cell r="DA116" t="str">
            <v>Ad Hoc</v>
          </cell>
          <cell r="DB116" t="str">
            <v>Ad Hoc</v>
          </cell>
          <cell r="DC116" t="str">
            <v>Ad Hoc</v>
          </cell>
          <cell r="DD116" t="str">
            <v>Ad Hoc</v>
          </cell>
          <cell r="DE116" t="str">
            <v>Ad Hoc</v>
          </cell>
          <cell r="DF116" t="str">
            <v>Ad Hoc</v>
          </cell>
          <cell r="DG116" t="str">
            <v>Ad Hoc</v>
          </cell>
          <cell r="DH116" t="str">
            <v>Ad Hoc</v>
          </cell>
          <cell r="DI116" t="str">
            <v>Ad Hoc</v>
          </cell>
          <cell r="DJ116" t="str">
            <v>Ad Hoc</v>
          </cell>
          <cell r="DK116" t="str">
            <v>Ad Hoc</v>
          </cell>
          <cell r="DL116" t="str">
            <v>Ad Hoc</v>
          </cell>
          <cell r="DM116" t="str">
            <v>Ad Hoc</v>
          </cell>
          <cell r="DN116" t="str">
            <v>Ad Hoc</v>
          </cell>
          <cell r="DO116" t="str">
            <v>Ad Hoc</v>
          </cell>
          <cell r="DP116" t="str">
            <v>Ad Hoc</v>
          </cell>
          <cell r="DQ116" t="str">
            <v>Ad Hoc</v>
          </cell>
          <cell r="DR116" t="str">
            <v>Ad Hoc</v>
          </cell>
          <cell r="DS116" t="str">
            <v>Ad Hoc</v>
          </cell>
          <cell r="DT116" t="str">
            <v>Ad Hoc</v>
          </cell>
          <cell r="DU116" t="str">
            <v>Ad Hoc</v>
          </cell>
          <cell r="DV116">
            <v>1775</v>
          </cell>
          <cell r="DW116">
            <v>2663</v>
          </cell>
          <cell r="DX116">
            <v>3550</v>
          </cell>
          <cell r="DY116">
            <v>5326</v>
          </cell>
          <cell r="DZ116">
            <v>7100</v>
          </cell>
          <cell r="EA116">
            <v>10652</v>
          </cell>
          <cell r="EB116">
            <v>14200</v>
          </cell>
          <cell r="EC116">
            <v>21304</v>
          </cell>
          <cell r="ED116">
            <v>28400</v>
          </cell>
          <cell r="EE116">
            <v>42608</v>
          </cell>
          <cell r="EF116">
            <v>56800</v>
          </cell>
          <cell r="EG116">
            <v>85216</v>
          </cell>
          <cell r="EH116">
            <v>113600</v>
          </cell>
          <cell r="EI116">
            <v>170432</v>
          </cell>
          <cell r="EJ116">
            <v>227200</v>
          </cell>
          <cell r="EK116" t="str">
            <v>Ad Hoc</v>
          </cell>
          <cell r="EL116" t="str">
            <v>Ad Hoc</v>
          </cell>
          <cell r="EM116" t="str">
            <v>Ad Hoc</v>
          </cell>
          <cell r="EN116" t="str">
            <v>Ad Hoc</v>
          </cell>
          <cell r="EO116" t="str">
            <v>Ad Hoc</v>
          </cell>
        </row>
        <row r="117">
          <cell r="BJ117">
            <v>72</v>
          </cell>
          <cell r="BK117" t="str">
            <v>Ad Hoc</v>
          </cell>
          <cell r="BL117" t="str">
            <v>Ad Hoc</v>
          </cell>
          <cell r="BM117" t="str">
            <v>Ad Hoc</v>
          </cell>
          <cell r="BN117" t="str">
            <v>Ad Hoc</v>
          </cell>
          <cell r="BO117" t="str">
            <v>Ad Hoc</v>
          </cell>
          <cell r="BP117" t="str">
            <v>Ad Hoc</v>
          </cell>
          <cell r="BQ117" t="str">
            <v>Ad Hoc</v>
          </cell>
          <cell r="BR117" t="str">
            <v>Ad Hoc</v>
          </cell>
          <cell r="BS117" t="str">
            <v>Ad Hoc</v>
          </cell>
          <cell r="BT117" t="str">
            <v>Ad Hoc</v>
          </cell>
          <cell r="BU117" t="str">
            <v>Ad Hoc</v>
          </cell>
          <cell r="BV117" t="str">
            <v>Ad Hoc</v>
          </cell>
          <cell r="BW117" t="str">
            <v>Ad Hoc</v>
          </cell>
          <cell r="BX117" t="str">
            <v>Ad Hoc</v>
          </cell>
          <cell r="BY117" t="str">
            <v>Ad Hoc</v>
          </cell>
          <cell r="BZ117" t="str">
            <v>Ad Hoc</v>
          </cell>
          <cell r="CA117" t="str">
            <v>Ad Hoc</v>
          </cell>
          <cell r="CB117" t="str">
            <v>Ad Hoc</v>
          </cell>
          <cell r="CC117" t="str">
            <v>Ad Hoc</v>
          </cell>
          <cell r="CD117" t="str">
            <v>Ad Hoc</v>
          </cell>
          <cell r="CE117" t="str">
            <v>Ad Hoc</v>
          </cell>
          <cell r="CF117" t="str">
            <v>Ad Hoc</v>
          </cell>
          <cell r="CG117" t="str">
            <v>Ad Hoc</v>
          </cell>
          <cell r="CH117" t="str">
            <v>Ad Hoc</v>
          </cell>
          <cell r="CI117" t="str">
            <v>Ad Hoc</v>
          </cell>
          <cell r="CJ117" t="str">
            <v>Ad Hoc</v>
          </cell>
          <cell r="CK117" t="str">
            <v>Ad Hoc</v>
          </cell>
          <cell r="CL117" t="str">
            <v>Ad Hoc</v>
          </cell>
          <cell r="CM117" t="str">
            <v>Ad Hoc</v>
          </cell>
          <cell r="CN117" t="str">
            <v>Ad Hoc</v>
          </cell>
          <cell r="CO117" t="str">
            <v>Ad Hoc</v>
          </cell>
          <cell r="CP117" t="str">
            <v>Ad Hoc</v>
          </cell>
          <cell r="CQ117" t="str">
            <v>Ad Hoc</v>
          </cell>
          <cell r="CR117" t="str">
            <v>Ad Hoc</v>
          </cell>
          <cell r="CS117" t="str">
            <v>Ad Hoc</v>
          </cell>
          <cell r="CT117" t="str">
            <v>Ad Hoc</v>
          </cell>
          <cell r="CU117" t="str">
            <v>Ad Hoc</v>
          </cell>
          <cell r="CV117" t="str">
            <v>Ad Hoc</v>
          </cell>
          <cell r="CW117" t="str">
            <v>Ad Hoc</v>
          </cell>
          <cell r="CX117" t="str">
            <v>Ad Hoc</v>
          </cell>
          <cell r="CY117" t="str">
            <v>Ad Hoc</v>
          </cell>
          <cell r="CZ117" t="str">
            <v>Ad Hoc</v>
          </cell>
          <cell r="DA117" t="str">
            <v>Ad Hoc</v>
          </cell>
          <cell r="DB117" t="str">
            <v>Ad Hoc</v>
          </cell>
          <cell r="DC117" t="str">
            <v>Ad Hoc</v>
          </cell>
          <cell r="DD117" t="str">
            <v>Ad Hoc</v>
          </cell>
          <cell r="DE117" t="str">
            <v>Ad Hoc</v>
          </cell>
          <cell r="DF117" t="str">
            <v>Ad Hoc</v>
          </cell>
          <cell r="DG117" t="str">
            <v>Ad Hoc</v>
          </cell>
          <cell r="DH117" t="str">
            <v>Ad Hoc</v>
          </cell>
          <cell r="DI117" t="str">
            <v>Ad Hoc</v>
          </cell>
          <cell r="DJ117" t="str">
            <v>Ad Hoc</v>
          </cell>
          <cell r="DK117" t="str">
            <v>Ad Hoc</v>
          </cell>
          <cell r="DL117" t="str">
            <v>Ad Hoc</v>
          </cell>
          <cell r="DM117" t="str">
            <v>Ad Hoc</v>
          </cell>
          <cell r="DN117" t="str">
            <v>Ad Hoc</v>
          </cell>
          <cell r="DO117" t="str">
            <v>Ad Hoc</v>
          </cell>
          <cell r="DP117" t="str">
            <v>Ad Hoc</v>
          </cell>
          <cell r="DQ117" t="str">
            <v>Ad Hoc</v>
          </cell>
          <cell r="DR117" t="str">
            <v>Ad Hoc</v>
          </cell>
          <cell r="DS117" t="str">
            <v>Ad Hoc</v>
          </cell>
          <cell r="DT117" t="str">
            <v>Ad Hoc</v>
          </cell>
          <cell r="DU117" t="str">
            <v>Ad Hoc</v>
          </cell>
          <cell r="DV117" t="str">
            <v>Ad Hoc</v>
          </cell>
          <cell r="DW117">
            <v>1800</v>
          </cell>
          <cell r="DX117">
            <v>2700</v>
          </cell>
          <cell r="DY117">
            <v>3600</v>
          </cell>
          <cell r="DZ117">
            <v>5400</v>
          </cell>
          <cell r="EA117">
            <v>7200</v>
          </cell>
          <cell r="EB117">
            <v>10800</v>
          </cell>
          <cell r="EC117">
            <v>14400</v>
          </cell>
          <cell r="ED117">
            <v>21600</v>
          </cell>
          <cell r="EE117">
            <v>28800</v>
          </cell>
          <cell r="EF117">
            <v>43200</v>
          </cell>
          <cell r="EG117">
            <v>57600</v>
          </cell>
          <cell r="EH117">
            <v>86400</v>
          </cell>
          <cell r="EI117">
            <v>115200</v>
          </cell>
          <cell r="EJ117">
            <v>172800</v>
          </cell>
          <cell r="EK117">
            <v>230400</v>
          </cell>
          <cell r="EL117" t="str">
            <v>Ad Hoc</v>
          </cell>
          <cell r="EM117" t="str">
            <v>Ad Hoc</v>
          </cell>
          <cell r="EN117" t="str">
            <v>Ad Hoc</v>
          </cell>
          <cell r="EO117" t="str">
            <v>Ad Hoc</v>
          </cell>
        </row>
        <row r="118">
          <cell r="BJ118">
            <v>73</v>
          </cell>
          <cell r="BK118" t="str">
            <v>Ad Hoc</v>
          </cell>
          <cell r="BL118" t="str">
            <v>Ad Hoc</v>
          </cell>
          <cell r="BM118" t="str">
            <v>Ad Hoc</v>
          </cell>
          <cell r="BN118" t="str">
            <v>Ad Hoc</v>
          </cell>
          <cell r="BO118" t="str">
            <v>Ad Hoc</v>
          </cell>
          <cell r="BP118" t="str">
            <v>Ad Hoc</v>
          </cell>
          <cell r="BQ118" t="str">
            <v>Ad Hoc</v>
          </cell>
          <cell r="BR118" t="str">
            <v>Ad Hoc</v>
          </cell>
          <cell r="BS118" t="str">
            <v>Ad Hoc</v>
          </cell>
          <cell r="BT118" t="str">
            <v>Ad Hoc</v>
          </cell>
          <cell r="BU118" t="str">
            <v>Ad Hoc</v>
          </cell>
          <cell r="BV118" t="str">
            <v>Ad Hoc</v>
          </cell>
          <cell r="BW118" t="str">
            <v>Ad Hoc</v>
          </cell>
          <cell r="BX118" t="str">
            <v>Ad Hoc</v>
          </cell>
          <cell r="BY118" t="str">
            <v>Ad Hoc</v>
          </cell>
          <cell r="BZ118" t="str">
            <v>Ad Hoc</v>
          </cell>
          <cell r="CA118" t="str">
            <v>Ad Hoc</v>
          </cell>
          <cell r="CB118" t="str">
            <v>Ad Hoc</v>
          </cell>
          <cell r="CC118" t="str">
            <v>Ad Hoc</v>
          </cell>
          <cell r="CD118" t="str">
            <v>Ad Hoc</v>
          </cell>
          <cell r="CE118" t="str">
            <v>Ad Hoc</v>
          </cell>
          <cell r="CF118" t="str">
            <v>Ad Hoc</v>
          </cell>
          <cell r="CG118" t="str">
            <v>Ad Hoc</v>
          </cell>
          <cell r="CH118" t="str">
            <v>Ad Hoc</v>
          </cell>
          <cell r="CI118" t="str">
            <v>Ad Hoc</v>
          </cell>
          <cell r="CJ118" t="str">
            <v>Ad Hoc</v>
          </cell>
          <cell r="CK118" t="str">
            <v>Ad Hoc</v>
          </cell>
          <cell r="CL118" t="str">
            <v>Ad Hoc</v>
          </cell>
          <cell r="CM118" t="str">
            <v>Ad Hoc</v>
          </cell>
          <cell r="CN118" t="str">
            <v>Ad Hoc</v>
          </cell>
          <cell r="CO118" t="str">
            <v>Ad Hoc</v>
          </cell>
          <cell r="CP118" t="str">
            <v>Ad Hoc</v>
          </cell>
          <cell r="CQ118" t="str">
            <v>Ad Hoc</v>
          </cell>
          <cell r="CR118" t="str">
            <v>Ad Hoc</v>
          </cell>
          <cell r="CS118" t="str">
            <v>Ad Hoc</v>
          </cell>
          <cell r="CT118" t="str">
            <v>Ad Hoc</v>
          </cell>
          <cell r="CU118" t="str">
            <v>Ad Hoc</v>
          </cell>
          <cell r="CV118" t="str">
            <v>Ad Hoc</v>
          </cell>
          <cell r="CW118" t="str">
            <v>Ad Hoc</v>
          </cell>
          <cell r="CX118" t="str">
            <v>Ad Hoc</v>
          </cell>
          <cell r="CY118" t="str">
            <v>Ad Hoc</v>
          </cell>
          <cell r="CZ118" t="str">
            <v>Ad Hoc</v>
          </cell>
          <cell r="DA118" t="str">
            <v>Ad Hoc</v>
          </cell>
          <cell r="DB118" t="str">
            <v>Ad Hoc</v>
          </cell>
          <cell r="DC118" t="str">
            <v>Ad Hoc</v>
          </cell>
          <cell r="DD118" t="str">
            <v>Ad Hoc</v>
          </cell>
          <cell r="DE118" t="str">
            <v>Ad Hoc</v>
          </cell>
          <cell r="DF118" t="str">
            <v>Ad Hoc</v>
          </cell>
          <cell r="DG118" t="str">
            <v>Ad Hoc</v>
          </cell>
          <cell r="DH118" t="str">
            <v>Ad Hoc</v>
          </cell>
          <cell r="DI118" t="str">
            <v>Ad Hoc</v>
          </cell>
          <cell r="DJ118" t="str">
            <v>Ad Hoc</v>
          </cell>
          <cell r="DK118" t="str">
            <v>Ad Hoc</v>
          </cell>
          <cell r="DL118" t="str">
            <v>Ad Hoc</v>
          </cell>
          <cell r="DM118" t="str">
            <v>Ad Hoc</v>
          </cell>
          <cell r="DN118" t="str">
            <v>Ad Hoc</v>
          </cell>
          <cell r="DO118" t="str">
            <v>Ad Hoc</v>
          </cell>
          <cell r="DP118" t="str">
            <v>Ad Hoc</v>
          </cell>
          <cell r="DQ118" t="str">
            <v>Ad Hoc</v>
          </cell>
          <cell r="DR118" t="str">
            <v>Ad Hoc</v>
          </cell>
          <cell r="DS118" t="str">
            <v>Ad Hoc</v>
          </cell>
          <cell r="DT118" t="str">
            <v>Ad Hoc</v>
          </cell>
          <cell r="DU118" t="str">
            <v>Ad Hoc</v>
          </cell>
          <cell r="DV118" t="str">
            <v>Ad Hoc</v>
          </cell>
          <cell r="DW118" t="str">
            <v>Ad Hoc</v>
          </cell>
          <cell r="DX118">
            <v>1825</v>
          </cell>
          <cell r="DY118">
            <v>2738</v>
          </cell>
          <cell r="DZ118">
            <v>3650</v>
          </cell>
          <cell r="EA118">
            <v>5476</v>
          </cell>
          <cell r="EB118">
            <v>7300</v>
          </cell>
          <cell r="EC118">
            <v>10952</v>
          </cell>
          <cell r="ED118">
            <v>14600</v>
          </cell>
          <cell r="EE118">
            <v>21904</v>
          </cell>
          <cell r="EF118">
            <v>29200</v>
          </cell>
          <cell r="EG118">
            <v>43808</v>
          </cell>
          <cell r="EH118">
            <v>58400</v>
          </cell>
          <cell r="EI118">
            <v>87616</v>
          </cell>
          <cell r="EJ118">
            <v>116800</v>
          </cell>
          <cell r="EK118">
            <v>175232</v>
          </cell>
          <cell r="EL118">
            <v>233600</v>
          </cell>
          <cell r="EM118" t="str">
            <v>Ad Hoc</v>
          </cell>
          <cell r="EN118" t="str">
            <v>Ad Hoc</v>
          </cell>
          <cell r="EO118" t="str">
            <v>Ad Hoc</v>
          </cell>
        </row>
        <row r="119">
          <cell r="BJ119">
            <v>74</v>
          </cell>
          <cell r="BK119" t="str">
            <v>Ad Hoc</v>
          </cell>
          <cell r="BL119" t="str">
            <v>Ad Hoc</v>
          </cell>
          <cell r="BM119" t="str">
            <v>Ad Hoc</v>
          </cell>
          <cell r="BN119" t="str">
            <v>Ad Hoc</v>
          </cell>
          <cell r="BO119" t="str">
            <v>Ad Hoc</v>
          </cell>
          <cell r="BP119" t="str">
            <v>Ad Hoc</v>
          </cell>
          <cell r="BQ119" t="str">
            <v>Ad Hoc</v>
          </cell>
          <cell r="BR119" t="str">
            <v>Ad Hoc</v>
          </cell>
          <cell r="BS119" t="str">
            <v>Ad Hoc</v>
          </cell>
          <cell r="BT119" t="str">
            <v>Ad Hoc</v>
          </cell>
          <cell r="BU119" t="str">
            <v>Ad Hoc</v>
          </cell>
          <cell r="BV119" t="str">
            <v>Ad Hoc</v>
          </cell>
          <cell r="BW119" t="str">
            <v>Ad Hoc</v>
          </cell>
          <cell r="BX119" t="str">
            <v>Ad Hoc</v>
          </cell>
          <cell r="BY119" t="str">
            <v>Ad Hoc</v>
          </cell>
          <cell r="BZ119" t="str">
            <v>Ad Hoc</v>
          </cell>
          <cell r="CA119" t="str">
            <v>Ad Hoc</v>
          </cell>
          <cell r="CB119" t="str">
            <v>Ad Hoc</v>
          </cell>
          <cell r="CC119" t="str">
            <v>Ad Hoc</v>
          </cell>
          <cell r="CD119" t="str">
            <v>Ad Hoc</v>
          </cell>
          <cell r="CE119" t="str">
            <v>Ad Hoc</v>
          </cell>
          <cell r="CF119" t="str">
            <v>Ad Hoc</v>
          </cell>
          <cell r="CG119" t="str">
            <v>Ad Hoc</v>
          </cell>
          <cell r="CH119" t="str">
            <v>Ad Hoc</v>
          </cell>
          <cell r="CI119" t="str">
            <v>Ad Hoc</v>
          </cell>
          <cell r="CJ119" t="str">
            <v>Ad Hoc</v>
          </cell>
          <cell r="CK119" t="str">
            <v>Ad Hoc</v>
          </cell>
          <cell r="CL119" t="str">
            <v>Ad Hoc</v>
          </cell>
          <cell r="CM119" t="str">
            <v>Ad Hoc</v>
          </cell>
          <cell r="CN119" t="str">
            <v>Ad Hoc</v>
          </cell>
          <cell r="CO119" t="str">
            <v>Ad Hoc</v>
          </cell>
          <cell r="CP119" t="str">
            <v>Ad Hoc</v>
          </cell>
          <cell r="CQ119" t="str">
            <v>Ad Hoc</v>
          </cell>
          <cell r="CR119" t="str">
            <v>Ad Hoc</v>
          </cell>
          <cell r="CS119" t="str">
            <v>Ad Hoc</v>
          </cell>
          <cell r="CT119" t="str">
            <v>Ad Hoc</v>
          </cell>
          <cell r="CU119" t="str">
            <v>Ad Hoc</v>
          </cell>
          <cell r="CV119" t="str">
            <v>Ad Hoc</v>
          </cell>
          <cell r="CW119" t="str">
            <v>Ad Hoc</v>
          </cell>
          <cell r="CX119" t="str">
            <v>Ad Hoc</v>
          </cell>
          <cell r="CY119" t="str">
            <v>Ad Hoc</v>
          </cell>
          <cell r="CZ119" t="str">
            <v>Ad Hoc</v>
          </cell>
          <cell r="DA119" t="str">
            <v>Ad Hoc</v>
          </cell>
          <cell r="DB119" t="str">
            <v>Ad Hoc</v>
          </cell>
          <cell r="DC119" t="str">
            <v>Ad Hoc</v>
          </cell>
          <cell r="DD119" t="str">
            <v>Ad Hoc</v>
          </cell>
          <cell r="DE119" t="str">
            <v>Ad Hoc</v>
          </cell>
          <cell r="DF119" t="str">
            <v>Ad Hoc</v>
          </cell>
          <cell r="DG119" t="str">
            <v>Ad Hoc</v>
          </cell>
          <cell r="DH119" t="str">
            <v>Ad Hoc</v>
          </cell>
          <cell r="DI119" t="str">
            <v>Ad Hoc</v>
          </cell>
          <cell r="DJ119" t="str">
            <v>Ad Hoc</v>
          </cell>
          <cell r="DK119" t="str">
            <v>Ad Hoc</v>
          </cell>
          <cell r="DL119" t="str">
            <v>Ad Hoc</v>
          </cell>
          <cell r="DM119" t="str">
            <v>Ad Hoc</v>
          </cell>
          <cell r="DN119" t="str">
            <v>Ad Hoc</v>
          </cell>
          <cell r="DO119" t="str">
            <v>Ad Hoc</v>
          </cell>
          <cell r="DP119" t="str">
            <v>Ad Hoc</v>
          </cell>
          <cell r="DQ119" t="str">
            <v>Ad Hoc</v>
          </cell>
          <cell r="DR119" t="str">
            <v>Ad Hoc</v>
          </cell>
          <cell r="DS119" t="str">
            <v>Ad Hoc</v>
          </cell>
          <cell r="DT119" t="str">
            <v>Ad Hoc</v>
          </cell>
          <cell r="DU119" t="str">
            <v>Ad Hoc</v>
          </cell>
          <cell r="DV119" t="str">
            <v>Ad Hoc</v>
          </cell>
          <cell r="DW119" t="str">
            <v>Ad Hoc</v>
          </cell>
          <cell r="DX119" t="str">
            <v>Ad Hoc</v>
          </cell>
          <cell r="DY119">
            <v>1850</v>
          </cell>
          <cell r="DZ119">
            <v>2775</v>
          </cell>
          <cell r="EA119">
            <v>3700</v>
          </cell>
          <cell r="EB119">
            <v>5550</v>
          </cell>
          <cell r="EC119">
            <v>7400</v>
          </cell>
          <cell r="ED119">
            <v>11100</v>
          </cell>
          <cell r="EE119">
            <v>14800</v>
          </cell>
          <cell r="EF119">
            <v>22200</v>
          </cell>
          <cell r="EG119">
            <v>29600</v>
          </cell>
          <cell r="EH119">
            <v>44400</v>
          </cell>
          <cell r="EI119">
            <v>59200</v>
          </cell>
          <cell r="EJ119">
            <v>88800</v>
          </cell>
          <cell r="EK119">
            <v>118400</v>
          </cell>
          <cell r="EL119">
            <v>177600</v>
          </cell>
          <cell r="EM119">
            <v>236800</v>
          </cell>
          <cell r="EN119" t="str">
            <v>Ad Hoc</v>
          </cell>
          <cell r="EO119" t="str">
            <v>Ad Hoc</v>
          </cell>
        </row>
        <row r="120">
          <cell r="BJ120">
            <v>75</v>
          </cell>
          <cell r="BK120" t="str">
            <v>Ad Hoc</v>
          </cell>
          <cell r="BL120" t="str">
            <v>Ad Hoc</v>
          </cell>
          <cell r="BM120" t="str">
            <v>Ad Hoc</v>
          </cell>
          <cell r="BN120" t="str">
            <v>Ad Hoc</v>
          </cell>
          <cell r="BO120" t="str">
            <v>Ad Hoc</v>
          </cell>
          <cell r="BP120" t="str">
            <v>Ad Hoc</v>
          </cell>
          <cell r="BQ120" t="str">
            <v>Ad Hoc</v>
          </cell>
          <cell r="BR120" t="str">
            <v>Ad Hoc</v>
          </cell>
          <cell r="BS120" t="str">
            <v>Ad Hoc</v>
          </cell>
          <cell r="BT120" t="str">
            <v>Ad Hoc</v>
          </cell>
          <cell r="BU120" t="str">
            <v>Ad Hoc</v>
          </cell>
          <cell r="BV120" t="str">
            <v>Ad Hoc</v>
          </cell>
          <cell r="BW120" t="str">
            <v>Ad Hoc</v>
          </cell>
          <cell r="BX120" t="str">
            <v>Ad Hoc</v>
          </cell>
          <cell r="BY120" t="str">
            <v>Ad Hoc</v>
          </cell>
          <cell r="BZ120" t="str">
            <v>Ad Hoc</v>
          </cell>
          <cell r="CA120" t="str">
            <v>Ad Hoc</v>
          </cell>
          <cell r="CB120" t="str">
            <v>Ad Hoc</v>
          </cell>
          <cell r="CC120" t="str">
            <v>Ad Hoc</v>
          </cell>
          <cell r="CD120" t="str">
            <v>Ad Hoc</v>
          </cell>
          <cell r="CE120" t="str">
            <v>Ad Hoc</v>
          </cell>
          <cell r="CF120" t="str">
            <v>Ad Hoc</v>
          </cell>
          <cell r="CG120" t="str">
            <v>Ad Hoc</v>
          </cell>
          <cell r="CH120" t="str">
            <v>Ad Hoc</v>
          </cell>
          <cell r="CI120" t="str">
            <v>Ad Hoc</v>
          </cell>
          <cell r="CJ120" t="str">
            <v>Ad Hoc</v>
          </cell>
          <cell r="CK120" t="str">
            <v>Ad Hoc</v>
          </cell>
          <cell r="CL120" t="str">
            <v>Ad Hoc</v>
          </cell>
          <cell r="CM120" t="str">
            <v>Ad Hoc</v>
          </cell>
          <cell r="CN120" t="str">
            <v>Ad Hoc</v>
          </cell>
          <cell r="CO120" t="str">
            <v>Ad Hoc</v>
          </cell>
          <cell r="CP120" t="str">
            <v>Ad Hoc</v>
          </cell>
          <cell r="CQ120" t="str">
            <v>Ad Hoc</v>
          </cell>
          <cell r="CR120" t="str">
            <v>Ad Hoc</v>
          </cell>
          <cell r="CS120" t="str">
            <v>Ad Hoc</v>
          </cell>
          <cell r="CT120" t="str">
            <v>Ad Hoc</v>
          </cell>
          <cell r="CU120" t="str">
            <v>Ad Hoc</v>
          </cell>
          <cell r="CV120" t="str">
            <v>Ad Hoc</v>
          </cell>
          <cell r="CW120" t="str">
            <v>Ad Hoc</v>
          </cell>
          <cell r="CX120" t="str">
            <v>Ad Hoc</v>
          </cell>
          <cell r="CY120" t="str">
            <v>Ad Hoc</v>
          </cell>
          <cell r="CZ120" t="str">
            <v>Ad Hoc</v>
          </cell>
          <cell r="DA120" t="str">
            <v>Ad Hoc</v>
          </cell>
          <cell r="DB120" t="str">
            <v>Ad Hoc</v>
          </cell>
          <cell r="DC120" t="str">
            <v>Ad Hoc</v>
          </cell>
          <cell r="DD120" t="str">
            <v>Ad Hoc</v>
          </cell>
          <cell r="DE120" t="str">
            <v>Ad Hoc</v>
          </cell>
          <cell r="DF120" t="str">
            <v>Ad Hoc</v>
          </cell>
          <cell r="DG120" t="str">
            <v>Ad Hoc</v>
          </cell>
          <cell r="DH120" t="str">
            <v>Ad Hoc</v>
          </cell>
          <cell r="DI120" t="str">
            <v>Ad Hoc</v>
          </cell>
          <cell r="DJ120" t="str">
            <v>Ad Hoc</v>
          </cell>
          <cell r="DK120" t="str">
            <v>Ad Hoc</v>
          </cell>
          <cell r="DL120" t="str">
            <v>Ad Hoc</v>
          </cell>
          <cell r="DM120" t="str">
            <v>Ad Hoc</v>
          </cell>
          <cell r="DN120" t="str">
            <v>Ad Hoc</v>
          </cell>
          <cell r="DO120" t="str">
            <v>Ad Hoc</v>
          </cell>
          <cell r="DP120" t="str">
            <v>Ad Hoc</v>
          </cell>
          <cell r="DQ120" t="str">
            <v>Ad Hoc</v>
          </cell>
          <cell r="DR120" t="str">
            <v>Ad Hoc</v>
          </cell>
          <cell r="DS120" t="str">
            <v>Ad Hoc</v>
          </cell>
          <cell r="DT120" t="str">
            <v>Ad Hoc</v>
          </cell>
          <cell r="DU120" t="str">
            <v>Ad Hoc</v>
          </cell>
          <cell r="DV120" t="str">
            <v>Ad Hoc</v>
          </cell>
          <cell r="DW120" t="str">
            <v>Ad Hoc</v>
          </cell>
          <cell r="DX120" t="str">
            <v>Ad Hoc</v>
          </cell>
          <cell r="DY120" t="str">
            <v>Ad Hoc</v>
          </cell>
          <cell r="DZ120">
            <v>1875</v>
          </cell>
          <cell r="EA120">
            <v>2813</v>
          </cell>
          <cell r="EB120">
            <v>3750</v>
          </cell>
          <cell r="EC120">
            <v>5626</v>
          </cell>
          <cell r="ED120">
            <v>7500</v>
          </cell>
          <cell r="EE120">
            <v>11252</v>
          </cell>
          <cell r="EF120">
            <v>15000</v>
          </cell>
          <cell r="EG120">
            <v>22504</v>
          </cell>
          <cell r="EH120">
            <v>30000</v>
          </cell>
          <cell r="EI120">
            <v>45008</v>
          </cell>
          <cell r="EJ120">
            <v>60000</v>
          </cell>
          <cell r="EK120">
            <v>90016</v>
          </cell>
          <cell r="EL120">
            <v>120000</v>
          </cell>
          <cell r="EM120">
            <v>180032</v>
          </cell>
          <cell r="EN120">
            <v>240000</v>
          </cell>
          <cell r="EO120" t="str">
            <v>Ad Hoc</v>
          </cell>
        </row>
      </sheetData>
      <sheetData sheetId="14">
        <row r="14">
          <cell r="BE14" t="str">
            <v>Stat</v>
          </cell>
        </row>
        <row r="15">
          <cell r="BE15" t="str">
            <v>Bonus</v>
          </cell>
        </row>
        <row r="16">
          <cell r="BE16" t="str">
            <v>Class</v>
          </cell>
        </row>
        <row r="17">
          <cell r="BE17" t="str">
            <v>Name</v>
          </cell>
        </row>
      </sheetData>
      <sheetData sheetId="15">
        <row r="3">
          <cell r="A3" t="str">
            <v>Master</v>
          </cell>
        </row>
      </sheetData>
      <sheetData sheetId="16">
        <row r="86">
          <cell r="BC86">
            <v>-1</v>
          </cell>
        </row>
        <row r="87">
          <cell r="BC87">
            <v>0</v>
          </cell>
        </row>
        <row r="88">
          <cell r="BC88">
            <v>1</v>
          </cell>
        </row>
        <row r="89">
          <cell r="BC89">
            <v>0</v>
          </cell>
        </row>
        <row r="90">
          <cell r="BC90">
            <v>1</v>
          </cell>
        </row>
        <row r="91">
          <cell r="BC91">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24DFB-0DBC-4D55-9788-C36006FCCBC8}">
  <dimension ref="A1:J311"/>
  <sheetViews>
    <sheetView workbookViewId="0">
      <selection activeCell="C54" sqref="C54"/>
    </sheetView>
  </sheetViews>
  <sheetFormatPr defaultColWidth="9.08984375" defaultRowHeight="10" outlineLevelRow="1" x14ac:dyDescent="0.2"/>
  <cols>
    <col min="1" max="1" width="23.36328125" style="4" bestFit="1" customWidth="1"/>
    <col min="2" max="256" width="9.08984375" style="4"/>
    <col min="257" max="257" width="23.36328125" style="4" bestFit="1" customWidth="1"/>
    <col min="258" max="512" width="9.08984375" style="4"/>
    <col min="513" max="513" width="23.36328125" style="4" bestFit="1" customWidth="1"/>
    <col min="514" max="768" width="9.08984375" style="4"/>
    <col min="769" max="769" width="23.36328125" style="4" bestFit="1" customWidth="1"/>
    <col min="770" max="1024" width="9.08984375" style="4"/>
    <col min="1025" max="1025" width="23.36328125" style="4" bestFit="1" customWidth="1"/>
    <col min="1026" max="1280" width="9.08984375" style="4"/>
    <col min="1281" max="1281" width="23.36328125" style="4" bestFit="1" customWidth="1"/>
    <col min="1282" max="1536" width="9.08984375" style="4"/>
    <col min="1537" max="1537" width="23.36328125" style="4" bestFit="1" customWidth="1"/>
    <col min="1538" max="1792" width="9.08984375" style="4"/>
    <col min="1793" max="1793" width="23.36328125" style="4" bestFit="1" customWidth="1"/>
    <col min="1794" max="2048" width="9.08984375" style="4"/>
    <col min="2049" max="2049" width="23.36328125" style="4" bestFit="1" customWidth="1"/>
    <col min="2050" max="2304" width="9.08984375" style="4"/>
    <col min="2305" max="2305" width="23.36328125" style="4" bestFit="1" customWidth="1"/>
    <col min="2306" max="2560" width="9.08984375" style="4"/>
    <col min="2561" max="2561" width="23.36328125" style="4" bestFit="1" customWidth="1"/>
    <col min="2562" max="2816" width="9.08984375" style="4"/>
    <col min="2817" max="2817" width="23.36328125" style="4" bestFit="1" customWidth="1"/>
    <col min="2818" max="3072" width="9.08984375" style="4"/>
    <col min="3073" max="3073" width="23.36328125" style="4" bestFit="1" customWidth="1"/>
    <col min="3074" max="3328" width="9.08984375" style="4"/>
    <col min="3329" max="3329" width="23.36328125" style="4" bestFit="1" customWidth="1"/>
    <col min="3330" max="3584" width="9.08984375" style="4"/>
    <col min="3585" max="3585" width="23.36328125" style="4" bestFit="1" customWidth="1"/>
    <col min="3586" max="3840" width="9.08984375" style="4"/>
    <col min="3841" max="3841" width="23.36328125" style="4" bestFit="1" customWidth="1"/>
    <col min="3842" max="4096" width="9.08984375" style="4"/>
    <col min="4097" max="4097" width="23.36328125" style="4" bestFit="1" customWidth="1"/>
    <col min="4098" max="4352" width="9.08984375" style="4"/>
    <col min="4353" max="4353" width="23.36328125" style="4" bestFit="1" customWidth="1"/>
    <col min="4354" max="4608" width="9.08984375" style="4"/>
    <col min="4609" max="4609" width="23.36328125" style="4" bestFit="1" customWidth="1"/>
    <col min="4610" max="4864" width="9.08984375" style="4"/>
    <col min="4865" max="4865" width="23.36328125" style="4" bestFit="1" customWidth="1"/>
    <col min="4866" max="5120" width="9.08984375" style="4"/>
    <col min="5121" max="5121" width="23.36328125" style="4" bestFit="1" customWidth="1"/>
    <col min="5122" max="5376" width="9.08984375" style="4"/>
    <col min="5377" max="5377" width="23.36328125" style="4" bestFit="1" customWidth="1"/>
    <col min="5378" max="5632" width="9.08984375" style="4"/>
    <col min="5633" max="5633" width="23.36328125" style="4" bestFit="1" customWidth="1"/>
    <col min="5634" max="5888" width="9.08984375" style="4"/>
    <col min="5889" max="5889" width="23.36328125" style="4" bestFit="1" customWidth="1"/>
    <col min="5890" max="6144" width="9.08984375" style="4"/>
    <col min="6145" max="6145" width="23.36328125" style="4" bestFit="1" customWidth="1"/>
    <col min="6146" max="6400" width="9.08984375" style="4"/>
    <col min="6401" max="6401" width="23.36328125" style="4" bestFit="1" customWidth="1"/>
    <col min="6402" max="6656" width="9.08984375" style="4"/>
    <col min="6657" max="6657" width="23.36328125" style="4" bestFit="1" customWidth="1"/>
    <col min="6658" max="6912" width="9.08984375" style="4"/>
    <col min="6913" max="6913" width="23.36328125" style="4" bestFit="1" customWidth="1"/>
    <col min="6914" max="7168" width="9.08984375" style="4"/>
    <col min="7169" max="7169" width="23.36328125" style="4" bestFit="1" customWidth="1"/>
    <col min="7170" max="7424" width="9.08984375" style="4"/>
    <col min="7425" max="7425" width="23.36328125" style="4" bestFit="1" customWidth="1"/>
    <col min="7426" max="7680" width="9.08984375" style="4"/>
    <col min="7681" max="7681" width="23.36328125" style="4" bestFit="1" customWidth="1"/>
    <col min="7682" max="7936" width="9.08984375" style="4"/>
    <col min="7937" max="7937" width="23.36328125" style="4" bestFit="1" customWidth="1"/>
    <col min="7938" max="8192" width="9.08984375" style="4"/>
    <col min="8193" max="8193" width="23.36328125" style="4" bestFit="1" customWidth="1"/>
    <col min="8194" max="8448" width="9.08984375" style="4"/>
    <col min="8449" max="8449" width="23.36328125" style="4" bestFit="1" customWidth="1"/>
    <col min="8450" max="8704" width="9.08984375" style="4"/>
    <col min="8705" max="8705" width="23.36328125" style="4" bestFit="1" customWidth="1"/>
    <col min="8706" max="8960" width="9.08984375" style="4"/>
    <col min="8961" max="8961" width="23.36328125" style="4" bestFit="1" customWidth="1"/>
    <col min="8962" max="9216" width="9.08984375" style="4"/>
    <col min="9217" max="9217" width="23.36328125" style="4" bestFit="1" customWidth="1"/>
    <col min="9218" max="9472" width="9.08984375" style="4"/>
    <col min="9473" max="9473" width="23.36328125" style="4" bestFit="1" customWidth="1"/>
    <col min="9474" max="9728" width="9.08984375" style="4"/>
    <col min="9729" max="9729" width="23.36328125" style="4" bestFit="1" customWidth="1"/>
    <col min="9730" max="9984" width="9.08984375" style="4"/>
    <col min="9985" max="9985" width="23.36328125" style="4" bestFit="1" customWidth="1"/>
    <col min="9986" max="10240" width="9.08984375" style="4"/>
    <col min="10241" max="10241" width="23.36328125" style="4" bestFit="1" customWidth="1"/>
    <col min="10242" max="10496" width="9.08984375" style="4"/>
    <col min="10497" max="10497" width="23.36328125" style="4" bestFit="1" customWidth="1"/>
    <col min="10498" max="10752" width="9.08984375" style="4"/>
    <col min="10753" max="10753" width="23.36328125" style="4" bestFit="1" customWidth="1"/>
    <col min="10754" max="11008" width="9.08984375" style="4"/>
    <col min="11009" max="11009" width="23.36328125" style="4" bestFit="1" customWidth="1"/>
    <col min="11010" max="11264" width="9.08984375" style="4"/>
    <col min="11265" max="11265" width="23.36328125" style="4" bestFit="1" customWidth="1"/>
    <col min="11266" max="11520" width="9.08984375" style="4"/>
    <col min="11521" max="11521" width="23.36328125" style="4" bestFit="1" customWidth="1"/>
    <col min="11522" max="11776" width="9.08984375" style="4"/>
    <col min="11777" max="11777" width="23.36328125" style="4" bestFit="1" customWidth="1"/>
    <col min="11778" max="12032" width="9.08984375" style="4"/>
    <col min="12033" max="12033" width="23.36328125" style="4" bestFit="1" customWidth="1"/>
    <col min="12034" max="12288" width="9.08984375" style="4"/>
    <col min="12289" max="12289" width="23.36328125" style="4" bestFit="1" customWidth="1"/>
    <col min="12290" max="12544" width="9.08984375" style="4"/>
    <col min="12545" max="12545" width="23.36328125" style="4" bestFit="1" customWidth="1"/>
    <col min="12546" max="12800" width="9.08984375" style="4"/>
    <col min="12801" max="12801" width="23.36328125" style="4" bestFit="1" customWidth="1"/>
    <col min="12802" max="13056" width="9.08984375" style="4"/>
    <col min="13057" max="13057" width="23.36328125" style="4" bestFit="1" customWidth="1"/>
    <col min="13058" max="13312" width="9.08984375" style="4"/>
    <col min="13313" max="13313" width="23.36328125" style="4" bestFit="1" customWidth="1"/>
    <col min="13314" max="13568" width="9.08984375" style="4"/>
    <col min="13569" max="13569" width="23.36328125" style="4" bestFit="1" customWidth="1"/>
    <col min="13570" max="13824" width="9.08984375" style="4"/>
    <col min="13825" max="13825" width="23.36328125" style="4" bestFit="1" customWidth="1"/>
    <col min="13826" max="14080" width="9.08984375" style="4"/>
    <col min="14081" max="14081" width="23.36328125" style="4" bestFit="1" customWidth="1"/>
    <col min="14082" max="14336" width="9.08984375" style="4"/>
    <col min="14337" max="14337" width="23.36328125" style="4" bestFit="1" customWidth="1"/>
    <col min="14338" max="14592" width="9.08984375" style="4"/>
    <col min="14593" max="14593" width="23.36328125" style="4" bestFit="1" customWidth="1"/>
    <col min="14594" max="14848" width="9.08984375" style="4"/>
    <col min="14849" max="14849" width="23.36328125" style="4" bestFit="1" customWidth="1"/>
    <col min="14850" max="15104" width="9.08984375" style="4"/>
    <col min="15105" max="15105" width="23.36328125" style="4" bestFit="1" customWidth="1"/>
    <col min="15106" max="15360" width="9.08984375" style="4"/>
    <col min="15361" max="15361" width="23.36328125" style="4" bestFit="1" customWidth="1"/>
    <col min="15362" max="15616" width="9.08984375" style="4"/>
    <col min="15617" max="15617" width="23.36328125" style="4" bestFit="1" customWidth="1"/>
    <col min="15618" max="15872" width="9.08984375" style="4"/>
    <col min="15873" max="15873" width="23.36328125" style="4" bestFit="1" customWidth="1"/>
    <col min="15874" max="16128" width="9.08984375" style="4"/>
    <col min="16129" max="16129" width="23.36328125" style="4" bestFit="1" customWidth="1"/>
    <col min="16130" max="16384" width="9.08984375" style="4"/>
  </cols>
  <sheetData>
    <row r="1" spans="1:10" ht="15.5" x14ac:dyDescent="0.35">
      <c r="A1" s="1" t="s">
        <v>856</v>
      </c>
      <c r="J1" s="13"/>
    </row>
    <row r="2" spans="1:10" hidden="1" outlineLevel="1" x14ac:dyDescent="0.2">
      <c r="B2" s="5" t="s">
        <v>18</v>
      </c>
      <c r="C2" s="5" t="s">
        <v>857</v>
      </c>
      <c r="G2" s="4" t="s">
        <v>858</v>
      </c>
      <c r="J2" s="13"/>
    </row>
    <row r="3" spans="1:10" s="8" customFormat="1" hidden="1" outlineLevel="1" x14ac:dyDescent="0.2">
      <c r="A3" s="8" t="s">
        <v>859</v>
      </c>
      <c r="B3" s="9" t="s">
        <v>573</v>
      </c>
      <c r="C3" s="9" t="s">
        <v>860</v>
      </c>
      <c r="G3" s="8" t="s">
        <v>861</v>
      </c>
      <c r="J3" s="13"/>
    </row>
    <row r="4" spans="1:10" hidden="1" outlineLevel="1" x14ac:dyDescent="0.2">
      <c r="D4" s="4" t="str">
        <f>IF(C4,1,"")</f>
        <v/>
      </c>
      <c r="E4" s="4" t="str">
        <f>IF(D4="","",A4)</f>
        <v/>
      </c>
      <c r="J4" s="13"/>
    </row>
    <row r="5" spans="1:10" hidden="1" outlineLevel="1" x14ac:dyDescent="0.2">
      <c r="A5" s="13" t="s">
        <v>862</v>
      </c>
      <c r="B5" s="5">
        <v>1</v>
      </c>
      <c r="C5" s="12" t="b">
        <v>0</v>
      </c>
      <c r="D5" s="4" t="str">
        <f>IF(C5,MAX(D$4:D4)+1,"")</f>
        <v/>
      </c>
      <c r="E5" s="4" t="str">
        <f>IF(D5="","",A5)</f>
        <v/>
      </c>
      <c r="F5" s="4">
        <v>1</v>
      </c>
      <c r="G5" s="4" t="str">
        <f>IF(ISNA(VLOOKUP(F5,$D$5:$E$46,2,FALSE)),"",VLOOKUP(F5,$D$5:$E$46,2,FALSE))</f>
        <v>Backpack</v>
      </c>
      <c r="J5" s="13"/>
    </row>
    <row r="6" spans="1:10" hidden="1" outlineLevel="1" x14ac:dyDescent="0.2">
      <c r="A6" s="13" t="s">
        <v>863</v>
      </c>
      <c r="B6" s="5">
        <v>1</v>
      </c>
      <c r="C6" s="12" t="b">
        <v>1</v>
      </c>
      <c r="D6" s="4">
        <f>IF(C6,MAX(D$4:D5)+1,"")</f>
        <v>1</v>
      </c>
      <c r="E6" s="4" t="str">
        <f t="shared" ref="E6:E46" si="0">IF(D6="","",A6)</f>
        <v>Backpack</v>
      </c>
      <c r="F6" s="4">
        <v>2</v>
      </c>
      <c r="G6" s="4" t="str">
        <f t="shared" ref="G6:G46" si="1">IF(ISNA(VLOOKUP(F6,$D$5:$E$46,2,FALSE)),"",VLOOKUP(F6,$D$5:$E$46,2,FALSE))</f>
        <v>Bag of Holding</v>
      </c>
      <c r="J6" s="13"/>
    </row>
    <row r="7" spans="1:10" hidden="1" outlineLevel="1" x14ac:dyDescent="0.2">
      <c r="A7" s="13" t="s">
        <v>864</v>
      </c>
      <c r="B7" s="5">
        <v>0</v>
      </c>
      <c r="C7" s="12" t="b">
        <v>1</v>
      </c>
      <c r="D7" s="4">
        <f>IF(C7,MAX(D$4:D6)+1,"")</f>
        <v>2</v>
      </c>
      <c r="E7" s="4" t="str">
        <f t="shared" si="0"/>
        <v>Bag of Holding</v>
      </c>
      <c r="F7" s="4">
        <v>3</v>
      </c>
      <c r="G7" s="4" t="str">
        <f t="shared" si="1"/>
        <v>Bandoleer</v>
      </c>
      <c r="J7" s="13"/>
    </row>
    <row r="8" spans="1:10" hidden="1" outlineLevel="1" x14ac:dyDescent="0.2">
      <c r="A8" s="13" t="s">
        <v>865</v>
      </c>
      <c r="B8" s="5">
        <v>1</v>
      </c>
      <c r="C8" s="12" t="b">
        <v>1</v>
      </c>
      <c r="D8" s="4">
        <f>IF(C8,MAX(D$4:D7)+1,"")</f>
        <v>3</v>
      </c>
      <c r="E8" s="4" t="str">
        <f t="shared" si="0"/>
        <v>Bandoleer</v>
      </c>
      <c r="F8" s="4">
        <v>4</v>
      </c>
      <c r="G8" s="4" t="str">
        <f t="shared" si="1"/>
        <v>Belt</v>
      </c>
    </row>
    <row r="9" spans="1:10" hidden="1" outlineLevel="1" x14ac:dyDescent="0.2">
      <c r="A9" s="13" t="s">
        <v>866</v>
      </c>
      <c r="B9" s="5">
        <v>1</v>
      </c>
      <c r="C9" s="12" t="b">
        <v>1</v>
      </c>
      <c r="D9" s="4">
        <f>IF(C9,MAX(D$4:D8)+1,"")</f>
        <v>4</v>
      </c>
      <c r="E9" s="4" t="str">
        <f t="shared" si="0"/>
        <v>Belt</v>
      </c>
      <c r="F9" s="4">
        <v>5</v>
      </c>
      <c r="G9" s="4" t="str">
        <f t="shared" si="1"/>
        <v>Belt of Many Pouches</v>
      </c>
      <c r="J9" s="13"/>
    </row>
    <row r="10" spans="1:10" hidden="1" outlineLevel="1" x14ac:dyDescent="0.2">
      <c r="A10" s="13" t="s">
        <v>867</v>
      </c>
      <c r="B10" s="5">
        <v>0</v>
      </c>
      <c r="C10" s="12" t="b">
        <v>1</v>
      </c>
      <c r="D10" s="4">
        <f>IF(C10,MAX(D$4:D9)+1,"")</f>
        <v>5</v>
      </c>
      <c r="E10" s="4" t="str">
        <f t="shared" si="0"/>
        <v>Belt of Many Pouches</v>
      </c>
      <c r="F10" s="4">
        <v>6</v>
      </c>
      <c r="G10" s="4" t="str">
        <f t="shared" si="1"/>
        <v>Carried</v>
      </c>
      <c r="J10" s="13"/>
    </row>
    <row r="11" spans="1:10" hidden="1" outlineLevel="1" x14ac:dyDescent="0.2">
      <c r="A11" s="13" t="s">
        <v>868</v>
      </c>
      <c r="B11" s="5">
        <v>1</v>
      </c>
      <c r="C11" s="12" t="b">
        <v>1</v>
      </c>
      <c r="D11" s="4">
        <f>IF(C11,MAX(D$4:D10)+1,"")</f>
        <v>6</v>
      </c>
      <c r="E11" s="4" t="str">
        <f t="shared" si="0"/>
        <v>Carried</v>
      </c>
      <c r="F11" s="4">
        <v>7</v>
      </c>
      <c r="G11" s="4" t="str">
        <f t="shared" si="1"/>
        <v>Framed Pack</v>
      </c>
      <c r="J11" s="13"/>
    </row>
    <row r="12" spans="1:10" hidden="1" outlineLevel="1" x14ac:dyDescent="0.2">
      <c r="A12" s="13" t="s">
        <v>869</v>
      </c>
      <c r="B12" s="5">
        <v>0</v>
      </c>
      <c r="C12" s="12" t="b">
        <v>0</v>
      </c>
      <c r="D12" s="4" t="str">
        <f>IF(C12,MAX(D$4:D11)+1,"")</f>
        <v/>
      </c>
      <c r="E12" s="4" t="str">
        <f t="shared" si="0"/>
        <v/>
      </c>
      <c r="F12" s="4">
        <v>8</v>
      </c>
      <c r="G12" s="4" t="str">
        <f t="shared" si="1"/>
        <v>H.H. Haversack</v>
      </c>
      <c r="J12" s="13"/>
    </row>
    <row r="13" spans="1:10" hidden="1" outlineLevel="1" x14ac:dyDescent="0.2">
      <c r="A13" s="13" t="s">
        <v>870</v>
      </c>
      <c r="B13" s="5">
        <v>0</v>
      </c>
      <c r="C13" s="12" t="b">
        <v>0</v>
      </c>
      <c r="D13" s="4" t="str">
        <f>IF(C13,MAX(D$4:D12)+1,"")</f>
        <v/>
      </c>
      <c r="E13" s="4" t="str">
        <f t="shared" si="0"/>
        <v/>
      </c>
      <c r="F13" s="4">
        <v>9</v>
      </c>
      <c r="G13" s="4" t="str">
        <f t="shared" si="1"/>
        <v>Hands</v>
      </c>
      <c r="J13" s="13"/>
    </row>
    <row r="14" spans="1:10" hidden="1" outlineLevel="1" x14ac:dyDescent="0.2">
      <c r="A14" s="13" t="s">
        <v>871</v>
      </c>
      <c r="B14" s="5">
        <v>0.9</v>
      </c>
      <c r="C14" s="12" t="b">
        <v>1</v>
      </c>
      <c r="D14" s="4">
        <f>IF(C14,MAX(D$4:D13)+1,"")</f>
        <v>7</v>
      </c>
      <c r="E14" s="4" t="str">
        <f t="shared" si="0"/>
        <v>Framed Pack</v>
      </c>
      <c r="F14" s="4">
        <v>10</v>
      </c>
      <c r="G14" s="4" t="str">
        <f t="shared" si="1"/>
        <v>Portable Hole</v>
      </c>
      <c r="J14" s="13"/>
    </row>
    <row r="15" spans="1:10" hidden="1" outlineLevel="1" x14ac:dyDescent="0.2">
      <c r="A15" s="13" t="s">
        <v>872</v>
      </c>
      <c r="B15" s="5">
        <v>0</v>
      </c>
      <c r="C15" s="12" t="b">
        <v>0</v>
      </c>
      <c r="D15" s="4" t="str">
        <f>IF(C15,MAX(D$4:D14)+1,"")</f>
        <v/>
      </c>
      <c r="E15" s="4" t="str">
        <f t="shared" si="0"/>
        <v/>
      </c>
      <c r="F15" s="4">
        <v>11</v>
      </c>
      <c r="G15" s="4" t="str">
        <f t="shared" si="1"/>
        <v>Potion Belt</v>
      </c>
      <c r="J15" s="13"/>
    </row>
    <row r="16" spans="1:10" hidden="1" outlineLevel="1" x14ac:dyDescent="0.2">
      <c r="A16" s="13" t="s">
        <v>873</v>
      </c>
      <c r="B16" s="5">
        <v>0</v>
      </c>
      <c r="C16" s="12" t="b">
        <v>1</v>
      </c>
      <c r="D16" s="4">
        <f>IF(C16,MAX(D$4:D15)+1,"")</f>
        <v>8</v>
      </c>
      <c r="E16" s="4" t="str">
        <f t="shared" si="0"/>
        <v>H.H. Haversack</v>
      </c>
      <c r="F16" s="4">
        <v>12</v>
      </c>
      <c r="G16" s="4" t="str">
        <f t="shared" si="1"/>
        <v>Pouch</v>
      </c>
      <c r="J16" s="13"/>
    </row>
    <row r="17" spans="1:10" hidden="1" outlineLevel="1" x14ac:dyDescent="0.2">
      <c r="A17" s="13" t="s">
        <v>874</v>
      </c>
      <c r="B17" s="5">
        <v>1</v>
      </c>
      <c r="C17" s="12" t="b">
        <v>1</v>
      </c>
      <c r="D17" s="4">
        <f>IF(C17,MAX(D$4:D16)+1,"")</f>
        <v>9</v>
      </c>
      <c r="E17" s="4" t="str">
        <f t="shared" si="0"/>
        <v>Hands</v>
      </c>
      <c r="F17" s="4">
        <v>13</v>
      </c>
      <c r="G17" s="4" t="str">
        <f t="shared" si="1"/>
        <v>Quiver of Ehlonna</v>
      </c>
      <c r="J17" s="13"/>
    </row>
    <row r="18" spans="1:10" hidden="1" outlineLevel="1" x14ac:dyDescent="0.2">
      <c r="A18" s="13" t="s">
        <v>875</v>
      </c>
      <c r="B18" s="5">
        <v>1</v>
      </c>
      <c r="C18" s="12" t="b">
        <v>0</v>
      </c>
      <c r="D18" s="4" t="str">
        <f>IF(C18,MAX(D$4:D17)+1,"")</f>
        <v/>
      </c>
      <c r="E18" s="4" t="str">
        <f t="shared" si="0"/>
        <v/>
      </c>
      <c r="F18" s="4">
        <v>14</v>
      </c>
      <c r="G18" s="4" t="str">
        <f t="shared" si="1"/>
        <v>Sack</v>
      </c>
      <c r="J18" s="13"/>
    </row>
    <row r="19" spans="1:10" hidden="1" outlineLevel="1" x14ac:dyDescent="0.2">
      <c r="A19" s="13" t="s">
        <v>876</v>
      </c>
      <c r="B19" s="5">
        <v>1</v>
      </c>
      <c r="C19" s="12" t="b">
        <v>0</v>
      </c>
      <c r="D19" s="4" t="str">
        <f>IF(C19,MAX(D$4:D18)+1,"")</f>
        <v/>
      </c>
      <c r="E19" s="4" t="str">
        <f t="shared" si="0"/>
        <v/>
      </c>
      <c r="F19" s="4">
        <v>15</v>
      </c>
      <c r="G19" s="4" t="str">
        <f t="shared" si="1"/>
        <v>Scroll Organizer</v>
      </c>
      <c r="J19" s="13"/>
    </row>
    <row r="20" spans="1:10" hidden="1" outlineLevel="1" x14ac:dyDescent="0.2">
      <c r="A20" s="13" t="s">
        <v>877</v>
      </c>
      <c r="B20" s="5">
        <v>1</v>
      </c>
      <c r="C20" s="12" t="b">
        <v>0</v>
      </c>
      <c r="D20" s="4" t="str">
        <f>IF(C20,MAX(D$4:D19)+1,"")</f>
        <v/>
      </c>
      <c r="E20" s="4" t="str">
        <f t="shared" si="0"/>
        <v/>
      </c>
      <c r="F20" s="4">
        <v>16</v>
      </c>
      <c r="G20" s="4" t="str">
        <f t="shared" si="1"/>
        <v/>
      </c>
    </row>
    <row r="21" spans="1:10" hidden="1" outlineLevel="1" x14ac:dyDescent="0.2">
      <c r="A21" s="13" t="s">
        <v>878</v>
      </c>
      <c r="B21" s="5">
        <v>1</v>
      </c>
      <c r="C21" s="12" t="b">
        <v>0</v>
      </c>
      <c r="D21" s="4" t="str">
        <f>IF(C21,MAX(D$4:D20)+1,"")</f>
        <v/>
      </c>
      <c r="E21" s="4" t="str">
        <f t="shared" si="0"/>
        <v/>
      </c>
      <c r="F21" s="4">
        <v>17</v>
      </c>
      <c r="G21" s="4" t="str">
        <f t="shared" si="1"/>
        <v/>
      </c>
      <c r="J21" s="13"/>
    </row>
    <row r="22" spans="1:10" hidden="1" outlineLevel="1" x14ac:dyDescent="0.2">
      <c r="A22" s="13" t="s">
        <v>879</v>
      </c>
      <c r="B22" s="5">
        <v>1</v>
      </c>
      <c r="C22" s="12" t="b">
        <v>0</v>
      </c>
      <c r="D22" s="4" t="str">
        <f>IF(C22,MAX(D$4:D21)+1,"")</f>
        <v/>
      </c>
      <c r="E22" s="4" t="str">
        <f t="shared" si="0"/>
        <v/>
      </c>
      <c r="F22" s="4">
        <v>18</v>
      </c>
      <c r="G22" s="4" t="str">
        <f t="shared" si="1"/>
        <v/>
      </c>
      <c r="J22" s="13"/>
    </row>
    <row r="23" spans="1:10" hidden="1" outlineLevel="1" x14ac:dyDescent="0.2">
      <c r="A23" s="13" t="s">
        <v>880</v>
      </c>
      <c r="B23" s="5">
        <v>1</v>
      </c>
      <c r="C23" s="12" t="b">
        <v>0</v>
      </c>
      <c r="D23" s="4" t="str">
        <f>IF(C23,MAX(D$4:D22)+1,"")</f>
        <v/>
      </c>
      <c r="E23" s="4" t="str">
        <f t="shared" si="0"/>
        <v/>
      </c>
      <c r="F23" s="4">
        <v>19</v>
      </c>
      <c r="G23" s="4" t="str">
        <f t="shared" si="1"/>
        <v/>
      </c>
      <c r="J23" s="13"/>
    </row>
    <row r="24" spans="1:10" hidden="1" outlineLevel="1" x14ac:dyDescent="0.2">
      <c r="A24" s="13" t="s">
        <v>881</v>
      </c>
      <c r="B24" s="5">
        <v>0</v>
      </c>
      <c r="C24" s="12" t="b">
        <v>0</v>
      </c>
      <c r="D24" s="4" t="str">
        <f>IF(C24,MAX(D$4:D23)+1,"")</f>
        <v/>
      </c>
      <c r="E24" s="4" t="str">
        <f t="shared" si="0"/>
        <v/>
      </c>
      <c r="F24" s="4">
        <v>20</v>
      </c>
      <c r="G24" s="4" t="str">
        <f t="shared" si="1"/>
        <v/>
      </c>
      <c r="J24" s="13"/>
    </row>
    <row r="25" spans="1:10" hidden="1" outlineLevel="1" x14ac:dyDescent="0.2">
      <c r="A25" s="13" t="s">
        <v>882</v>
      </c>
      <c r="B25" s="5">
        <v>1</v>
      </c>
      <c r="C25" s="12" t="b">
        <v>0</v>
      </c>
      <c r="D25" s="4" t="str">
        <f>IF(C25,MAX(D$4:D24)+1,"")</f>
        <v/>
      </c>
      <c r="E25" s="4" t="str">
        <f t="shared" si="0"/>
        <v/>
      </c>
      <c r="F25" s="4">
        <v>21</v>
      </c>
      <c r="G25" s="4" t="str">
        <f t="shared" si="1"/>
        <v/>
      </c>
      <c r="J25" s="13"/>
    </row>
    <row r="26" spans="1:10" hidden="1" outlineLevel="1" x14ac:dyDescent="0.2">
      <c r="A26" s="13" t="s">
        <v>883</v>
      </c>
      <c r="B26" s="5">
        <v>0</v>
      </c>
      <c r="C26" s="12" t="b">
        <v>0</v>
      </c>
      <c r="D26" s="4" t="str">
        <f>IF(C26,MAX(D$4:D25)+1,"")</f>
        <v/>
      </c>
      <c r="E26" s="4" t="str">
        <f t="shared" si="0"/>
        <v/>
      </c>
      <c r="F26" s="4">
        <v>22</v>
      </c>
      <c r="G26" s="4" t="str">
        <f t="shared" si="1"/>
        <v/>
      </c>
    </row>
    <row r="27" spans="1:10" hidden="1" outlineLevel="1" x14ac:dyDescent="0.2">
      <c r="A27" s="13" t="s">
        <v>884</v>
      </c>
      <c r="B27" s="5">
        <v>1</v>
      </c>
      <c r="C27" s="12" t="b">
        <v>0</v>
      </c>
      <c r="D27" s="4" t="str">
        <f>IF(C27,MAX(D$4:D26)+1,"")</f>
        <v/>
      </c>
      <c r="E27" s="4" t="str">
        <f t="shared" si="0"/>
        <v/>
      </c>
      <c r="F27" s="4">
        <v>23</v>
      </c>
      <c r="G27" s="4" t="str">
        <f t="shared" si="1"/>
        <v/>
      </c>
      <c r="J27" s="13"/>
    </row>
    <row r="28" spans="1:10" hidden="1" outlineLevel="1" x14ac:dyDescent="0.2">
      <c r="A28" s="13" t="s">
        <v>885</v>
      </c>
      <c r="B28" s="5">
        <v>0</v>
      </c>
      <c r="C28" s="12" t="b">
        <v>1</v>
      </c>
      <c r="D28" s="4">
        <f>IF(C28,MAX(D$4:D27)+1,"")</f>
        <v>10</v>
      </c>
      <c r="E28" s="4" t="str">
        <f t="shared" si="0"/>
        <v>Portable Hole</v>
      </c>
      <c r="F28" s="4">
        <v>24</v>
      </c>
      <c r="G28" s="4" t="str">
        <f t="shared" si="1"/>
        <v/>
      </c>
      <c r="J28" s="13"/>
    </row>
    <row r="29" spans="1:10" hidden="1" outlineLevel="1" x14ac:dyDescent="0.2">
      <c r="A29" s="13" t="s">
        <v>886</v>
      </c>
      <c r="B29" s="5">
        <v>1</v>
      </c>
      <c r="C29" s="12" t="b">
        <v>1</v>
      </c>
      <c r="D29" s="4">
        <f>IF(C29,MAX(D$4:D28)+1,"")</f>
        <v>11</v>
      </c>
      <c r="E29" s="4" t="str">
        <f t="shared" si="0"/>
        <v>Potion Belt</v>
      </c>
      <c r="F29" s="4">
        <v>25</v>
      </c>
      <c r="G29" s="4" t="str">
        <f t="shared" si="1"/>
        <v/>
      </c>
      <c r="J29" s="13"/>
    </row>
    <row r="30" spans="1:10" hidden="1" outlineLevel="1" x14ac:dyDescent="0.2">
      <c r="A30" s="13" t="s">
        <v>887</v>
      </c>
      <c r="B30" s="5">
        <v>1</v>
      </c>
      <c r="C30" s="12" t="b">
        <v>1</v>
      </c>
      <c r="D30" s="4">
        <f>IF(C30,MAX(D$4:D29)+1,"")</f>
        <v>12</v>
      </c>
      <c r="E30" s="4" t="str">
        <f t="shared" si="0"/>
        <v>Pouch</v>
      </c>
      <c r="F30" s="4">
        <v>26</v>
      </c>
      <c r="G30" s="4" t="str">
        <f t="shared" si="1"/>
        <v/>
      </c>
      <c r="J30" s="13"/>
    </row>
    <row r="31" spans="1:10" hidden="1" outlineLevel="1" x14ac:dyDescent="0.2">
      <c r="A31" s="4" t="s">
        <v>888</v>
      </c>
      <c r="B31" s="5">
        <v>0</v>
      </c>
      <c r="C31" s="12" t="b">
        <v>1</v>
      </c>
      <c r="D31" s="4">
        <f>IF(C31,MAX(D$4:D30)+1,"")</f>
        <v>13</v>
      </c>
      <c r="E31" s="4" t="str">
        <f t="shared" si="0"/>
        <v>Quiver of Ehlonna</v>
      </c>
      <c r="F31" s="4">
        <v>27</v>
      </c>
      <c r="G31" s="4" t="str">
        <f t="shared" si="1"/>
        <v/>
      </c>
      <c r="J31" s="13"/>
    </row>
    <row r="32" spans="1:10" hidden="1" outlineLevel="1" x14ac:dyDescent="0.2">
      <c r="A32" s="13" t="s">
        <v>889</v>
      </c>
      <c r="B32" s="5">
        <v>1</v>
      </c>
      <c r="C32" s="12" t="b">
        <v>0</v>
      </c>
      <c r="D32" s="4" t="str">
        <f>IF(C32,MAX(D$4:D31)+1,"")</f>
        <v/>
      </c>
      <c r="E32" s="4" t="str">
        <f t="shared" si="0"/>
        <v/>
      </c>
      <c r="F32" s="4">
        <v>28</v>
      </c>
      <c r="G32" s="4" t="str">
        <f t="shared" si="1"/>
        <v/>
      </c>
      <c r="J32" s="13"/>
    </row>
    <row r="33" spans="1:10" hidden="1" outlineLevel="1" x14ac:dyDescent="0.2">
      <c r="A33" s="13" t="s">
        <v>890</v>
      </c>
      <c r="B33" s="5">
        <v>1</v>
      </c>
      <c r="C33" s="12" t="b">
        <v>0</v>
      </c>
      <c r="D33" s="4" t="str">
        <f>IF(C33,MAX(D$4:D32)+1,"")</f>
        <v/>
      </c>
      <c r="E33" s="4" t="str">
        <f t="shared" si="0"/>
        <v/>
      </c>
      <c r="F33" s="4">
        <v>29</v>
      </c>
      <c r="G33" s="4" t="str">
        <f t="shared" si="1"/>
        <v/>
      </c>
      <c r="J33" s="13"/>
    </row>
    <row r="34" spans="1:10" hidden="1" outlineLevel="1" x14ac:dyDescent="0.2">
      <c r="A34" s="13" t="s">
        <v>891</v>
      </c>
      <c r="B34" s="5">
        <v>1</v>
      </c>
      <c r="C34" s="12" t="b">
        <v>0</v>
      </c>
      <c r="D34" s="4" t="str">
        <f>IF(C34,MAX(D$4:D33)+1,"")</f>
        <v/>
      </c>
      <c r="E34" s="4" t="str">
        <f t="shared" si="0"/>
        <v/>
      </c>
      <c r="F34" s="4">
        <v>30</v>
      </c>
      <c r="G34" s="4" t="str">
        <f t="shared" si="1"/>
        <v/>
      </c>
      <c r="J34" s="13"/>
    </row>
    <row r="35" spans="1:10" hidden="1" outlineLevel="1" x14ac:dyDescent="0.2">
      <c r="A35" s="13" t="s">
        <v>892</v>
      </c>
      <c r="B35" s="5">
        <v>1</v>
      </c>
      <c r="C35" s="12" t="b">
        <v>0</v>
      </c>
      <c r="D35" s="4" t="str">
        <f>IF(C35,MAX(D$4:D34)+1,"")</f>
        <v/>
      </c>
      <c r="E35" s="4" t="str">
        <f t="shared" si="0"/>
        <v/>
      </c>
      <c r="F35" s="4">
        <v>31</v>
      </c>
      <c r="G35" s="4" t="str">
        <f t="shared" si="1"/>
        <v/>
      </c>
      <c r="J35" s="13"/>
    </row>
    <row r="36" spans="1:10" hidden="1" outlineLevel="1" x14ac:dyDescent="0.2">
      <c r="A36" s="13" t="s">
        <v>893</v>
      </c>
      <c r="B36" s="5">
        <v>1</v>
      </c>
      <c r="C36" s="12" t="b">
        <v>0</v>
      </c>
      <c r="D36" s="4" t="str">
        <f>IF(C36,MAX(D$4:D35)+1,"")</f>
        <v/>
      </c>
      <c r="E36" s="4" t="str">
        <f t="shared" si="0"/>
        <v/>
      </c>
      <c r="F36" s="4">
        <v>32</v>
      </c>
      <c r="G36" s="4" t="str">
        <f t="shared" si="1"/>
        <v/>
      </c>
      <c r="J36" s="13"/>
    </row>
    <row r="37" spans="1:10" hidden="1" outlineLevel="1" x14ac:dyDescent="0.2">
      <c r="A37" s="13" t="s">
        <v>894</v>
      </c>
      <c r="B37" s="5">
        <v>0</v>
      </c>
      <c r="C37" s="12" t="b">
        <v>0</v>
      </c>
      <c r="D37" s="4" t="str">
        <f>IF(C37,MAX(D$4:D36)+1,"")</f>
        <v/>
      </c>
      <c r="E37" s="4" t="str">
        <f t="shared" si="0"/>
        <v/>
      </c>
      <c r="F37" s="4">
        <v>33</v>
      </c>
      <c r="G37" s="4" t="str">
        <f t="shared" si="1"/>
        <v/>
      </c>
    </row>
    <row r="38" spans="1:10" hidden="1" outlineLevel="1" x14ac:dyDescent="0.2">
      <c r="A38" s="13" t="s">
        <v>895</v>
      </c>
      <c r="B38" s="5">
        <v>1</v>
      </c>
      <c r="C38" s="12" t="b">
        <v>1</v>
      </c>
      <c r="D38" s="4">
        <f>IF(C38,MAX(D$4:D37)+1,"")</f>
        <v>14</v>
      </c>
      <c r="E38" s="4" t="str">
        <f t="shared" si="0"/>
        <v>Sack</v>
      </c>
      <c r="F38" s="4">
        <v>34</v>
      </c>
      <c r="G38" s="4" t="str">
        <f t="shared" si="1"/>
        <v/>
      </c>
      <c r="J38" s="13"/>
    </row>
    <row r="39" spans="1:10" hidden="1" outlineLevel="1" x14ac:dyDescent="0.2">
      <c r="A39" s="13" t="s">
        <v>896</v>
      </c>
      <c r="B39" s="5">
        <v>0</v>
      </c>
      <c r="C39" s="12" t="b">
        <v>0</v>
      </c>
      <c r="D39" s="4" t="str">
        <f>IF(C39,MAX(D$4:D38)+1,"")</f>
        <v/>
      </c>
      <c r="E39" s="4" t="str">
        <f t="shared" si="0"/>
        <v/>
      </c>
      <c r="F39" s="4">
        <v>35</v>
      </c>
      <c r="G39" s="4" t="str">
        <f t="shared" si="1"/>
        <v/>
      </c>
      <c r="J39" s="13"/>
    </row>
    <row r="40" spans="1:10" hidden="1" outlineLevel="1" x14ac:dyDescent="0.2">
      <c r="A40" s="13" t="s">
        <v>897</v>
      </c>
      <c r="B40" s="5">
        <v>1</v>
      </c>
      <c r="C40" s="12" t="b">
        <v>1</v>
      </c>
      <c r="D40" s="4">
        <f>IF(C40,MAX(D$4:D39)+1,"")</f>
        <v>15</v>
      </c>
      <c r="E40" s="4" t="str">
        <f t="shared" si="0"/>
        <v>Scroll Organizer</v>
      </c>
      <c r="F40" s="4">
        <v>36</v>
      </c>
      <c r="G40" s="4" t="str">
        <f t="shared" si="1"/>
        <v/>
      </c>
      <c r="J40" s="13"/>
    </row>
    <row r="41" spans="1:10" hidden="1" outlineLevel="1" x14ac:dyDescent="0.2">
      <c r="A41" s="13" t="s">
        <v>898</v>
      </c>
      <c r="B41" s="5">
        <v>0</v>
      </c>
      <c r="C41" s="12" t="b">
        <v>0</v>
      </c>
      <c r="D41" s="4" t="str">
        <f>IF(C41,MAX(D$4:D40)+1,"")</f>
        <v/>
      </c>
      <c r="E41" s="4" t="str">
        <f t="shared" si="0"/>
        <v/>
      </c>
      <c r="F41" s="4">
        <v>37</v>
      </c>
      <c r="G41" s="4" t="str">
        <f t="shared" si="1"/>
        <v/>
      </c>
      <c r="J41" s="13"/>
    </row>
    <row r="42" spans="1:10" hidden="1" outlineLevel="1" x14ac:dyDescent="0.2">
      <c r="A42" s="13" t="s">
        <v>899</v>
      </c>
      <c r="B42" s="5">
        <v>1</v>
      </c>
      <c r="C42" s="12" t="b">
        <v>0</v>
      </c>
      <c r="D42" s="4" t="str">
        <f>IF(C42,MAX(D$4:D41)+1,"")</f>
        <v/>
      </c>
      <c r="E42" s="4" t="str">
        <f t="shared" si="0"/>
        <v/>
      </c>
      <c r="F42" s="4">
        <v>38</v>
      </c>
      <c r="G42" s="4" t="str">
        <f t="shared" si="1"/>
        <v/>
      </c>
      <c r="J42" s="13"/>
    </row>
    <row r="43" spans="1:10" hidden="1" outlineLevel="1" x14ac:dyDescent="0.2">
      <c r="A43" s="13" t="s">
        <v>900</v>
      </c>
      <c r="B43" s="5">
        <v>1</v>
      </c>
      <c r="C43" s="12" t="b">
        <v>0</v>
      </c>
      <c r="D43" s="4" t="str">
        <f>IF(C43,MAX(D$4:D42)+1,"")</f>
        <v/>
      </c>
      <c r="E43" s="4" t="str">
        <f t="shared" si="0"/>
        <v/>
      </c>
      <c r="F43" s="4">
        <v>39</v>
      </c>
      <c r="G43" s="4" t="str">
        <f t="shared" si="1"/>
        <v/>
      </c>
      <c r="J43" s="13"/>
    </row>
    <row r="44" spans="1:10" hidden="1" outlineLevel="1" x14ac:dyDescent="0.2">
      <c r="A44" s="13"/>
      <c r="B44" s="5"/>
      <c r="C44" s="12"/>
      <c r="D44" s="4" t="str">
        <f>IF(C44,MAX(D$4:D43)+1,"")</f>
        <v/>
      </c>
      <c r="E44" s="4" t="str">
        <f t="shared" si="0"/>
        <v/>
      </c>
      <c r="F44" s="4">
        <v>40</v>
      </c>
      <c r="G44" s="4" t="str">
        <f t="shared" si="1"/>
        <v/>
      </c>
      <c r="J44" s="13"/>
    </row>
    <row r="45" spans="1:10" hidden="1" outlineLevel="1" x14ac:dyDescent="0.2">
      <c r="A45" s="13"/>
      <c r="B45" s="5"/>
      <c r="C45" s="12"/>
      <c r="D45" s="4" t="str">
        <f>IF(C45,MAX(D$4:D44)+1,"")</f>
        <v/>
      </c>
      <c r="E45" s="4" t="str">
        <f t="shared" si="0"/>
        <v/>
      </c>
      <c r="F45" s="4">
        <v>41</v>
      </c>
      <c r="G45" s="4" t="str">
        <f t="shared" si="1"/>
        <v/>
      </c>
      <c r="J45" s="13"/>
    </row>
    <row r="46" spans="1:10" hidden="1" outlineLevel="1" x14ac:dyDescent="0.2">
      <c r="A46" s="13"/>
      <c r="B46" s="5"/>
      <c r="C46" s="12"/>
      <c r="D46" s="4" t="str">
        <f>IF(C46,MAX(D$4:D45)+1,"")</f>
        <v/>
      </c>
      <c r="E46" s="4" t="str">
        <f t="shared" si="0"/>
        <v/>
      </c>
      <c r="F46" s="4">
        <v>42</v>
      </c>
      <c r="G46" s="4" t="str">
        <f t="shared" si="1"/>
        <v/>
      </c>
    </row>
    <row r="47" spans="1:10" collapsed="1" x14ac:dyDescent="0.2"/>
    <row r="50" spans="1:10" s="32" customFormat="1" ht="15.5" x14ac:dyDescent="0.25">
      <c r="A50" s="14" t="s">
        <v>901</v>
      </c>
    </row>
    <row r="51" spans="1:10" s="12" customFormat="1" outlineLevel="1" x14ac:dyDescent="0.25">
      <c r="A51" s="33">
        <v>1</v>
      </c>
      <c r="B51" s="33">
        <v>2</v>
      </c>
      <c r="C51" s="33">
        <v>3</v>
      </c>
      <c r="D51" s="33">
        <v>4</v>
      </c>
      <c r="E51" s="33">
        <v>5</v>
      </c>
      <c r="F51" s="33">
        <v>6</v>
      </c>
      <c r="G51" s="33">
        <v>7</v>
      </c>
      <c r="H51" s="33">
        <v>8</v>
      </c>
      <c r="I51" s="33">
        <v>9</v>
      </c>
      <c r="J51" s="33">
        <v>10</v>
      </c>
    </row>
    <row r="52" spans="1:10" s="10" customFormat="1" outlineLevel="1" x14ac:dyDescent="0.2">
      <c r="A52" s="12"/>
      <c r="B52" s="4"/>
      <c r="C52" s="4"/>
      <c r="D52" s="5" t="s">
        <v>1</v>
      </c>
      <c r="E52" s="5" t="s">
        <v>2</v>
      </c>
      <c r="F52" s="6" t="s">
        <v>3</v>
      </c>
      <c r="G52" s="6"/>
      <c r="H52" s="12"/>
      <c r="I52" s="12" t="s">
        <v>19</v>
      </c>
      <c r="J52" s="12"/>
    </row>
    <row r="53" spans="1:10" s="12" customFormat="1" outlineLevel="1" x14ac:dyDescent="0.2">
      <c r="A53" s="16" t="s">
        <v>902</v>
      </c>
      <c r="B53" s="9" t="s">
        <v>13</v>
      </c>
      <c r="C53" s="9" t="s">
        <v>14</v>
      </c>
      <c r="D53" s="9" t="s">
        <v>15</v>
      </c>
      <c r="E53" s="9" t="s">
        <v>16</v>
      </c>
      <c r="F53" s="9" t="s">
        <v>17</v>
      </c>
      <c r="G53" s="10" t="s">
        <v>21</v>
      </c>
      <c r="H53" s="10" t="s">
        <v>18</v>
      </c>
      <c r="I53" s="10" t="s">
        <v>903</v>
      </c>
      <c r="J53" s="10" t="s">
        <v>20</v>
      </c>
    </row>
    <row r="54" spans="1:10" s="12" customFormat="1" ht="11.25" customHeight="1" outlineLevel="1" x14ac:dyDescent="0.25">
      <c r="A54" s="11" t="s">
        <v>904</v>
      </c>
      <c r="B54" s="11" t="s">
        <v>905</v>
      </c>
      <c r="C54" s="11" t="s">
        <v>906</v>
      </c>
      <c r="D54" s="12" t="s">
        <v>37</v>
      </c>
      <c r="E54" s="12" t="s">
        <v>56</v>
      </c>
      <c r="G54" s="13" t="s">
        <v>907</v>
      </c>
      <c r="H54" s="12">
        <v>1</v>
      </c>
      <c r="I54" s="12" t="b">
        <v>0</v>
      </c>
      <c r="J54" s="12">
        <v>10</v>
      </c>
    </row>
    <row r="55" spans="1:10" s="12" customFormat="1" outlineLevel="1" x14ac:dyDescent="0.25">
      <c r="A55" s="11" t="s">
        <v>48</v>
      </c>
      <c r="B55" s="11" t="s">
        <v>908</v>
      </c>
      <c r="C55" s="11"/>
      <c r="G55" s="13"/>
      <c r="H55" s="12">
        <v>1</v>
      </c>
      <c r="I55" s="12" t="b">
        <v>0</v>
      </c>
      <c r="J55" s="12">
        <v>30</v>
      </c>
    </row>
    <row r="56" spans="1:10" s="12" customFormat="1" outlineLevel="1" x14ac:dyDescent="0.25">
      <c r="A56" s="11" t="s">
        <v>909</v>
      </c>
      <c r="B56" s="11" t="s">
        <v>905</v>
      </c>
      <c r="C56" s="11" t="s">
        <v>910</v>
      </c>
      <c r="D56" s="12" t="s">
        <v>37</v>
      </c>
      <c r="E56" s="12" t="s">
        <v>56</v>
      </c>
      <c r="G56" s="13" t="s">
        <v>907</v>
      </c>
      <c r="H56" s="12">
        <v>1</v>
      </c>
      <c r="I56" s="12" t="b">
        <v>0</v>
      </c>
      <c r="J56" s="12">
        <v>20</v>
      </c>
    </row>
    <row r="57" spans="1:10" s="12" customFormat="1" outlineLevel="1" x14ac:dyDescent="0.25">
      <c r="A57" s="11" t="s">
        <v>911</v>
      </c>
      <c r="B57" s="11" t="s">
        <v>912</v>
      </c>
      <c r="C57" s="11" t="s">
        <v>913</v>
      </c>
      <c r="D57" s="12" t="s">
        <v>37</v>
      </c>
      <c r="E57" s="12" t="s">
        <v>56</v>
      </c>
      <c r="G57" s="13" t="s">
        <v>914</v>
      </c>
      <c r="H57" s="12">
        <v>40</v>
      </c>
      <c r="I57" s="12" t="b">
        <v>0</v>
      </c>
      <c r="J57" s="12">
        <v>500</v>
      </c>
    </row>
    <row r="58" spans="1:10" s="12" customFormat="1" outlineLevel="1" x14ac:dyDescent="0.25">
      <c r="A58" s="11" t="s">
        <v>915</v>
      </c>
      <c r="B58" s="11" t="s">
        <v>916</v>
      </c>
      <c r="C58" s="11"/>
      <c r="G58" s="13"/>
      <c r="H58" s="12">
        <v>40</v>
      </c>
      <c r="I58" s="12" t="b">
        <v>1</v>
      </c>
      <c r="J58" s="12">
        <v>40</v>
      </c>
    </row>
    <row r="59" spans="1:10" s="12" customFormat="1" outlineLevel="1" x14ac:dyDescent="0.25">
      <c r="A59" s="11" t="s">
        <v>917</v>
      </c>
      <c r="B59" s="11" t="s">
        <v>916</v>
      </c>
      <c r="C59" s="11"/>
      <c r="G59" s="13"/>
      <c r="H59" s="12">
        <v>5</v>
      </c>
      <c r="I59" s="12" t="b">
        <v>1</v>
      </c>
      <c r="J59" s="12">
        <v>20</v>
      </c>
    </row>
    <row r="60" spans="1:10" s="12" customFormat="1" outlineLevel="1" x14ac:dyDescent="0.25">
      <c r="A60" s="11" t="s">
        <v>918</v>
      </c>
      <c r="B60" s="11"/>
      <c r="C60" s="11"/>
      <c r="G60" s="13"/>
      <c r="H60" s="12">
        <v>0</v>
      </c>
      <c r="I60" s="12" t="b">
        <v>0</v>
      </c>
      <c r="J60" s="12">
        <v>40</v>
      </c>
    </row>
    <row r="61" spans="1:10" s="12" customFormat="1" outlineLevel="1" x14ac:dyDescent="0.25">
      <c r="A61" s="11" t="s">
        <v>919</v>
      </c>
      <c r="B61" s="11"/>
      <c r="C61" s="11"/>
      <c r="G61" s="13"/>
      <c r="H61" s="12">
        <v>0</v>
      </c>
      <c r="I61" s="12" t="b">
        <v>0</v>
      </c>
      <c r="J61" s="12">
        <v>15</v>
      </c>
    </row>
    <row r="62" spans="1:10" s="12" customFormat="1" outlineLevel="1" x14ac:dyDescent="0.25">
      <c r="A62" s="11" t="s">
        <v>920</v>
      </c>
      <c r="B62" s="11"/>
      <c r="C62" s="11"/>
      <c r="G62" s="13"/>
      <c r="H62" s="12">
        <v>0</v>
      </c>
      <c r="I62" s="12" t="b">
        <v>0</v>
      </c>
      <c r="J62" s="12">
        <v>35</v>
      </c>
    </row>
    <row r="63" spans="1:10" s="12" customFormat="1" outlineLevel="1" x14ac:dyDescent="0.25">
      <c r="A63" s="11" t="s">
        <v>921</v>
      </c>
      <c r="B63" s="11"/>
      <c r="C63" s="11"/>
      <c r="G63" s="13"/>
      <c r="H63" s="12">
        <v>0</v>
      </c>
      <c r="I63" s="12" t="b">
        <v>0</v>
      </c>
      <c r="J63" s="12">
        <v>3</v>
      </c>
    </row>
    <row r="64" spans="1:10" s="12" customFormat="1" outlineLevel="1" x14ac:dyDescent="0.25">
      <c r="A64" s="11" t="s">
        <v>922</v>
      </c>
      <c r="B64" s="11"/>
      <c r="C64" s="11"/>
      <c r="G64" s="13"/>
      <c r="H64" s="12">
        <v>0</v>
      </c>
      <c r="I64" s="12" t="b">
        <v>0</v>
      </c>
      <c r="J64" s="12">
        <v>30</v>
      </c>
    </row>
    <row r="65" spans="1:10" s="12" customFormat="1" outlineLevel="1" x14ac:dyDescent="0.25">
      <c r="A65" s="11" t="s">
        <v>923</v>
      </c>
      <c r="B65" s="11" t="s">
        <v>924</v>
      </c>
      <c r="C65" s="11"/>
      <c r="G65" s="13"/>
      <c r="H65" s="12">
        <v>0</v>
      </c>
      <c r="I65" s="12" t="b">
        <v>0</v>
      </c>
      <c r="J65" s="12">
        <v>0</v>
      </c>
    </row>
    <row r="66" spans="1:10" s="12" customFormat="1" outlineLevel="1" x14ac:dyDescent="0.25">
      <c r="A66" s="11" t="s">
        <v>925</v>
      </c>
      <c r="B66" s="11"/>
      <c r="C66" s="11"/>
      <c r="G66" s="13"/>
      <c r="H66" s="12">
        <v>10</v>
      </c>
      <c r="I66" s="12" t="b">
        <v>0</v>
      </c>
      <c r="J66" s="12">
        <v>0.05</v>
      </c>
    </row>
    <row r="67" spans="1:10" s="12" customFormat="1" outlineLevel="1" x14ac:dyDescent="0.25">
      <c r="A67" s="11" t="s">
        <v>926</v>
      </c>
      <c r="B67" s="11" t="s">
        <v>927</v>
      </c>
      <c r="C67" s="11" t="s">
        <v>928</v>
      </c>
      <c r="D67" s="12" t="s">
        <v>37</v>
      </c>
      <c r="E67" s="12" t="s">
        <v>56</v>
      </c>
      <c r="G67" s="13" t="s">
        <v>907</v>
      </c>
      <c r="H67" s="12">
        <v>0.1</v>
      </c>
      <c r="I67" s="12" t="b">
        <v>0</v>
      </c>
      <c r="J67" s="12">
        <v>50</v>
      </c>
    </row>
    <row r="68" spans="1:10" s="12" customFormat="1" outlineLevel="1" x14ac:dyDescent="0.25">
      <c r="A68" s="11" t="s">
        <v>929</v>
      </c>
      <c r="B68" s="11"/>
      <c r="C68" s="11"/>
      <c r="G68" s="13"/>
      <c r="H68" s="12">
        <v>40</v>
      </c>
      <c r="I68" s="12" t="b">
        <v>0</v>
      </c>
      <c r="J68" s="12">
        <v>500</v>
      </c>
    </row>
    <row r="69" spans="1:10" s="12" customFormat="1" outlineLevel="1" x14ac:dyDescent="0.25">
      <c r="A69" s="11" t="s">
        <v>930</v>
      </c>
      <c r="B69" s="11" t="s">
        <v>931</v>
      </c>
      <c r="C69" s="11"/>
      <c r="G69" s="13"/>
      <c r="H69" s="12">
        <v>600</v>
      </c>
      <c r="I69" s="12" t="b">
        <v>0</v>
      </c>
      <c r="J69" s="12">
        <v>10000</v>
      </c>
    </row>
    <row r="70" spans="1:10" s="12" customFormat="1" outlineLevel="1" x14ac:dyDescent="0.25">
      <c r="A70" s="11" t="s">
        <v>932</v>
      </c>
      <c r="B70" s="11"/>
      <c r="C70" s="11" t="s">
        <v>933</v>
      </c>
      <c r="D70" s="12" t="s">
        <v>37</v>
      </c>
      <c r="E70" s="12" t="s">
        <v>56</v>
      </c>
      <c r="G70" s="13" t="s">
        <v>870</v>
      </c>
      <c r="H70" s="12">
        <v>4</v>
      </c>
      <c r="I70" s="12" t="b">
        <v>1</v>
      </c>
      <c r="J70" s="12">
        <v>1</v>
      </c>
    </row>
    <row r="71" spans="1:10" s="12" customFormat="1" outlineLevel="1" x14ac:dyDescent="0.25">
      <c r="A71" s="11" t="s">
        <v>934</v>
      </c>
      <c r="B71" s="11"/>
      <c r="C71" s="11" t="s">
        <v>935</v>
      </c>
      <c r="D71" s="12" t="s">
        <v>37</v>
      </c>
      <c r="E71" s="12" t="s">
        <v>56</v>
      </c>
      <c r="G71" s="13" t="s">
        <v>914</v>
      </c>
      <c r="H71" s="12">
        <v>5</v>
      </c>
      <c r="I71" s="12" t="b">
        <v>0</v>
      </c>
      <c r="J71" s="12">
        <v>5</v>
      </c>
    </row>
    <row r="72" spans="1:10" s="12" customFormat="1" outlineLevel="1" x14ac:dyDescent="0.25">
      <c r="A72" s="11" t="s">
        <v>936</v>
      </c>
      <c r="B72" s="11" t="s">
        <v>937</v>
      </c>
      <c r="C72" s="11" t="s">
        <v>938</v>
      </c>
      <c r="D72" s="12" t="s">
        <v>37</v>
      </c>
      <c r="E72" s="12" t="s">
        <v>56</v>
      </c>
      <c r="G72" s="13" t="s">
        <v>914</v>
      </c>
      <c r="H72" s="12">
        <v>5</v>
      </c>
      <c r="I72" s="12" t="b">
        <v>0</v>
      </c>
      <c r="J72" s="12">
        <v>55</v>
      </c>
    </row>
    <row r="73" spans="1:10" s="12" customFormat="1" outlineLevel="1" x14ac:dyDescent="0.25">
      <c r="A73" s="11" t="s">
        <v>939</v>
      </c>
      <c r="B73" s="11" t="s">
        <v>940</v>
      </c>
      <c r="C73" s="11"/>
      <c r="G73" s="13"/>
      <c r="H73" s="12">
        <v>3</v>
      </c>
      <c r="I73" s="12" t="b">
        <v>1</v>
      </c>
      <c r="J73" s="12">
        <v>45</v>
      </c>
    </row>
    <row r="74" spans="1:10" s="12" customFormat="1" outlineLevel="1" x14ac:dyDescent="0.25">
      <c r="A74" s="11" t="s">
        <v>941</v>
      </c>
      <c r="B74" s="11" t="s">
        <v>940</v>
      </c>
      <c r="C74" s="11"/>
      <c r="G74" s="13"/>
      <c r="H74" s="12">
        <v>3</v>
      </c>
      <c r="I74" s="12" t="b">
        <v>1</v>
      </c>
      <c r="J74" s="12">
        <v>5</v>
      </c>
    </row>
    <row r="75" spans="1:10" s="12" customFormat="1" outlineLevel="1" x14ac:dyDescent="0.25">
      <c r="A75" s="11" t="s">
        <v>942</v>
      </c>
      <c r="B75" s="11" t="s">
        <v>940</v>
      </c>
      <c r="C75" s="11"/>
      <c r="G75" s="13"/>
      <c r="H75" s="12">
        <v>3</v>
      </c>
      <c r="I75" s="12" t="b">
        <v>1</v>
      </c>
      <c r="J75" s="12">
        <v>20</v>
      </c>
    </row>
    <row r="76" spans="1:10" s="12" customFormat="1" outlineLevel="1" x14ac:dyDescent="0.25">
      <c r="A76" s="11" t="s">
        <v>943</v>
      </c>
      <c r="B76" s="11" t="s">
        <v>940</v>
      </c>
      <c r="C76" s="11"/>
      <c r="G76" s="13"/>
      <c r="H76" s="12">
        <v>3</v>
      </c>
      <c r="I76" s="12" t="b">
        <v>1</v>
      </c>
      <c r="J76" s="12">
        <v>50</v>
      </c>
    </row>
    <row r="77" spans="1:10" s="12" customFormat="1" outlineLevel="1" x14ac:dyDescent="0.25">
      <c r="A77" s="11" t="s">
        <v>863</v>
      </c>
      <c r="B77" s="11" t="s">
        <v>944</v>
      </c>
      <c r="C77" s="11"/>
      <c r="D77" s="12" t="s">
        <v>37</v>
      </c>
      <c r="E77" s="12" t="s">
        <v>56</v>
      </c>
      <c r="G77" s="13" t="s">
        <v>945</v>
      </c>
      <c r="H77" s="12">
        <v>2</v>
      </c>
      <c r="I77" s="12" t="b">
        <v>1</v>
      </c>
      <c r="J77" s="12">
        <v>2</v>
      </c>
    </row>
    <row r="78" spans="1:10" s="12" customFormat="1" outlineLevel="1" x14ac:dyDescent="0.25">
      <c r="A78" s="11" t="s">
        <v>865</v>
      </c>
      <c r="B78" s="11" t="s">
        <v>946</v>
      </c>
      <c r="C78" s="11"/>
      <c r="G78" s="13"/>
      <c r="H78" s="12">
        <v>0.5</v>
      </c>
      <c r="I78" s="12" t="b">
        <v>0</v>
      </c>
      <c r="J78" s="12">
        <v>0.5</v>
      </c>
    </row>
    <row r="79" spans="1:10" s="12" customFormat="1" outlineLevel="1" x14ac:dyDescent="0.25">
      <c r="A79" s="11" t="s">
        <v>947</v>
      </c>
      <c r="B79" s="11" t="s">
        <v>948</v>
      </c>
      <c r="C79" s="11"/>
      <c r="G79" s="13"/>
      <c r="H79" s="12">
        <v>0.5</v>
      </c>
      <c r="I79" s="12" t="b">
        <v>0</v>
      </c>
      <c r="J79" s="12">
        <v>5</v>
      </c>
    </row>
    <row r="80" spans="1:10" s="12" customFormat="1" outlineLevel="1" x14ac:dyDescent="0.25">
      <c r="A80" s="11" t="s">
        <v>949</v>
      </c>
      <c r="B80" s="11" t="s">
        <v>950</v>
      </c>
      <c r="C80" s="11"/>
      <c r="D80" s="12" t="s">
        <v>37</v>
      </c>
      <c r="E80" s="12" t="s">
        <v>56</v>
      </c>
      <c r="G80" s="13" t="s">
        <v>945</v>
      </c>
      <c r="H80" s="12">
        <v>30</v>
      </c>
      <c r="I80" s="12" t="b">
        <v>0</v>
      </c>
      <c r="J80" s="12">
        <v>2</v>
      </c>
    </row>
    <row r="81" spans="1:10" s="12" customFormat="1" outlineLevel="1" x14ac:dyDescent="0.25">
      <c r="A81" s="11" t="s">
        <v>951</v>
      </c>
      <c r="B81" s="11" t="s">
        <v>952</v>
      </c>
      <c r="C81" s="11"/>
      <c r="D81" s="12" t="s">
        <v>37</v>
      </c>
      <c r="E81" s="12" t="s">
        <v>56</v>
      </c>
      <c r="G81" s="13" t="s">
        <v>945</v>
      </c>
      <c r="H81" s="12">
        <v>1</v>
      </c>
      <c r="I81" s="12" t="b">
        <v>0</v>
      </c>
      <c r="J81" s="12">
        <v>0.4</v>
      </c>
    </row>
    <row r="82" spans="1:10" s="12" customFormat="1" outlineLevel="1" x14ac:dyDescent="0.25">
      <c r="A82" s="11" t="s">
        <v>953</v>
      </c>
      <c r="B82" s="11"/>
      <c r="C82" s="11"/>
      <c r="D82" s="12" t="s">
        <v>37</v>
      </c>
      <c r="E82" s="12" t="s">
        <v>56</v>
      </c>
      <c r="G82" s="13" t="s">
        <v>945</v>
      </c>
      <c r="H82" s="12">
        <v>5</v>
      </c>
      <c r="I82" s="12" t="b">
        <v>1</v>
      </c>
      <c r="J82" s="12">
        <v>0.1</v>
      </c>
    </row>
    <row r="83" spans="1:10" s="12" customFormat="1" outlineLevel="1" x14ac:dyDescent="0.25">
      <c r="A83" s="11" t="s">
        <v>954</v>
      </c>
      <c r="B83" s="11"/>
      <c r="C83" s="11"/>
      <c r="D83" s="12" t="s">
        <v>37</v>
      </c>
      <c r="E83" s="12" t="s">
        <v>56</v>
      </c>
      <c r="G83" s="13" t="s">
        <v>945</v>
      </c>
      <c r="H83" s="12">
        <v>0</v>
      </c>
      <c r="I83" s="12" t="b">
        <v>0</v>
      </c>
      <c r="J83" s="12">
        <v>1</v>
      </c>
    </row>
    <row r="84" spans="1:10" s="12" customFormat="1" outlineLevel="1" x14ac:dyDescent="0.25">
      <c r="A84" s="11" t="s">
        <v>955</v>
      </c>
      <c r="B84" s="11"/>
      <c r="C84" s="11"/>
      <c r="G84" s="13"/>
      <c r="H84" s="12">
        <v>3</v>
      </c>
      <c r="I84" s="12" t="b">
        <v>0</v>
      </c>
    </row>
    <row r="85" spans="1:10" s="12" customFormat="1" outlineLevel="1" x14ac:dyDescent="0.25">
      <c r="A85" s="11" t="s">
        <v>866</v>
      </c>
      <c r="B85" s="11"/>
      <c r="C85" s="11"/>
      <c r="G85" s="13"/>
      <c r="H85" s="12">
        <v>1</v>
      </c>
      <c r="I85" s="12" t="b">
        <v>1</v>
      </c>
      <c r="J85" s="12">
        <v>0</v>
      </c>
    </row>
    <row r="86" spans="1:10" s="12" customFormat="1" outlineLevel="1" x14ac:dyDescent="0.25">
      <c r="A86" s="11" t="s">
        <v>956</v>
      </c>
      <c r="B86" s="11"/>
      <c r="C86" s="11"/>
      <c r="G86" s="13"/>
      <c r="H86" s="12">
        <v>1</v>
      </c>
      <c r="I86" s="12" t="b">
        <v>0</v>
      </c>
      <c r="J86" s="12">
        <v>2</v>
      </c>
    </row>
    <row r="87" spans="1:10" s="12" customFormat="1" outlineLevel="1" x14ac:dyDescent="0.25">
      <c r="A87" s="11" t="s">
        <v>957</v>
      </c>
      <c r="B87" s="11"/>
      <c r="C87" s="11"/>
      <c r="D87" s="12" t="s">
        <v>37</v>
      </c>
      <c r="E87" s="12" t="s">
        <v>56</v>
      </c>
      <c r="G87" s="13" t="s">
        <v>945</v>
      </c>
      <c r="H87" s="12">
        <v>3</v>
      </c>
      <c r="I87" s="12" t="b">
        <v>1</v>
      </c>
      <c r="J87" s="12">
        <v>0.5</v>
      </c>
    </row>
    <row r="88" spans="1:10" s="12" customFormat="1" outlineLevel="1" x14ac:dyDescent="0.25">
      <c r="A88" s="11" t="s">
        <v>958</v>
      </c>
      <c r="B88" s="11"/>
      <c r="C88" s="11"/>
      <c r="D88" s="12" t="s">
        <v>37</v>
      </c>
      <c r="E88" s="12" t="s">
        <v>56</v>
      </c>
      <c r="G88" s="13" t="s">
        <v>945</v>
      </c>
      <c r="H88" s="12">
        <v>5</v>
      </c>
      <c r="I88" s="12" t="b">
        <v>0</v>
      </c>
      <c r="J88" s="12">
        <v>5</v>
      </c>
    </row>
    <row r="89" spans="1:10" s="12" customFormat="1" outlineLevel="1" x14ac:dyDescent="0.25">
      <c r="A89" s="11" t="s">
        <v>959</v>
      </c>
      <c r="B89" s="11"/>
      <c r="C89" s="11"/>
      <c r="G89" s="13"/>
      <c r="H89" s="12">
        <v>3</v>
      </c>
      <c r="I89" s="12" t="b">
        <v>0</v>
      </c>
      <c r="J89" s="12">
        <v>15</v>
      </c>
    </row>
    <row r="90" spans="1:10" s="12" customFormat="1" outlineLevel="1" x14ac:dyDescent="0.25">
      <c r="A90" s="11" t="s">
        <v>960</v>
      </c>
      <c r="B90" s="11"/>
      <c r="C90" s="11"/>
      <c r="G90" s="13"/>
      <c r="H90" s="12">
        <v>20</v>
      </c>
      <c r="I90" s="12" t="b">
        <v>0</v>
      </c>
    </row>
    <row r="91" spans="1:10" s="12" customFormat="1" outlineLevel="1" x14ac:dyDescent="0.25">
      <c r="A91" s="11" t="s">
        <v>961</v>
      </c>
      <c r="B91" s="11"/>
      <c r="C91" s="11"/>
      <c r="D91" s="12" t="s">
        <v>37</v>
      </c>
      <c r="E91" s="12" t="s">
        <v>56</v>
      </c>
      <c r="G91" s="13" t="s">
        <v>945</v>
      </c>
      <c r="H91" s="12">
        <v>0</v>
      </c>
      <c r="I91" s="12" t="b">
        <v>0</v>
      </c>
      <c r="J91" s="12">
        <v>2</v>
      </c>
    </row>
    <row r="92" spans="1:10" s="12" customFormat="1" outlineLevel="1" x14ac:dyDescent="0.25">
      <c r="A92" s="11" t="s">
        <v>625</v>
      </c>
      <c r="B92" s="11"/>
      <c r="C92" s="11"/>
      <c r="G92" s="13"/>
      <c r="H92" s="12">
        <v>1</v>
      </c>
      <c r="I92" s="12" t="b">
        <v>1</v>
      </c>
      <c r="J92" s="12">
        <v>0</v>
      </c>
    </row>
    <row r="93" spans="1:10" s="12" customFormat="1" outlineLevel="1" x14ac:dyDescent="0.25">
      <c r="A93" s="11" t="s">
        <v>962</v>
      </c>
      <c r="B93" s="11"/>
      <c r="C93" s="11"/>
      <c r="G93" s="13"/>
      <c r="H93" s="12">
        <v>5</v>
      </c>
      <c r="I93" s="12" t="b">
        <v>0</v>
      </c>
      <c r="J93" s="12">
        <v>4</v>
      </c>
    </row>
    <row r="94" spans="1:10" s="12" customFormat="1" outlineLevel="1" x14ac:dyDescent="0.25">
      <c r="A94" s="11" t="s">
        <v>963</v>
      </c>
      <c r="B94" s="11"/>
      <c r="C94" s="11"/>
      <c r="G94" s="13"/>
      <c r="H94" s="12">
        <v>6</v>
      </c>
      <c r="I94" s="12" t="b">
        <v>0</v>
      </c>
      <c r="J94" s="12">
        <v>15</v>
      </c>
    </row>
    <row r="95" spans="1:10" s="12" customFormat="1" outlineLevel="1" x14ac:dyDescent="0.25">
      <c r="A95" s="11" t="s">
        <v>964</v>
      </c>
      <c r="B95" s="11"/>
      <c r="C95" s="11"/>
      <c r="G95" s="13"/>
      <c r="H95" s="12">
        <v>75</v>
      </c>
      <c r="I95" s="12" t="b">
        <v>0</v>
      </c>
      <c r="J95" s="12">
        <v>30</v>
      </c>
    </row>
    <row r="96" spans="1:10" s="12" customFormat="1" outlineLevel="1" x14ac:dyDescent="0.25">
      <c r="A96" s="11" t="s">
        <v>965</v>
      </c>
      <c r="B96" s="11"/>
      <c r="C96" s="11"/>
      <c r="G96" s="13"/>
      <c r="H96" s="12">
        <v>160</v>
      </c>
      <c r="I96" s="12" t="b">
        <v>0</v>
      </c>
      <c r="J96" s="12">
        <v>110</v>
      </c>
    </row>
    <row r="97" spans="1:10" s="12" customFormat="1" outlineLevel="1" x14ac:dyDescent="0.25">
      <c r="A97" s="11" t="s">
        <v>966</v>
      </c>
      <c r="B97" s="11"/>
      <c r="C97" s="11"/>
      <c r="G97" s="13"/>
      <c r="H97" s="12">
        <v>80</v>
      </c>
      <c r="I97" s="12" t="b">
        <v>0</v>
      </c>
      <c r="J97" s="12">
        <v>70</v>
      </c>
    </row>
    <row r="98" spans="1:10" s="12" customFormat="1" outlineLevel="1" x14ac:dyDescent="0.25">
      <c r="A98" s="11" t="s">
        <v>967</v>
      </c>
      <c r="B98" s="11"/>
      <c r="C98" s="11"/>
      <c r="G98" s="13"/>
      <c r="H98" s="12">
        <v>25</v>
      </c>
      <c r="I98" s="12" t="b">
        <v>0</v>
      </c>
      <c r="J98" s="12">
        <v>17</v>
      </c>
    </row>
    <row r="99" spans="1:10" s="12" customFormat="1" outlineLevel="1" x14ac:dyDescent="0.25">
      <c r="A99" s="11" t="s">
        <v>968</v>
      </c>
      <c r="B99" s="11"/>
      <c r="C99" s="11"/>
      <c r="G99" s="13"/>
      <c r="H99" s="12">
        <v>60</v>
      </c>
      <c r="I99" s="12" t="b">
        <v>0</v>
      </c>
      <c r="J99" s="12">
        <v>70</v>
      </c>
    </row>
    <row r="100" spans="1:10" s="12" customFormat="1" outlineLevel="1" x14ac:dyDescent="0.25">
      <c r="A100" s="11" t="s">
        <v>969</v>
      </c>
      <c r="B100" s="11"/>
      <c r="C100" s="11"/>
      <c r="G100" s="13"/>
      <c r="H100" s="12">
        <v>30</v>
      </c>
      <c r="I100" s="12" t="b">
        <v>0</v>
      </c>
      <c r="J100" s="12">
        <v>30</v>
      </c>
    </row>
    <row r="101" spans="1:10" s="12" customFormat="1" outlineLevel="1" x14ac:dyDescent="0.25">
      <c r="A101" s="11" t="s">
        <v>970</v>
      </c>
      <c r="B101" s="11" t="s">
        <v>971</v>
      </c>
      <c r="C101" s="11"/>
      <c r="D101" s="12" t="s">
        <v>37</v>
      </c>
      <c r="E101" s="12" t="s">
        <v>56</v>
      </c>
      <c r="G101" s="13" t="s">
        <v>945</v>
      </c>
      <c r="H101" s="12">
        <v>2</v>
      </c>
      <c r="I101" s="12" t="b">
        <v>0</v>
      </c>
      <c r="J101" s="12">
        <v>0.5</v>
      </c>
    </row>
    <row r="102" spans="1:10" s="12" customFormat="1" ht="11.25" customHeight="1" outlineLevel="1" x14ac:dyDescent="0.25">
      <c r="A102" s="11" t="s">
        <v>972</v>
      </c>
      <c r="B102" s="11" t="s">
        <v>973</v>
      </c>
      <c r="C102" s="11" t="s">
        <v>974</v>
      </c>
      <c r="D102" s="12" t="s">
        <v>37</v>
      </c>
      <c r="E102" s="12" t="s">
        <v>56</v>
      </c>
      <c r="G102" s="13" t="s">
        <v>945</v>
      </c>
      <c r="H102" s="12">
        <v>2</v>
      </c>
      <c r="I102" s="12" t="b">
        <v>0</v>
      </c>
      <c r="J102" s="12">
        <v>1</v>
      </c>
    </row>
    <row r="103" spans="1:10" s="12" customFormat="1" outlineLevel="1" x14ac:dyDescent="0.25">
      <c r="A103" s="11" t="s">
        <v>975</v>
      </c>
      <c r="B103" s="11" t="s">
        <v>976</v>
      </c>
      <c r="C103" s="11"/>
      <c r="G103" s="13"/>
      <c r="H103" s="12">
        <v>6</v>
      </c>
      <c r="I103" s="12" t="b">
        <v>0</v>
      </c>
      <c r="J103" s="12">
        <v>45</v>
      </c>
    </row>
    <row r="104" spans="1:10" s="12" customFormat="1" outlineLevel="1" x14ac:dyDescent="0.25">
      <c r="A104" s="11" t="s">
        <v>977</v>
      </c>
      <c r="B104" s="11" t="s">
        <v>976</v>
      </c>
      <c r="C104" s="11"/>
      <c r="G104" s="13"/>
      <c r="H104" s="12">
        <v>3</v>
      </c>
      <c r="I104" s="12" t="b">
        <v>0</v>
      </c>
      <c r="J104" s="12">
        <v>25</v>
      </c>
    </row>
    <row r="105" spans="1:10" s="12" customFormat="1" outlineLevel="1" x14ac:dyDescent="0.25">
      <c r="A105" s="11" t="s">
        <v>978</v>
      </c>
      <c r="B105" s="11" t="s">
        <v>979</v>
      </c>
      <c r="C105" s="11"/>
      <c r="G105" s="13"/>
      <c r="H105" s="12">
        <v>2</v>
      </c>
      <c r="I105" s="12" t="b">
        <v>0</v>
      </c>
      <c r="J105" s="12">
        <v>35</v>
      </c>
    </row>
    <row r="106" spans="1:10" s="12" customFormat="1" outlineLevel="1" x14ac:dyDescent="0.25">
      <c r="A106" s="11" t="s">
        <v>980</v>
      </c>
      <c r="B106" s="11" t="s">
        <v>979</v>
      </c>
      <c r="C106" s="11"/>
      <c r="G106" s="13"/>
      <c r="H106" s="12">
        <v>1</v>
      </c>
      <c r="I106" s="12" t="b">
        <v>0</v>
      </c>
      <c r="J106" s="12">
        <v>20</v>
      </c>
    </row>
    <row r="107" spans="1:10" s="12" customFormat="1" outlineLevel="1" x14ac:dyDescent="0.25">
      <c r="A107" s="11" t="s">
        <v>981</v>
      </c>
      <c r="B107" s="11" t="s">
        <v>982</v>
      </c>
      <c r="C107" s="11" t="s">
        <v>983</v>
      </c>
      <c r="D107" s="12" t="s">
        <v>37</v>
      </c>
      <c r="E107" s="12" t="s">
        <v>56</v>
      </c>
      <c r="G107" s="13" t="s">
        <v>945</v>
      </c>
      <c r="H107" s="12">
        <v>0</v>
      </c>
      <c r="I107" s="12" t="b">
        <v>0</v>
      </c>
      <c r="J107" s="12">
        <v>0.01</v>
      </c>
    </row>
    <row r="108" spans="1:10" s="12" customFormat="1" outlineLevel="1" x14ac:dyDescent="0.25">
      <c r="A108" s="11" t="s">
        <v>984</v>
      </c>
      <c r="B108" s="11" t="s">
        <v>985</v>
      </c>
      <c r="C108" s="11"/>
      <c r="G108" s="13"/>
      <c r="H108" s="12">
        <v>0.25</v>
      </c>
      <c r="I108" s="12" t="b">
        <v>0</v>
      </c>
      <c r="J108" s="12">
        <v>0.5</v>
      </c>
    </row>
    <row r="109" spans="1:10" s="12" customFormat="1" outlineLevel="1" x14ac:dyDescent="0.25">
      <c r="A109" s="11" t="s">
        <v>986</v>
      </c>
      <c r="B109" s="11"/>
      <c r="C109" s="11"/>
      <c r="G109" s="13"/>
      <c r="H109" s="12">
        <v>0.5</v>
      </c>
      <c r="I109" s="12" t="b">
        <v>0</v>
      </c>
      <c r="J109" s="12">
        <v>1</v>
      </c>
    </row>
    <row r="110" spans="1:10" s="12" customFormat="1" outlineLevel="1" x14ac:dyDescent="0.25">
      <c r="A110" s="11" t="s">
        <v>987</v>
      </c>
      <c r="B110" s="11"/>
      <c r="C110" s="11"/>
      <c r="G110" s="13"/>
      <c r="H110" s="12">
        <v>0.25</v>
      </c>
      <c r="I110" s="12" t="b">
        <v>0</v>
      </c>
      <c r="J110" s="12">
        <v>1</v>
      </c>
    </row>
    <row r="111" spans="1:10" s="12" customFormat="1" outlineLevel="1" x14ac:dyDescent="0.25">
      <c r="A111" s="11" t="s">
        <v>988</v>
      </c>
      <c r="B111" s="11" t="s">
        <v>989</v>
      </c>
      <c r="C111" s="11"/>
      <c r="G111" s="13"/>
      <c r="H111" s="12">
        <v>0.5</v>
      </c>
      <c r="I111" s="12" t="b">
        <v>0</v>
      </c>
      <c r="J111" s="12">
        <v>10</v>
      </c>
    </row>
    <row r="112" spans="1:10" s="12" customFormat="1" outlineLevel="1" x14ac:dyDescent="0.25">
      <c r="A112" s="11" t="s">
        <v>990</v>
      </c>
      <c r="B112" s="11"/>
      <c r="C112" s="11"/>
      <c r="G112" s="13"/>
      <c r="H112" s="12">
        <v>2</v>
      </c>
      <c r="I112" s="12" t="b">
        <v>0</v>
      </c>
      <c r="J112" s="12">
        <v>20</v>
      </c>
    </row>
    <row r="113" spans="1:10" s="12" customFormat="1" outlineLevel="1" x14ac:dyDescent="0.25">
      <c r="A113" s="11" t="s">
        <v>991</v>
      </c>
      <c r="B113" s="11"/>
      <c r="C113" s="11"/>
      <c r="G113" s="13"/>
      <c r="H113" s="12">
        <v>1</v>
      </c>
      <c r="I113" s="12" t="b">
        <v>0</v>
      </c>
      <c r="J113" s="12">
        <v>3</v>
      </c>
    </row>
    <row r="114" spans="1:10" s="12" customFormat="1" outlineLevel="1" x14ac:dyDescent="0.25">
      <c r="A114" s="11" t="s">
        <v>992</v>
      </c>
      <c r="B114" s="11"/>
      <c r="C114" s="11"/>
      <c r="G114" s="13"/>
      <c r="H114" s="12">
        <v>0.5</v>
      </c>
      <c r="I114" s="12" t="b">
        <v>0</v>
      </c>
      <c r="J114" s="12">
        <v>0.5</v>
      </c>
    </row>
    <row r="115" spans="1:10" s="12" customFormat="1" outlineLevel="1" x14ac:dyDescent="0.25">
      <c r="A115" s="11" t="s">
        <v>993</v>
      </c>
      <c r="B115" s="11"/>
      <c r="C115" s="11"/>
      <c r="G115" s="13"/>
      <c r="H115" s="12">
        <v>1</v>
      </c>
      <c r="I115" s="12" t="b">
        <v>0</v>
      </c>
      <c r="J115" s="12">
        <v>12</v>
      </c>
    </row>
    <row r="116" spans="1:10" s="12" customFormat="1" outlineLevel="1" x14ac:dyDescent="0.25">
      <c r="A116" s="11" t="s">
        <v>994</v>
      </c>
      <c r="B116" s="11"/>
      <c r="C116" s="11"/>
      <c r="D116" s="12" t="s">
        <v>37</v>
      </c>
      <c r="E116" s="12" t="s">
        <v>56</v>
      </c>
      <c r="G116" s="13" t="s">
        <v>945</v>
      </c>
      <c r="H116" s="12">
        <v>1</v>
      </c>
      <c r="I116" s="12" t="b">
        <v>0</v>
      </c>
      <c r="J116" s="12">
        <v>0.1</v>
      </c>
    </row>
    <row r="117" spans="1:10" s="12" customFormat="1" outlineLevel="1" x14ac:dyDescent="0.25">
      <c r="A117" s="11" t="s">
        <v>995</v>
      </c>
      <c r="B117" s="11"/>
      <c r="C117" s="11" t="s">
        <v>996</v>
      </c>
      <c r="D117" s="12" t="s">
        <v>37</v>
      </c>
      <c r="E117" s="12" t="s">
        <v>56</v>
      </c>
      <c r="G117" s="13" t="s">
        <v>997</v>
      </c>
      <c r="I117" s="12" t="b">
        <v>0</v>
      </c>
    </row>
    <row r="118" spans="1:10" s="12" customFormat="1" outlineLevel="1" x14ac:dyDescent="0.25">
      <c r="A118" s="11" t="s">
        <v>869</v>
      </c>
      <c r="B118" s="11" t="s">
        <v>998</v>
      </c>
      <c r="C118" s="11" t="s">
        <v>999</v>
      </c>
      <c r="D118" s="12" t="s">
        <v>37</v>
      </c>
      <c r="E118" s="12" t="s">
        <v>56</v>
      </c>
      <c r="G118" s="13" t="s">
        <v>997</v>
      </c>
      <c r="H118" s="12">
        <v>200</v>
      </c>
      <c r="I118" s="12" t="b">
        <v>0</v>
      </c>
      <c r="J118" s="12">
        <v>15</v>
      </c>
    </row>
    <row r="119" spans="1:10" s="12" customFormat="1" outlineLevel="1" x14ac:dyDescent="0.25">
      <c r="A119" s="11" t="s">
        <v>1000</v>
      </c>
      <c r="B119" s="11"/>
      <c r="C119" s="11"/>
      <c r="D119" s="12" t="s">
        <v>37</v>
      </c>
      <c r="E119" s="12" t="s">
        <v>56</v>
      </c>
      <c r="G119" s="13" t="s">
        <v>945</v>
      </c>
      <c r="H119" s="12">
        <v>0.5</v>
      </c>
      <c r="I119" s="12" t="b">
        <v>0</v>
      </c>
      <c r="J119" s="12">
        <v>1</v>
      </c>
    </row>
    <row r="120" spans="1:10" s="12" customFormat="1" outlineLevel="1" x14ac:dyDescent="0.25">
      <c r="A120" s="11" t="s">
        <v>1001</v>
      </c>
      <c r="B120" s="11" t="s">
        <v>1002</v>
      </c>
      <c r="C120" s="11"/>
      <c r="G120" s="13"/>
      <c r="I120" s="12" t="b">
        <v>0</v>
      </c>
      <c r="J120" s="12">
        <v>500000</v>
      </c>
    </row>
    <row r="121" spans="1:10" s="12" customFormat="1" outlineLevel="1" x14ac:dyDescent="0.25">
      <c r="A121" s="11" t="s">
        <v>1003</v>
      </c>
      <c r="B121" s="11"/>
      <c r="C121" s="11"/>
      <c r="G121" s="13"/>
      <c r="H121" s="12">
        <v>1</v>
      </c>
      <c r="I121" s="12" t="b">
        <v>0</v>
      </c>
      <c r="J121" s="12">
        <v>1</v>
      </c>
    </row>
    <row r="122" spans="1:10" s="12" customFormat="1" outlineLevel="1" x14ac:dyDescent="0.25">
      <c r="A122" s="11" t="s">
        <v>1004</v>
      </c>
      <c r="B122" s="11"/>
      <c r="C122" s="11"/>
      <c r="G122" s="13"/>
      <c r="H122" s="12">
        <v>4</v>
      </c>
      <c r="I122" s="12" t="b">
        <v>0</v>
      </c>
      <c r="J122" s="12">
        <v>5</v>
      </c>
    </row>
    <row r="123" spans="1:10" s="12" customFormat="1" outlineLevel="1" x14ac:dyDescent="0.25">
      <c r="A123" s="11" t="s">
        <v>1005</v>
      </c>
      <c r="B123" s="11"/>
      <c r="C123" s="11"/>
      <c r="G123" s="13"/>
      <c r="H123" s="12">
        <v>2</v>
      </c>
      <c r="I123" s="12" t="b">
        <v>0</v>
      </c>
      <c r="J123" s="12">
        <v>3</v>
      </c>
    </row>
    <row r="124" spans="1:10" s="12" customFormat="1" outlineLevel="1" x14ac:dyDescent="0.25">
      <c r="A124" s="11" t="s">
        <v>1006</v>
      </c>
      <c r="B124" s="11" t="s">
        <v>1007</v>
      </c>
      <c r="C124" s="11" t="s">
        <v>1008</v>
      </c>
      <c r="D124" s="12" t="s">
        <v>37</v>
      </c>
      <c r="E124" s="12" t="s">
        <v>56</v>
      </c>
      <c r="G124" s="13" t="s">
        <v>945</v>
      </c>
      <c r="H124" s="12">
        <v>2</v>
      </c>
      <c r="I124" s="12" t="b">
        <v>0</v>
      </c>
      <c r="J124" s="12">
        <v>30</v>
      </c>
    </row>
    <row r="125" spans="1:10" s="12" customFormat="1" outlineLevel="1" x14ac:dyDescent="0.25">
      <c r="A125" s="11" t="s">
        <v>1009</v>
      </c>
      <c r="B125" s="11"/>
      <c r="C125" s="11"/>
      <c r="D125" s="12" t="s">
        <v>37</v>
      </c>
      <c r="E125" s="12" t="s">
        <v>56</v>
      </c>
      <c r="G125" s="13" t="s">
        <v>945</v>
      </c>
      <c r="H125" s="12">
        <v>0</v>
      </c>
      <c r="I125" s="12" t="b">
        <v>0</v>
      </c>
      <c r="J125" s="12">
        <v>0.01</v>
      </c>
    </row>
    <row r="126" spans="1:10" s="12" customFormat="1" outlineLevel="1" x14ac:dyDescent="0.25">
      <c r="A126" s="11" t="s">
        <v>1010</v>
      </c>
      <c r="B126" s="11"/>
      <c r="C126" s="11"/>
      <c r="G126" s="13"/>
      <c r="H126" s="12">
        <v>4</v>
      </c>
      <c r="I126" s="12" t="b">
        <v>0</v>
      </c>
      <c r="J126" s="12">
        <v>2</v>
      </c>
    </row>
    <row r="127" spans="1:10" s="12" customFormat="1" outlineLevel="1" x14ac:dyDescent="0.25">
      <c r="A127" s="11" t="s">
        <v>1011</v>
      </c>
      <c r="B127" s="11"/>
      <c r="C127" s="11"/>
      <c r="G127" s="13"/>
      <c r="H127" s="12">
        <v>7</v>
      </c>
      <c r="I127" s="12" t="b">
        <v>0</v>
      </c>
      <c r="J127" s="12">
        <v>25</v>
      </c>
    </row>
    <row r="128" spans="1:10" s="12" customFormat="1" outlineLevel="1" x14ac:dyDescent="0.25">
      <c r="A128" s="11" t="s">
        <v>1012</v>
      </c>
      <c r="B128" s="11" t="s">
        <v>952</v>
      </c>
      <c r="C128" s="11"/>
      <c r="D128" s="12" t="s">
        <v>37</v>
      </c>
      <c r="E128" s="12" t="s">
        <v>56</v>
      </c>
      <c r="G128" s="13" t="s">
        <v>945</v>
      </c>
      <c r="H128" s="12">
        <v>25</v>
      </c>
      <c r="I128" s="12" t="b">
        <v>0</v>
      </c>
      <c r="J128" s="12">
        <v>2</v>
      </c>
    </row>
    <row r="129" spans="1:10" s="12" customFormat="1" outlineLevel="1" x14ac:dyDescent="0.25">
      <c r="A129" s="11" t="s">
        <v>1013</v>
      </c>
      <c r="B129" s="11" t="s">
        <v>1014</v>
      </c>
      <c r="C129" s="11" t="s">
        <v>1015</v>
      </c>
      <c r="D129" s="12" t="s">
        <v>37</v>
      </c>
      <c r="E129" s="12" t="s">
        <v>56</v>
      </c>
      <c r="G129" s="13" t="s">
        <v>870</v>
      </c>
      <c r="H129" s="12">
        <v>6</v>
      </c>
      <c r="I129" s="12" t="b">
        <v>1</v>
      </c>
      <c r="J129" s="12">
        <v>5</v>
      </c>
    </row>
    <row r="130" spans="1:10" s="12" customFormat="1" outlineLevel="1" x14ac:dyDescent="0.25">
      <c r="A130" s="11" t="s">
        <v>1016</v>
      </c>
      <c r="B130" s="11" t="s">
        <v>1017</v>
      </c>
      <c r="C130" s="11" t="s">
        <v>1018</v>
      </c>
      <c r="D130" s="12" t="s">
        <v>37</v>
      </c>
      <c r="E130" s="12" t="s">
        <v>56</v>
      </c>
      <c r="G130" s="13" t="s">
        <v>914</v>
      </c>
      <c r="H130" s="12">
        <v>5</v>
      </c>
      <c r="I130" s="12" t="b">
        <v>1</v>
      </c>
      <c r="J130" s="12">
        <v>80</v>
      </c>
    </row>
    <row r="131" spans="1:10" s="12" customFormat="1" outlineLevel="1" x14ac:dyDescent="0.25">
      <c r="A131" s="11" t="s">
        <v>1019</v>
      </c>
      <c r="B131" s="11"/>
      <c r="C131" s="11"/>
      <c r="G131" s="13"/>
      <c r="H131" s="12">
        <f>1/50</f>
        <v>0.02</v>
      </c>
      <c r="I131" s="12" t="b">
        <v>0</v>
      </c>
      <c r="J131" s="12">
        <v>0.01</v>
      </c>
    </row>
    <row r="132" spans="1:10" s="12" customFormat="1" outlineLevel="1" x14ac:dyDescent="0.25">
      <c r="A132" s="11" t="s">
        <v>1020</v>
      </c>
      <c r="B132" s="11"/>
      <c r="C132" s="11"/>
      <c r="G132" s="13"/>
      <c r="H132" s="12">
        <f>1/50</f>
        <v>0.02</v>
      </c>
      <c r="I132" s="12" t="b">
        <v>0</v>
      </c>
      <c r="J132" s="12">
        <v>1</v>
      </c>
    </row>
    <row r="133" spans="1:10" s="12" customFormat="1" outlineLevel="1" x14ac:dyDescent="0.25">
      <c r="A133" s="11" t="s">
        <v>1021</v>
      </c>
      <c r="B133" s="11"/>
      <c r="C133" s="11"/>
      <c r="G133" s="13"/>
      <c r="H133" s="12">
        <f>1/50</f>
        <v>0.02</v>
      </c>
      <c r="I133" s="12" t="b">
        <v>0</v>
      </c>
      <c r="J133" s="12">
        <v>10</v>
      </c>
    </row>
    <row r="134" spans="1:10" s="12" customFormat="1" outlineLevel="1" x14ac:dyDescent="0.25">
      <c r="A134" s="11" t="s">
        <v>1022</v>
      </c>
      <c r="B134" s="11"/>
      <c r="C134" s="11"/>
      <c r="G134" s="13"/>
      <c r="H134" s="12">
        <f>1/50</f>
        <v>0.02</v>
      </c>
      <c r="I134" s="12" t="b">
        <v>0</v>
      </c>
      <c r="J134" s="12">
        <v>0.1</v>
      </c>
    </row>
    <row r="135" spans="1:10" s="12" customFormat="1" outlineLevel="1" x14ac:dyDescent="0.25">
      <c r="A135" s="11" t="s">
        <v>1023</v>
      </c>
      <c r="B135" s="11" t="s">
        <v>1024</v>
      </c>
      <c r="C135" s="11" t="s">
        <v>1025</v>
      </c>
      <c r="D135" s="12" t="s">
        <v>37</v>
      </c>
      <c r="E135" s="12" t="s">
        <v>56</v>
      </c>
      <c r="G135" s="13" t="s">
        <v>870</v>
      </c>
      <c r="H135" s="12">
        <v>7</v>
      </c>
      <c r="I135" s="12" t="b">
        <v>1</v>
      </c>
      <c r="J135" s="12">
        <v>8</v>
      </c>
    </row>
    <row r="136" spans="1:10" s="12" customFormat="1" outlineLevel="1" x14ac:dyDescent="0.25">
      <c r="A136" s="11" t="s">
        <v>1026</v>
      </c>
      <c r="B136" s="11"/>
      <c r="C136" s="11" t="s">
        <v>1027</v>
      </c>
      <c r="D136" s="12" t="s">
        <v>37</v>
      </c>
      <c r="E136" s="12" t="s">
        <v>56</v>
      </c>
      <c r="G136" s="13" t="s">
        <v>870</v>
      </c>
      <c r="H136" s="12">
        <v>6</v>
      </c>
      <c r="I136" s="12" t="b">
        <v>1</v>
      </c>
      <c r="J136" s="12">
        <v>30</v>
      </c>
    </row>
    <row r="137" spans="1:10" s="12" customFormat="1" outlineLevel="1" x14ac:dyDescent="0.25">
      <c r="A137" s="11" t="s">
        <v>1028</v>
      </c>
      <c r="B137" s="11"/>
      <c r="C137" s="11" t="s">
        <v>1029</v>
      </c>
      <c r="D137" s="12" t="s">
        <v>37</v>
      </c>
      <c r="E137" s="12" t="s">
        <v>56</v>
      </c>
      <c r="G137" s="13" t="s">
        <v>945</v>
      </c>
      <c r="H137" s="12">
        <v>5</v>
      </c>
      <c r="I137" s="12" t="b">
        <v>0</v>
      </c>
      <c r="J137" s="12">
        <v>2</v>
      </c>
    </row>
    <row r="138" spans="1:10" s="12" customFormat="1" outlineLevel="1" x14ac:dyDescent="0.25">
      <c r="A138" s="11" t="s">
        <v>1030</v>
      </c>
      <c r="B138" s="11" t="s">
        <v>1031</v>
      </c>
      <c r="C138" s="11"/>
      <c r="G138" s="13"/>
      <c r="H138" s="12">
        <v>0</v>
      </c>
      <c r="I138" s="12" t="b">
        <v>0</v>
      </c>
      <c r="J138" s="12">
        <v>5</v>
      </c>
    </row>
    <row r="139" spans="1:10" s="12" customFormat="1" outlineLevel="1" x14ac:dyDescent="0.25">
      <c r="A139" s="11" t="s">
        <v>1032</v>
      </c>
      <c r="B139" s="11"/>
      <c r="C139" s="11" t="s">
        <v>1033</v>
      </c>
      <c r="D139" s="12" t="s">
        <v>37</v>
      </c>
      <c r="E139" s="12" t="s">
        <v>56</v>
      </c>
      <c r="G139" s="13" t="s">
        <v>914</v>
      </c>
      <c r="H139" s="12">
        <v>8</v>
      </c>
      <c r="I139" s="12" t="b">
        <v>1</v>
      </c>
      <c r="J139" s="12">
        <v>50</v>
      </c>
    </row>
    <row r="140" spans="1:10" s="12" customFormat="1" outlineLevel="1" x14ac:dyDescent="0.25">
      <c r="A140" s="11" t="s">
        <v>1034</v>
      </c>
      <c r="B140" s="11"/>
      <c r="C140" s="11"/>
      <c r="D140" s="12" t="s">
        <v>37</v>
      </c>
      <c r="E140" s="12" t="s">
        <v>56</v>
      </c>
      <c r="G140" s="13" t="s">
        <v>1035</v>
      </c>
      <c r="I140" s="12" t="b">
        <v>0</v>
      </c>
      <c r="J140" s="12">
        <v>25</v>
      </c>
    </row>
    <row r="141" spans="1:10" s="12" customFormat="1" outlineLevel="1" x14ac:dyDescent="0.25">
      <c r="A141" s="11" t="s">
        <v>1036</v>
      </c>
      <c r="B141" s="11" t="s">
        <v>1037</v>
      </c>
      <c r="C141" s="11" t="s">
        <v>1038</v>
      </c>
      <c r="D141" s="12" t="s">
        <v>37</v>
      </c>
      <c r="E141" s="12" t="s">
        <v>56</v>
      </c>
      <c r="G141" s="13" t="s">
        <v>1035</v>
      </c>
      <c r="I141" s="12" t="b">
        <v>0</v>
      </c>
      <c r="J141" s="12">
        <v>150</v>
      </c>
    </row>
    <row r="142" spans="1:10" s="12" customFormat="1" outlineLevel="1" x14ac:dyDescent="0.25">
      <c r="A142" s="11" t="s">
        <v>1039</v>
      </c>
      <c r="B142" s="11" t="s">
        <v>1040</v>
      </c>
      <c r="C142" s="11" t="s">
        <v>1041</v>
      </c>
      <c r="D142" s="12" t="s">
        <v>37</v>
      </c>
      <c r="E142" s="12" t="s">
        <v>56</v>
      </c>
      <c r="G142" s="13" t="s">
        <v>1035</v>
      </c>
      <c r="I142" s="12" t="b">
        <v>0</v>
      </c>
      <c r="J142" s="12">
        <v>8</v>
      </c>
    </row>
    <row r="143" spans="1:10" s="12" customFormat="1" outlineLevel="1" x14ac:dyDescent="0.25">
      <c r="A143" s="11" t="s">
        <v>1042</v>
      </c>
      <c r="B143" s="11"/>
      <c r="C143" s="11"/>
      <c r="G143" s="13"/>
      <c r="H143" s="12">
        <v>2</v>
      </c>
      <c r="I143" s="12" t="b">
        <v>0</v>
      </c>
      <c r="J143" s="12">
        <v>1</v>
      </c>
    </row>
    <row r="144" spans="1:10" s="12" customFormat="1" outlineLevel="1" x14ac:dyDescent="0.25">
      <c r="A144" s="11" t="s">
        <v>1043</v>
      </c>
      <c r="B144" s="11" t="s">
        <v>1044</v>
      </c>
      <c r="C144" s="11"/>
      <c r="G144" s="13"/>
      <c r="H144" s="12">
        <v>0</v>
      </c>
      <c r="I144" s="12" t="b">
        <v>0</v>
      </c>
      <c r="J144" s="12">
        <v>0</v>
      </c>
    </row>
    <row r="145" spans="1:10" s="12" customFormat="1" outlineLevel="1" x14ac:dyDescent="0.25">
      <c r="A145" s="11" t="s">
        <v>1045</v>
      </c>
      <c r="B145" s="11" t="s">
        <v>1046</v>
      </c>
      <c r="C145" s="11" t="s">
        <v>1047</v>
      </c>
      <c r="D145" s="12" t="s">
        <v>37</v>
      </c>
      <c r="E145" s="12" t="s">
        <v>56</v>
      </c>
      <c r="G145" s="13" t="s">
        <v>870</v>
      </c>
      <c r="H145" s="12">
        <v>4</v>
      </c>
      <c r="I145" s="12" t="b">
        <v>1</v>
      </c>
      <c r="J145" s="12">
        <v>3</v>
      </c>
    </row>
    <row r="146" spans="1:10" s="12" customFormat="1" outlineLevel="1" x14ac:dyDescent="0.25">
      <c r="A146" s="11" t="s">
        <v>1048</v>
      </c>
      <c r="B146" s="11" t="s">
        <v>1049</v>
      </c>
      <c r="C146" s="11" t="s">
        <v>1050</v>
      </c>
      <c r="D146" s="12" t="s">
        <v>37</v>
      </c>
      <c r="E146" s="12" t="s">
        <v>56</v>
      </c>
      <c r="G146" s="13" t="s">
        <v>870</v>
      </c>
      <c r="H146" s="12">
        <v>8</v>
      </c>
      <c r="I146" s="12" t="b">
        <v>1</v>
      </c>
      <c r="J146" s="12">
        <v>1</v>
      </c>
    </row>
    <row r="147" spans="1:10" s="12" customFormat="1" outlineLevel="1" x14ac:dyDescent="0.25">
      <c r="A147" s="11" t="s">
        <v>1051</v>
      </c>
      <c r="B147" s="11" t="s">
        <v>1052</v>
      </c>
      <c r="C147" s="11"/>
      <c r="G147" s="13"/>
      <c r="H147" s="12">
        <v>18</v>
      </c>
      <c r="I147" s="12" t="b">
        <v>0</v>
      </c>
      <c r="J147" s="12">
        <v>15</v>
      </c>
    </row>
    <row r="148" spans="1:10" s="12" customFormat="1" outlineLevel="1" x14ac:dyDescent="0.25">
      <c r="A148" s="11" t="s">
        <v>1053</v>
      </c>
      <c r="B148" s="11" t="s">
        <v>1052</v>
      </c>
      <c r="C148" s="11"/>
      <c r="G148" s="13"/>
      <c r="H148" s="12">
        <v>8</v>
      </c>
      <c r="I148" s="12" t="b">
        <v>0</v>
      </c>
      <c r="J148" s="12">
        <v>8</v>
      </c>
    </row>
    <row r="149" spans="1:10" s="12" customFormat="1" outlineLevel="1" x14ac:dyDescent="0.25">
      <c r="A149" s="11" t="s">
        <v>1054</v>
      </c>
      <c r="B149" s="11" t="s">
        <v>1052</v>
      </c>
      <c r="C149" s="11"/>
      <c r="G149" s="13"/>
      <c r="H149" s="12">
        <v>200</v>
      </c>
      <c r="I149" s="12" t="b">
        <v>0</v>
      </c>
      <c r="J149" s="12">
        <v>120</v>
      </c>
    </row>
    <row r="150" spans="1:10" s="12" customFormat="1" outlineLevel="1" x14ac:dyDescent="0.25">
      <c r="A150" s="11" t="s">
        <v>1055</v>
      </c>
      <c r="B150" s="11" t="s">
        <v>1052</v>
      </c>
      <c r="C150" s="11"/>
      <c r="G150" s="13"/>
      <c r="H150" s="12">
        <v>90</v>
      </c>
      <c r="I150" s="12" t="b">
        <v>0</v>
      </c>
      <c r="J150" s="12">
        <v>60</v>
      </c>
    </row>
    <row r="151" spans="1:10" s="12" customFormat="1" outlineLevel="1" x14ac:dyDescent="0.25">
      <c r="A151" s="11" t="s">
        <v>1056</v>
      </c>
      <c r="B151" s="11" t="s">
        <v>1052</v>
      </c>
      <c r="C151" s="11"/>
      <c r="G151" s="13"/>
      <c r="H151" s="12">
        <v>40</v>
      </c>
      <c r="I151" s="12" t="b">
        <v>0</v>
      </c>
      <c r="J151" s="12">
        <v>30</v>
      </c>
    </row>
    <row r="152" spans="1:10" s="12" customFormat="1" outlineLevel="1" x14ac:dyDescent="0.25">
      <c r="A152" s="11" t="s">
        <v>1057</v>
      </c>
      <c r="B152" s="11"/>
      <c r="C152" s="11"/>
      <c r="D152" s="12" t="s">
        <v>37</v>
      </c>
      <c r="E152" s="12" t="s">
        <v>56</v>
      </c>
      <c r="G152" s="13" t="s">
        <v>945</v>
      </c>
      <c r="H152" s="12">
        <v>20</v>
      </c>
      <c r="I152" s="12" t="b">
        <v>0</v>
      </c>
      <c r="J152" s="12">
        <v>0.01</v>
      </c>
    </row>
    <row r="153" spans="1:10" s="12" customFormat="1" outlineLevel="1" x14ac:dyDescent="0.25">
      <c r="A153" s="11" t="s">
        <v>1058</v>
      </c>
      <c r="B153" s="11"/>
      <c r="C153" s="11"/>
      <c r="D153" s="12" t="s">
        <v>37</v>
      </c>
      <c r="E153" s="12" t="s">
        <v>56</v>
      </c>
      <c r="G153" s="13" t="s">
        <v>945</v>
      </c>
      <c r="H153" s="12">
        <v>0</v>
      </c>
      <c r="I153" s="12" t="b">
        <v>0</v>
      </c>
      <c r="J153" s="12">
        <v>0.1</v>
      </c>
    </row>
    <row r="154" spans="1:10" s="12" customFormat="1" outlineLevel="1" x14ac:dyDescent="0.25">
      <c r="A154" s="11" t="s">
        <v>1059</v>
      </c>
      <c r="B154" s="11"/>
      <c r="C154" s="11"/>
      <c r="D154" s="12" t="s">
        <v>37</v>
      </c>
      <c r="E154" s="12" t="s">
        <v>56</v>
      </c>
      <c r="G154" s="13" t="s">
        <v>945</v>
      </c>
      <c r="H154" s="12">
        <v>5</v>
      </c>
      <c r="I154" s="12" t="b">
        <v>0</v>
      </c>
      <c r="J154" s="12">
        <v>4</v>
      </c>
    </row>
    <row r="155" spans="1:10" s="12" customFormat="1" outlineLevel="1" x14ac:dyDescent="0.25">
      <c r="A155" s="11" t="s">
        <v>1060</v>
      </c>
      <c r="B155" s="11" t="s">
        <v>1061</v>
      </c>
      <c r="C155" s="11"/>
      <c r="G155" s="13"/>
      <c r="H155" s="12">
        <v>0</v>
      </c>
      <c r="I155" s="12" t="b">
        <v>0</v>
      </c>
      <c r="J155" s="12">
        <v>50</v>
      </c>
    </row>
    <row r="156" spans="1:10" s="12" customFormat="1" outlineLevel="1" x14ac:dyDescent="0.25">
      <c r="A156" s="11" t="s">
        <v>1062</v>
      </c>
      <c r="B156" s="11"/>
      <c r="C156" s="11"/>
      <c r="D156" s="12" t="s">
        <v>37</v>
      </c>
      <c r="E156" s="12" t="s">
        <v>56</v>
      </c>
      <c r="G156" s="13" t="s">
        <v>945</v>
      </c>
      <c r="H156" s="12">
        <v>0</v>
      </c>
      <c r="I156" s="12" t="b">
        <v>0</v>
      </c>
      <c r="J156" s="12">
        <v>0.03</v>
      </c>
    </row>
    <row r="157" spans="1:10" s="12" customFormat="1" outlineLevel="1" x14ac:dyDescent="0.25">
      <c r="A157" s="11" t="s">
        <v>1063</v>
      </c>
      <c r="B157" s="11" t="s">
        <v>1064</v>
      </c>
      <c r="C157" s="11" t="s">
        <v>1065</v>
      </c>
      <c r="D157" s="12" t="s">
        <v>37</v>
      </c>
      <c r="E157" s="12" t="s">
        <v>56</v>
      </c>
      <c r="G157" s="13" t="s">
        <v>945</v>
      </c>
      <c r="H157" s="12">
        <v>0</v>
      </c>
      <c r="I157" s="12" t="b">
        <v>0</v>
      </c>
      <c r="J157" s="12">
        <v>1</v>
      </c>
    </row>
    <row r="158" spans="1:10" s="12" customFormat="1" outlineLevel="1" x14ac:dyDescent="0.25">
      <c r="A158" s="11" t="s">
        <v>1066</v>
      </c>
      <c r="B158" s="11" t="s">
        <v>1067</v>
      </c>
      <c r="C158" s="11" t="s">
        <v>1068</v>
      </c>
      <c r="D158" s="12" t="s">
        <v>37</v>
      </c>
      <c r="E158" s="12" t="s">
        <v>56</v>
      </c>
      <c r="G158" s="13" t="s">
        <v>997</v>
      </c>
      <c r="I158" s="12" t="b">
        <v>0</v>
      </c>
      <c r="J158" s="12">
        <v>30000</v>
      </c>
    </row>
    <row r="159" spans="1:10" s="12" customFormat="1" outlineLevel="1" x14ac:dyDescent="0.25">
      <c r="A159" s="11" t="s">
        <v>1069</v>
      </c>
      <c r="B159" s="11" t="s">
        <v>1044</v>
      </c>
      <c r="C159" s="11"/>
      <c r="G159" s="13"/>
      <c r="H159" s="12">
        <v>0</v>
      </c>
      <c r="I159" s="12" t="b">
        <v>0</v>
      </c>
      <c r="J159" s="12">
        <v>0</v>
      </c>
    </row>
    <row r="160" spans="1:10" s="12" customFormat="1" outlineLevel="1" x14ac:dyDescent="0.25">
      <c r="A160" s="11" t="s">
        <v>1070</v>
      </c>
      <c r="B160" s="11"/>
      <c r="C160" s="11"/>
      <c r="G160" s="13"/>
      <c r="H160" s="12">
        <v>0</v>
      </c>
      <c r="I160" s="12" t="b">
        <v>0</v>
      </c>
      <c r="J160" s="12">
        <v>50</v>
      </c>
    </row>
    <row r="161" spans="1:10" s="12" customFormat="1" outlineLevel="1" x14ac:dyDescent="0.25">
      <c r="A161" s="11" t="s">
        <v>1071</v>
      </c>
      <c r="B161" s="11" t="s">
        <v>1072</v>
      </c>
      <c r="C161" s="11"/>
      <c r="G161" s="13"/>
      <c r="I161" s="12" t="b">
        <v>0</v>
      </c>
      <c r="J161" s="12">
        <v>5000</v>
      </c>
    </row>
    <row r="162" spans="1:10" s="12" customFormat="1" outlineLevel="1" x14ac:dyDescent="0.25">
      <c r="A162" s="11" t="s">
        <v>1073</v>
      </c>
      <c r="B162" s="11"/>
      <c r="C162" s="11" t="s">
        <v>1074</v>
      </c>
      <c r="D162" s="12" t="s">
        <v>37</v>
      </c>
      <c r="E162" s="12" t="s">
        <v>56</v>
      </c>
      <c r="G162" s="13" t="s">
        <v>945</v>
      </c>
      <c r="H162" s="12">
        <v>4</v>
      </c>
      <c r="I162" s="12" t="b">
        <v>0</v>
      </c>
      <c r="J162" s="12">
        <v>1</v>
      </c>
    </row>
    <row r="163" spans="1:10" s="12" customFormat="1" outlineLevel="1" x14ac:dyDescent="0.25">
      <c r="A163" s="11" t="s">
        <v>1075</v>
      </c>
      <c r="B163" s="11"/>
      <c r="C163" s="11" t="s">
        <v>1076</v>
      </c>
      <c r="D163" s="12" t="s">
        <v>37</v>
      </c>
      <c r="E163" s="12" t="s">
        <v>56</v>
      </c>
      <c r="G163" s="13" t="s">
        <v>945</v>
      </c>
      <c r="H163" s="12">
        <v>2</v>
      </c>
      <c r="I163" s="12" t="b">
        <v>0</v>
      </c>
      <c r="J163" s="12">
        <v>0.5</v>
      </c>
    </row>
    <row r="164" spans="1:10" s="12" customFormat="1" outlineLevel="1" x14ac:dyDescent="0.25">
      <c r="A164" s="11" t="s">
        <v>1077</v>
      </c>
      <c r="B164" s="11"/>
      <c r="C164" s="11"/>
      <c r="G164" s="13"/>
      <c r="H164" s="12">
        <v>2</v>
      </c>
      <c r="I164" s="12" t="b">
        <v>0</v>
      </c>
      <c r="J164" s="12">
        <v>0.1</v>
      </c>
    </row>
    <row r="165" spans="1:10" s="12" customFormat="1" outlineLevel="1" x14ac:dyDescent="0.25">
      <c r="A165" s="11" t="s">
        <v>1078</v>
      </c>
      <c r="B165" s="11"/>
      <c r="C165" s="11"/>
      <c r="G165" s="13"/>
      <c r="H165" s="12">
        <v>3</v>
      </c>
      <c r="I165" s="12" t="b">
        <v>0</v>
      </c>
    </row>
    <row r="166" spans="1:10" s="12" customFormat="1" outlineLevel="1" x14ac:dyDescent="0.25">
      <c r="A166" s="11" t="s">
        <v>1079</v>
      </c>
      <c r="B166" s="11"/>
      <c r="C166" s="11"/>
      <c r="G166" s="13"/>
      <c r="H166" s="12">
        <v>1</v>
      </c>
      <c r="I166" s="12" t="b">
        <v>0</v>
      </c>
    </row>
    <row r="167" spans="1:10" s="12" customFormat="1" outlineLevel="1" x14ac:dyDescent="0.25">
      <c r="A167" s="11" t="s">
        <v>1080</v>
      </c>
      <c r="B167" s="11"/>
      <c r="C167" s="11" t="s">
        <v>1081</v>
      </c>
      <c r="D167" s="12" t="s">
        <v>37</v>
      </c>
      <c r="E167" s="12" t="s">
        <v>56</v>
      </c>
      <c r="G167" s="13" t="s">
        <v>914</v>
      </c>
      <c r="H167" s="12">
        <v>1</v>
      </c>
      <c r="I167" s="12" t="b">
        <v>0</v>
      </c>
      <c r="J167" s="12">
        <v>50</v>
      </c>
    </row>
    <row r="168" spans="1:10" s="12" customFormat="1" outlineLevel="1" x14ac:dyDescent="0.25">
      <c r="A168" s="11" t="s">
        <v>1082</v>
      </c>
      <c r="B168" s="11" t="s">
        <v>1083</v>
      </c>
      <c r="C168" s="11"/>
      <c r="G168" s="13"/>
      <c r="H168" s="12">
        <v>0</v>
      </c>
      <c r="I168" s="12" t="b">
        <v>0</v>
      </c>
      <c r="J168" s="12">
        <v>50</v>
      </c>
    </row>
    <row r="169" spans="1:10" s="12" customFormat="1" outlineLevel="1" x14ac:dyDescent="0.25">
      <c r="A169" s="11" t="s">
        <v>1084</v>
      </c>
      <c r="B169" s="11" t="s">
        <v>1085</v>
      </c>
      <c r="C169" s="11"/>
      <c r="G169" s="13"/>
      <c r="H169" s="12">
        <v>10</v>
      </c>
      <c r="I169" s="12" t="b">
        <v>0</v>
      </c>
      <c r="J169" s="12">
        <v>1</v>
      </c>
    </row>
    <row r="170" spans="1:10" s="12" customFormat="1" outlineLevel="1" x14ac:dyDescent="0.25">
      <c r="A170" s="11" t="s">
        <v>1086</v>
      </c>
      <c r="B170" s="11" t="s">
        <v>1087</v>
      </c>
      <c r="C170" s="11"/>
      <c r="G170" s="13"/>
      <c r="H170" s="12">
        <v>0</v>
      </c>
      <c r="I170" s="12" t="b">
        <v>0</v>
      </c>
      <c r="J170" s="12">
        <v>1</v>
      </c>
    </row>
    <row r="171" spans="1:10" s="12" customFormat="1" outlineLevel="1" x14ac:dyDescent="0.25">
      <c r="A171" s="11" t="s">
        <v>1088</v>
      </c>
      <c r="B171" s="11" t="s">
        <v>1089</v>
      </c>
      <c r="C171" s="11"/>
      <c r="G171" s="13"/>
      <c r="H171" s="12">
        <v>0</v>
      </c>
      <c r="I171" s="12" t="b">
        <v>0</v>
      </c>
      <c r="J171" s="12">
        <v>0.2</v>
      </c>
    </row>
    <row r="172" spans="1:10" s="12" customFormat="1" outlineLevel="1" x14ac:dyDescent="0.25">
      <c r="A172" s="11" t="s">
        <v>1090</v>
      </c>
      <c r="B172" s="11"/>
      <c r="C172" s="11"/>
      <c r="G172" s="13"/>
      <c r="H172" s="12">
        <v>5</v>
      </c>
      <c r="I172" s="12" t="b">
        <v>1</v>
      </c>
      <c r="J172" s="12">
        <v>2000</v>
      </c>
    </row>
    <row r="173" spans="1:10" s="12" customFormat="1" outlineLevel="1" x14ac:dyDescent="0.25">
      <c r="A173" s="11" t="s">
        <v>1091</v>
      </c>
      <c r="B173" s="11"/>
      <c r="C173" s="11"/>
      <c r="D173" s="12" t="s">
        <v>37</v>
      </c>
      <c r="E173" s="12" t="s">
        <v>56</v>
      </c>
      <c r="G173" s="13" t="s">
        <v>914</v>
      </c>
      <c r="H173" s="12">
        <v>0</v>
      </c>
      <c r="I173" s="12" t="b">
        <v>0</v>
      </c>
      <c r="J173" s="12">
        <v>0</v>
      </c>
    </row>
    <row r="174" spans="1:10" s="12" customFormat="1" outlineLevel="1" x14ac:dyDescent="0.25">
      <c r="A174" s="11" t="s">
        <v>1092</v>
      </c>
      <c r="B174" s="11"/>
      <c r="C174" s="11"/>
      <c r="G174" s="13"/>
      <c r="H174" s="12">
        <v>1</v>
      </c>
      <c r="I174" s="12" t="b">
        <v>0</v>
      </c>
      <c r="J174" s="12">
        <v>10</v>
      </c>
    </row>
    <row r="175" spans="1:10" s="12" customFormat="1" outlineLevel="1" x14ac:dyDescent="0.25">
      <c r="A175" s="11" t="s">
        <v>1093</v>
      </c>
      <c r="B175" s="11"/>
      <c r="C175" s="11"/>
      <c r="G175" s="13"/>
      <c r="H175" s="12">
        <v>2</v>
      </c>
      <c r="I175" s="12" t="b">
        <v>0</v>
      </c>
      <c r="J175" s="12">
        <v>50</v>
      </c>
    </row>
    <row r="176" spans="1:10" s="12" customFormat="1" outlineLevel="1" x14ac:dyDescent="0.25">
      <c r="A176" s="11" t="s">
        <v>1094</v>
      </c>
      <c r="B176" s="11"/>
      <c r="C176" s="11" t="s">
        <v>1095</v>
      </c>
      <c r="D176" s="12" t="s">
        <v>37</v>
      </c>
      <c r="E176" s="12" t="s">
        <v>56</v>
      </c>
      <c r="G176" s="13" t="s">
        <v>914</v>
      </c>
      <c r="H176" s="12">
        <v>1</v>
      </c>
      <c r="I176" s="12" t="b">
        <v>0</v>
      </c>
      <c r="J176" s="12">
        <v>25</v>
      </c>
    </row>
    <row r="177" spans="1:10" s="12" customFormat="1" outlineLevel="1" x14ac:dyDescent="0.25">
      <c r="A177" s="11" t="s">
        <v>1096</v>
      </c>
      <c r="B177" s="11"/>
      <c r="C177" s="11" t="s">
        <v>1095</v>
      </c>
      <c r="D177" s="12" t="s">
        <v>37</v>
      </c>
      <c r="E177" s="12" t="s">
        <v>56</v>
      </c>
      <c r="G177" s="13" t="s">
        <v>914</v>
      </c>
      <c r="H177" s="12">
        <v>0.1</v>
      </c>
      <c r="I177" s="12" t="b">
        <v>0</v>
      </c>
      <c r="J177" s="12">
        <v>1</v>
      </c>
    </row>
    <row r="178" spans="1:10" s="12" customFormat="1" outlineLevel="1" x14ac:dyDescent="0.25">
      <c r="A178" s="11" t="s">
        <v>1097</v>
      </c>
      <c r="B178" s="11"/>
      <c r="C178" s="11" t="s">
        <v>1098</v>
      </c>
      <c r="D178" s="12" t="s">
        <v>37</v>
      </c>
      <c r="E178" s="12" t="s">
        <v>56</v>
      </c>
      <c r="G178" s="13" t="s">
        <v>907</v>
      </c>
      <c r="H178" s="12">
        <v>1</v>
      </c>
      <c r="I178" s="12" t="b">
        <v>0</v>
      </c>
      <c r="J178" s="12">
        <v>25</v>
      </c>
    </row>
    <row r="179" spans="1:10" s="12" customFormat="1" outlineLevel="1" x14ac:dyDescent="0.25">
      <c r="A179" s="11" t="s">
        <v>1099</v>
      </c>
      <c r="B179" s="11"/>
      <c r="C179" s="11"/>
      <c r="D179" s="12" t="s">
        <v>37</v>
      </c>
      <c r="E179" s="12" t="s">
        <v>56</v>
      </c>
      <c r="G179" s="13" t="s">
        <v>1035</v>
      </c>
      <c r="I179" s="12" t="b">
        <v>0</v>
      </c>
      <c r="J179" s="12">
        <v>200</v>
      </c>
    </row>
    <row r="180" spans="1:10" s="12" customFormat="1" outlineLevel="1" x14ac:dyDescent="0.25">
      <c r="A180" s="11" t="s">
        <v>1100</v>
      </c>
      <c r="B180" s="11"/>
      <c r="C180" s="11"/>
      <c r="D180" s="12" t="s">
        <v>37</v>
      </c>
      <c r="E180" s="12" t="s">
        <v>56</v>
      </c>
      <c r="G180" s="13" t="s">
        <v>1035</v>
      </c>
      <c r="I180" s="12" t="b">
        <v>0</v>
      </c>
      <c r="J180" s="12">
        <v>75</v>
      </c>
    </row>
    <row r="181" spans="1:10" s="12" customFormat="1" outlineLevel="1" x14ac:dyDescent="0.25">
      <c r="A181" s="11" t="s">
        <v>1101</v>
      </c>
      <c r="B181" s="11"/>
      <c r="C181" s="11"/>
      <c r="D181" s="12" t="s">
        <v>37</v>
      </c>
      <c r="E181" s="12" t="s">
        <v>56</v>
      </c>
      <c r="G181" s="13" t="s">
        <v>914</v>
      </c>
      <c r="H181" s="12">
        <v>1</v>
      </c>
      <c r="I181" s="12" t="b">
        <v>0</v>
      </c>
      <c r="J181" s="12">
        <v>25</v>
      </c>
    </row>
    <row r="182" spans="1:10" s="12" customFormat="1" outlineLevel="1" x14ac:dyDescent="0.25">
      <c r="A182" s="11" t="s">
        <v>1102</v>
      </c>
      <c r="B182" s="11" t="s">
        <v>1103</v>
      </c>
      <c r="C182" s="11"/>
      <c r="G182" s="13"/>
      <c r="I182" s="12" t="b">
        <v>0</v>
      </c>
      <c r="J182" s="12">
        <v>1000000</v>
      </c>
    </row>
    <row r="183" spans="1:10" s="12" customFormat="1" outlineLevel="1" x14ac:dyDescent="0.25">
      <c r="A183" s="11" t="s">
        <v>1104</v>
      </c>
      <c r="B183" s="11"/>
      <c r="C183" s="11"/>
      <c r="G183" s="13"/>
      <c r="H183" s="12">
        <v>1</v>
      </c>
      <c r="I183" s="12" t="b">
        <v>0</v>
      </c>
      <c r="J183" s="12">
        <v>5</v>
      </c>
    </row>
    <row r="184" spans="1:10" s="12" customFormat="1" outlineLevel="1" x14ac:dyDescent="0.25">
      <c r="A184" s="11" t="s">
        <v>1105</v>
      </c>
      <c r="B184" s="11"/>
      <c r="C184" s="11"/>
      <c r="G184" s="13"/>
      <c r="H184" s="12">
        <v>0</v>
      </c>
      <c r="I184" s="12" t="b">
        <v>0</v>
      </c>
      <c r="J184" s="12">
        <v>15</v>
      </c>
    </row>
    <row r="185" spans="1:10" s="12" customFormat="1" outlineLevel="1" x14ac:dyDescent="0.25">
      <c r="A185" s="11" t="s">
        <v>1106</v>
      </c>
      <c r="B185" s="11"/>
      <c r="C185" s="11" t="s">
        <v>1107</v>
      </c>
      <c r="D185" s="12" t="s">
        <v>37</v>
      </c>
      <c r="E185" s="12" t="s">
        <v>56</v>
      </c>
      <c r="G185" s="13" t="s">
        <v>945</v>
      </c>
      <c r="H185" s="12">
        <v>0</v>
      </c>
      <c r="I185" s="12" t="b">
        <v>0</v>
      </c>
      <c r="J185" s="12">
        <v>8</v>
      </c>
    </row>
    <row r="186" spans="1:10" s="12" customFormat="1" outlineLevel="1" x14ac:dyDescent="0.25">
      <c r="A186" s="11" t="s">
        <v>1108</v>
      </c>
      <c r="B186" s="11"/>
      <c r="C186" s="11"/>
      <c r="D186" s="12" t="s">
        <v>37</v>
      </c>
      <c r="E186" s="12" t="s">
        <v>56</v>
      </c>
      <c r="G186" s="13" t="s">
        <v>945</v>
      </c>
      <c r="H186" s="12">
        <v>0</v>
      </c>
      <c r="I186" s="12" t="b">
        <v>0</v>
      </c>
      <c r="J186" s="12">
        <v>0.1</v>
      </c>
    </row>
    <row r="187" spans="1:10" s="12" customFormat="1" outlineLevel="1" x14ac:dyDescent="0.25">
      <c r="A187" s="11" t="s">
        <v>1109</v>
      </c>
      <c r="B187" s="11" t="s">
        <v>1110</v>
      </c>
      <c r="C187" s="11"/>
      <c r="G187" s="13"/>
      <c r="H187" s="12">
        <v>1</v>
      </c>
      <c r="I187" s="12" t="b">
        <v>0</v>
      </c>
      <c r="J187" s="12">
        <v>5</v>
      </c>
    </row>
    <row r="188" spans="1:10" s="12" customFormat="1" outlineLevel="1" x14ac:dyDescent="0.25">
      <c r="A188" s="11" t="s">
        <v>1111</v>
      </c>
      <c r="B188" s="11" t="s">
        <v>924</v>
      </c>
      <c r="C188" s="11"/>
      <c r="G188" s="13"/>
      <c r="H188" s="12">
        <v>0</v>
      </c>
      <c r="I188" s="12" t="b">
        <v>0</v>
      </c>
      <c r="J188" s="12">
        <v>0</v>
      </c>
    </row>
    <row r="189" spans="1:10" s="12" customFormat="1" outlineLevel="1" x14ac:dyDescent="0.25">
      <c r="A189" s="11" t="s">
        <v>1112</v>
      </c>
      <c r="B189" s="11"/>
      <c r="C189" s="11" t="s">
        <v>1113</v>
      </c>
      <c r="D189" s="12" t="s">
        <v>37</v>
      </c>
      <c r="E189" s="12" t="s">
        <v>56</v>
      </c>
      <c r="G189" s="13" t="s">
        <v>945</v>
      </c>
      <c r="H189" s="12">
        <v>9</v>
      </c>
      <c r="I189" s="12" t="b">
        <v>0</v>
      </c>
      <c r="J189" s="12">
        <v>0.03</v>
      </c>
    </row>
    <row r="190" spans="1:10" s="12" customFormat="1" outlineLevel="1" x14ac:dyDescent="0.25">
      <c r="A190" s="11" t="s">
        <v>1114</v>
      </c>
      <c r="B190" s="11" t="s">
        <v>1115</v>
      </c>
      <c r="C190" s="11" t="s">
        <v>1116</v>
      </c>
      <c r="D190" s="12" t="s">
        <v>37</v>
      </c>
      <c r="E190" s="12" t="s">
        <v>56</v>
      </c>
      <c r="G190" s="13" t="s">
        <v>997</v>
      </c>
      <c r="I190" s="12" t="b">
        <v>0</v>
      </c>
      <c r="J190" s="12">
        <v>3000</v>
      </c>
    </row>
    <row r="191" spans="1:10" s="12" customFormat="1" outlineLevel="1" x14ac:dyDescent="0.25">
      <c r="A191" s="11" t="s">
        <v>1117</v>
      </c>
      <c r="B191" s="11" t="s">
        <v>1118</v>
      </c>
      <c r="C191" s="11"/>
      <c r="G191" s="13"/>
      <c r="I191" s="12" t="b">
        <v>0</v>
      </c>
      <c r="J191" s="12">
        <v>150000</v>
      </c>
    </row>
    <row r="192" spans="1:10" s="12" customFormat="1" outlineLevel="1" x14ac:dyDescent="0.25">
      <c r="A192" s="11" t="s">
        <v>1119</v>
      </c>
      <c r="B192" s="11"/>
      <c r="C192" s="11"/>
      <c r="D192" s="12" t="s">
        <v>37</v>
      </c>
      <c r="E192" s="12" t="s">
        <v>56</v>
      </c>
      <c r="G192" s="13" t="s">
        <v>945</v>
      </c>
      <c r="H192" s="12">
        <v>20</v>
      </c>
      <c r="I192" s="12" t="b">
        <v>0</v>
      </c>
      <c r="J192" s="12">
        <v>0.05</v>
      </c>
    </row>
    <row r="193" spans="1:10" s="12" customFormat="1" outlineLevel="1" x14ac:dyDescent="0.25">
      <c r="A193" s="11" t="s">
        <v>1120</v>
      </c>
      <c r="B193" s="11" t="s">
        <v>1121</v>
      </c>
      <c r="C193" s="11" t="s">
        <v>1122</v>
      </c>
      <c r="D193" s="12" t="s">
        <v>37</v>
      </c>
      <c r="E193" s="12" t="s">
        <v>56</v>
      </c>
      <c r="G193" s="13" t="s">
        <v>945</v>
      </c>
      <c r="H193" s="12">
        <v>1</v>
      </c>
      <c r="I193" s="12" t="b">
        <v>0</v>
      </c>
      <c r="J193" s="12">
        <v>0.1</v>
      </c>
    </row>
    <row r="194" spans="1:10" s="12" customFormat="1" outlineLevel="1" x14ac:dyDescent="0.25">
      <c r="A194" s="11" t="s">
        <v>1123</v>
      </c>
      <c r="B194" s="11" t="s">
        <v>1124</v>
      </c>
      <c r="C194" s="11" t="s">
        <v>1125</v>
      </c>
      <c r="D194" s="12" t="s">
        <v>37</v>
      </c>
      <c r="E194" s="12" t="s">
        <v>56</v>
      </c>
      <c r="G194" s="13" t="s">
        <v>945</v>
      </c>
      <c r="H194" s="12">
        <v>3</v>
      </c>
      <c r="I194" s="12" t="b">
        <v>0</v>
      </c>
      <c r="J194" s="12">
        <v>12</v>
      </c>
    </row>
    <row r="195" spans="1:10" s="12" customFormat="1" outlineLevel="1" x14ac:dyDescent="0.25">
      <c r="A195" s="11" t="s">
        <v>1126</v>
      </c>
      <c r="B195" s="11" t="s">
        <v>1127</v>
      </c>
      <c r="C195" s="11" t="s">
        <v>1128</v>
      </c>
      <c r="D195" s="12" t="s">
        <v>37</v>
      </c>
      <c r="E195" s="12" t="s">
        <v>56</v>
      </c>
      <c r="G195" s="13" t="s">
        <v>945</v>
      </c>
      <c r="H195" s="12">
        <v>2</v>
      </c>
      <c r="I195" s="12" t="b">
        <v>0</v>
      </c>
      <c r="J195" s="12">
        <v>7</v>
      </c>
    </row>
    <row r="196" spans="1:10" s="12" customFormat="1" outlineLevel="1" x14ac:dyDescent="0.25">
      <c r="A196" s="11" t="s">
        <v>1129</v>
      </c>
      <c r="B196" s="11" t="s">
        <v>1130</v>
      </c>
      <c r="C196" s="11"/>
      <c r="D196" s="12" t="s">
        <v>37</v>
      </c>
      <c r="E196" s="12" t="s">
        <v>56</v>
      </c>
      <c r="G196" s="13" t="s">
        <v>945</v>
      </c>
      <c r="H196" s="12">
        <v>1</v>
      </c>
      <c r="I196" s="12" t="b">
        <v>0</v>
      </c>
      <c r="J196" s="12">
        <v>40</v>
      </c>
    </row>
    <row r="197" spans="1:10" s="12" customFormat="1" outlineLevel="1" x14ac:dyDescent="0.25">
      <c r="A197" s="11" t="s">
        <v>1131</v>
      </c>
      <c r="B197" s="11" t="s">
        <v>1132</v>
      </c>
      <c r="C197" s="11"/>
      <c r="D197" s="12" t="s">
        <v>37</v>
      </c>
      <c r="E197" s="12" t="s">
        <v>56</v>
      </c>
      <c r="G197" s="13" t="s">
        <v>945</v>
      </c>
      <c r="H197" s="12">
        <v>1</v>
      </c>
      <c r="I197" s="12" t="b">
        <v>0</v>
      </c>
      <c r="J197" s="12">
        <v>80</v>
      </c>
    </row>
    <row r="198" spans="1:10" s="12" customFormat="1" outlineLevel="1" x14ac:dyDescent="0.25">
      <c r="A198" s="11" t="s">
        <v>1133</v>
      </c>
      <c r="B198" s="11" t="s">
        <v>1134</v>
      </c>
      <c r="C198" s="11"/>
      <c r="D198" s="12" t="s">
        <v>37</v>
      </c>
      <c r="E198" s="12" t="s">
        <v>56</v>
      </c>
      <c r="G198" s="13" t="s">
        <v>945</v>
      </c>
      <c r="H198" s="12">
        <v>1</v>
      </c>
      <c r="I198" s="12" t="b">
        <v>0</v>
      </c>
      <c r="J198" s="12">
        <v>20</v>
      </c>
    </row>
    <row r="199" spans="1:10" s="12" customFormat="1" outlineLevel="1" x14ac:dyDescent="0.25">
      <c r="A199" s="11" t="s">
        <v>1135</v>
      </c>
      <c r="B199" s="11" t="s">
        <v>1136</v>
      </c>
      <c r="C199" s="11"/>
      <c r="D199" s="12" t="s">
        <v>37</v>
      </c>
      <c r="E199" s="12" t="s">
        <v>56</v>
      </c>
      <c r="G199" s="13" t="s">
        <v>945</v>
      </c>
      <c r="H199" s="12">
        <v>1</v>
      </c>
      <c r="I199" s="12" t="b">
        <v>0</v>
      </c>
      <c r="J199" s="12">
        <v>150</v>
      </c>
    </row>
    <row r="200" spans="1:10" s="12" customFormat="1" outlineLevel="1" x14ac:dyDescent="0.25">
      <c r="A200" s="11" t="s">
        <v>1137</v>
      </c>
      <c r="B200" s="11" t="s">
        <v>1138</v>
      </c>
      <c r="C200" s="11" t="s">
        <v>1139</v>
      </c>
      <c r="D200" s="12" t="s">
        <v>37</v>
      </c>
      <c r="E200" s="12" t="s">
        <v>56</v>
      </c>
      <c r="G200" s="13" t="s">
        <v>997</v>
      </c>
      <c r="I200" s="12" t="b">
        <v>0</v>
      </c>
      <c r="J200" s="12">
        <v>10000</v>
      </c>
    </row>
    <row r="201" spans="1:10" s="12" customFormat="1" outlineLevel="1" x14ac:dyDescent="0.25">
      <c r="A201" s="11" t="s">
        <v>1140</v>
      </c>
      <c r="B201" s="11" t="s">
        <v>1141</v>
      </c>
      <c r="C201" s="11" t="s">
        <v>1142</v>
      </c>
      <c r="D201" s="12" t="s">
        <v>37</v>
      </c>
      <c r="E201" s="12" t="s">
        <v>56</v>
      </c>
      <c r="G201" s="13" t="s">
        <v>914</v>
      </c>
      <c r="H201" s="12">
        <v>0</v>
      </c>
      <c r="I201" s="12" t="b">
        <v>0</v>
      </c>
      <c r="J201" s="12">
        <v>100</v>
      </c>
    </row>
    <row r="202" spans="1:10" s="12" customFormat="1" outlineLevel="1" x14ac:dyDescent="0.25">
      <c r="A202" s="11" t="s">
        <v>1143</v>
      </c>
      <c r="B202" s="11" t="s">
        <v>1144</v>
      </c>
      <c r="C202" s="11"/>
      <c r="D202" s="12" t="s">
        <v>37</v>
      </c>
      <c r="E202" s="12" t="s">
        <v>56</v>
      </c>
      <c r="G202" s="13" t="s">
        <v>945</v>
      </c>
      <c r="H202" s="12">
        <v>2</v>
      </c>
      <c r="I202" s="12" t="b">
        <v>0</v>
      </c>
      <c r="J202" s="12">
        <v>15</v>
      </c>
    </row>
    <row r="203" spans="1:10" s="12" customFormat="1" outlineLevel="1" x14ac:dyDescent="0.25">
      <c r="A203" s="11" t="s">
        <v>1145</v>
      </c>
      <c r="B203" s="11" t="s">
        <v>1146</v>
      </c>
      <c r="C203" s="11"/>
      <c r="D203" s="12" t="s">
        <v>37</v>
      </c>
      <c r="E203" s="12" t="s">
        <v>56</v>
      </c>
      <c r="G203" s="13" t="s">
        <v>945</v>
      </c>
      <c r="H203" s="12">
        <v>2</v>
      </c>
      <c r="I203" s="12" t="b">
        <v>0</v>
      </c>
      <c r="J203" s="12">
        <v>50</v>
      </c>
    </row>
    <row r="204" spans="1:10" s="12" customFormat="1" outlineLevel="1" x14ac:dyDescent="0.25">
      <c r="A204" s="11" t="s">
        <v>1147</v>
      </c>
      <c r="B204" s="11" t="s">
        <v>1148</v>
      </c>
      <c r="C204" s="11"/>
      <c r="G204" s="13"/>
      <c r="I204" s="12" t="b">
        <v>0</v>
      </c>
      <c r="J204" s="12">
        <v>100000</v>
      </c>
    </row>
    <row r="205" spans="1:10" s="12" customFormat="1" outlineLevel="1" x14ac:dyDescent="0.25">
      <c r="A205" s="11" t="s">
        <v>1149</v>
      </c>
      <c r="B205" s="11"/>
      <c r="C205" s="11"/>
      <c r="G205" s="13"/>
      <c r="H205" s="12">
        <v>0.5</v>
      </c>
      <c r="I205" s="12" t="b">
        <v>0</v>
      </c>
      <c r="J205" s="12">
        <v>1</v>
      </c>
    </row>
    <row r="206" spans="1:10" s="12" customFormat="1" outlineLevel="1" x14ac:dyDescent="0.25">
      <c r="A206" s="11" t="s">
        <v>1150</v>
      </c>
      <c r="B206" s="11"/>
      <c r="C206" s="11"/>
      <c r="G206" s="13"/>
      <c r="H206" s="12">
        <v>1</v>
      </c>
      <c r="I206" s="12" t="b">
        <v>0</v>
      </c>
    </row>
    <row r="207" spans="1:10" s="12" customFormat="1" outlineLevel="1" x14ac:dyDescent="0.25">
      <c r="A207" s="11" t="s">
        <v>1151</v>
      </c>
      <c r="B207" s="11"/>
      <c r="C207" s="11"/>
      <c r="D207" s="12" t="s">
        <v>37</v>
      </c>
      <c r="E207" s="12" t="s">
        <v>56</v>
      </c>
      <c r="G207" s="13" t="s">
        <v>945</v>
      </c>
      <c r="H207" s="12">
        <v>0.5</v>
      </c>
      <c r="I207" s="12" t="b">
        <v>0</v>
      </c>
      <c r="J207" s="12">
        <v>1</v>
      </c>
    </row>
    <row r="208" spans="1:10" s="12" customFormat="1" outlineLevel="1" x14ac:dyDescent="0.25">
      <c r="A208" s="11" t="s">
        <v>1152</v>
      </c>
      <c r="B208" s="11" t="s">
        <v>1153</v>
      </c>
      <c r="C208" s="11"/>
      <c r="G208" s="13"/>
      <c r="I208" s="12" t="b">
        <v>0</v>
      </c>
      <c r="J208" s="12">
        <v>50000</v>
      </c>
    </row>
    <row r="209" spans="1:10" s="12" customFormat="1" outlineLevel="1" x14ac:dyDescent="0.25">
      <c r="A209" s="11" t="s">
        <v>1154</v>
      </c>
      <c r="B209" s="11"/>
      <c r="C209" s="11"/>
      <c r="G209" s="13"/>
      <c r="H209" s="12">
        <v>3</v>
      </c>
      <c r="I209" s="12" t="b">
        <v>0</v>
      </c>
    </row>
    <row r="210" spans="1:10" s="12" customFormat="1" outlineLevel="1" x14ac:dyDescent="0.25">
      <c r="A210" s="11" t="s">
        <v>1155</v>
      </c>
      <c r="B210" s="11" t="s">
        <v>1156</v>
      </c>
      <c r="C210" s="11" t="s">
        <v>1157</v>
      </c>
      <c r="D210" s="12" t="s">
        <v>37</v>
      </c>
      <c r="E210" s="12" t="s">
        <v>56</v>
      </c>
      <c r="G210" s="13" t="s">
        <v>870</v>
      </c>
      <c r="H210" s="12">
        <v>2</v>
      </c>
      <c r="I210" s="12" t="b">
        <v>1</v>
      </c>
      <c r="J210" s="12">
        <v>5</v>
      </c>
    </row>
    <row r="211" spans="1:10" s="12" customFormat="1" outlineLevel="1" x14ac:dyDescent="0.25">
      <c r="A211" s="11" t="s">
        <v>1158</v>
      </c>
      <c r="B211" s="11"/>
      <c r="C211" s="11"/>
      <c r="D211" s="12" t="s">
        <v>37</v>
      </c>
      <c r="E211" s="12" t="s">
        <v>56</v>
      </c>
      <c r="G211" s="13" t="s">
        <v>945</v>
      </c>
      <c r="H211" s="12">
        <v>1</v>
      </c>
      <c r="I211" s="12" t="b">
        <v>0</v>
      </c>
      <c r="J211" s="12">
        <v>0.02</v>
      </c>
    </row>
    <row r="212" spans="1:10" s="12" customFormat="1" outlineLevel="1" x14ac:dyDescent="0.25">
      <c r="A212" s="11" t="s">
        <v>1159</v>
      </c>
      <c r="B212" s="11" t="s">
        <v>1160</v>
      </c>
      <c r="C212" s="11" t="s">
        <v>1041</v>
      </c>
      <c r="D212" s="12" t="s">
        <v>37</v>
      </c>
      <c r="E212" s="12" t="s">
        <v>56</v>
      </c>
      <c r="G212" s="13" t="s">
        <v>1035</v>
      </c>
      <c r="I212" s="12" t="b">
        <v>0</v>
      </c>
      <c r="J212" s="12">
        <v>8</v>
      </c>
    </row>
    <row r="213" spans="1:10" s="12" customFormat="1" outlineLevel="1" x14ac:dyDescent="0.25">
      <c r="A213" s="11" t="s">
        <v>1161</v>
      </c>
      <c r="B213" s="11"/>
      <c r="C213" s="11"/>
      <c r="D213" s="12" t="s">
        <v>37</v>
      </c>
      <c r="E213" s="12" t="s">
        <v>56</v>
      </c>
      <c r="G213" s="13" t="s">
        <v>914</v>
      </c>
      <c r="H213" s="12">
        <v>3</v>
      </c>
      <c r="I213" s="12" t="b">
        <v>1</v>
      </c>
      <c r="J213" s="12">
        <v>5</v>
      </c>
    </row>
    <row r="214" spans="1:10" s="12" customFormat="1" outlineLevel="1" x14ac:dyDescent="0.25">
      <c r="A214" s="11" t="s">
        <v>1162</v>
      </c>
      <c r="B214" s="11" t="s">
        <v>1163</v>
      </c>
      <c r="C214" s="11" t="s">
        <v>1164</v>
      </c>
      <c r="D214" s="12" t="s">
        <v>37</v>
      </c>
      <c r="E214" s="12" t="s">
        <v>56</v>
      </c>
      <c r="G214" s="13" t="s">
        <v>914</v>
      </c>
      <c r="H214" s="12">
        <v>3</v>
      </c>
      <c r="I214" s="12" t="b">
        <v>1</v>
      </c>
      <c r="J214" s="12">
        <v>100</v>
      </c>
    </row>
    <row r="215" spans="1:10" s="12" customFormat="1" outlineLevel="1" x14ac:dyDescent="0.25">
      <c r="A215" s="11" t="s">
        <v>1165</v>
      </c>
      <c r="B215" s="11" t="s">
        <v>1166</v>
      </c>
      <c r="C215" s="11" t="s">
        <v>1167</v>
      </c>
      <c r="D215" s="12" t="s">
        <v>37</v>
      </c>
      <c r="E215" s="12" t="s">
        <v>56</v>
      </c>
      <c r="G215" s="13" t="s">
        <v>870</v>
      </c>
      <c r="H215" s="12">
        <v>10</v>
      </c>
      <c r="I215" s="12" t="b">
        <v>1</v>
      </c>
      <c r="J215" s="12">
        <v>75</v>
      </c>
    </row>
    <row r="216" spans="1:10" s="12" customFormat="1" outlineLevel="1" x14ac:dyDescent="0.25">
      <c r="A216" s="11" t="s">
        <v>1168</v>
      </c>
      <c r="B216" s="11"/>
      <c r="C216" s="11"/>
      <c r="G216" s="13"/>
      <c r="I216" s="12" t="b">
        <v>0</v>
      </c>
      <c r="J216" s="12">
        <v>2</v>
      </c>
    </row>
    <row r="217" spans="1:10" s="12" customFormat="1" outlineLevel="1" x14ac:dyDescent="0.25">
      <c r="A217" s="11" t="s">
        <v>1169</v>
      </c>
      <c r="B217" s="11" t="s">
        <v>1170</v>
      </c>
      <c r="C217" s="11" t="s">
        <v>1171</v>
      </c>
      <c r="D217" s="12" t="s">
        <v>37</v>
      </c>
      <c r="E217" s="12" t="s">
        <v>56</v>
      </c>
      <c r="G217" s="13" t="s">
        <v>945</v>
      </c>
      <c r="H217" s="12">
        <v>1</v>
      </c>
      <c r="I217" s="12" t="b">
        <v>0</v>
      </c>
      <c r="J217" s="12">
        <v>0.1</v>
      </c>
    </row>
    <row r="218" spans="1:10" s="12" customFormat="1" outlineLevel="1" x14ac:dyDescent="0.25">
      <c r="A218" s="11" t="s">
        <v>1172</v>
      </c>
      <c r="B218" s="11"/>
      <c r="C218" s="11"/>
      <c r="G218" s="13"/>
      <c r="H218" s="12">
        <v>1</v>
      </c>
      <c r="I218" s="12" t="b">
        <v>0</v>
      </c>
      <c r="J218" s="12">
        <v>0.2</v>
      </c>
    </row>
    <row r="219" spans="1:10" s="12" customFormat="1" outlineLevel="1" x14ac:dyDescent="0.25">
      <c r="A219" s="11" t="s">
        <v>1173</v>
      </c>
      <c r="B219" s="11"/>
      <c r="C219" s="11"/>
      <c r="D219" s="12" t="s">
        <v>37</v>
      </c>
      <c r="E219" s="12" t="s">
        <v>56</v>
      </c>
      <c r="G219" s="13" t="s">
        <v>945</v>
      </c>
      <c r="H219" s="12">
        <v>0</v>
      </c>
      <c r="I219" s="12" t="b">
        <v>0</v>
      </c>
      <c r="J219" s="12">
        <v>0.4</v>
      </c>
    </row>
    <row r="220" spans="1:10" s="12" customFormat="1" outlineLevel="1" x14ac:dyDescent="0.25">
      <c r="A220" s="11" t="s">
        <v>1174</v>
      </c>
      <c r="B220" s="11"/>
      <c r="C220" s="11"/>
      <c r="D220" s="12" t="s">
        <v>37</v>
      </c>
      <c r="E220" s="12" t="s">
        <v>56</v>
      </c>
      <c r="G220" s="13" t="s">
        <v>945</v>
      </c>
      <c r="H220" s="12">
        <v>0</v>
      </c>
      <c r="I220" s="12" t="b">
        <v>0</v>
      </c>
      <c r="J220" s="12">
        <v>0.2</v>
      </c>
    </row>
    <row r="221" spans="1:10" s="12" customFormat="1" outlineLevel="1" x14ac:dyDescent="0.25">
      <c r="A221" s="11" t="s">
        <v>1175</v>
      </c>
      <c r="B221" s="11" t="s">
        <v>1176</v>
      </c>
      <c r="C221" s="11" t="s">
        <v>1177</v>
      </c>
      <c r="D221" s="12" t="s">
        <v>37</v>
      </c>
      <c r="E221" s="12" t="s">
        <v>56</v>
      </c>
      <c r="G221" s="13" t="s">
        <v>870</v>
      </c>
      <c r="H221" s="12">
        <v>2</v>
      </c>
      <c r="I221" s="12" t="b">
        <v>1</v>
      </c>
      <c r="J221" s="12">
        <v>0.1</v>
      </c>
    </row>
    <row r="222" spans="1:10" s="12" customFormat="1" outlineLevel="1" x14ac:dyDescent="0.25">
      <c r="A222" s="11" t="s">
        <v>1178</v>
      </c>
      <c r="B222" s="11" t="s">
        <v>1031</v>
      </c>
      <c r="C222" s="11"/>
      <c r="G222" s="13"/>
      <c r="H222" s="12">
        <v>0</v>
      </c>
      <c r="I222" s="12" t="b">
        <v>0</v>
      </c>
      <c r="J222" s="12">
        <v>10</v>
      </c>
    </row>
    <row r="223" spans="1:10" s="12" customFormat="1" outlineLevel="1" x14ac:dyDescent="0.25">
      <c r="A223" s="11" t="s">
        <v>1179</v>
      </c>
      <c r="B223" s="11" t="s">
        <v>1031</v>
      </c>
      <c r="C223" s="11"/>
      <c r="G223" s="13"/>
      <c r="H223" s="12">
        <v>0</v>
      </c>
      <c r="I223" s="12" t="b">
        <v>0</v>
      </c>
      <c r="J223" s="12">
        <v>10</v>
      </c>
    </row>
    <row r="224" spans="1:10" s="12" customFormat="1" outlineLevel="1" x14ac:dyDescent="0.25">
      <c r="A224" s="11" t="s">
        <v>1180</v>
      </c>
      <c r="B224" s="11" t="s">
        <v>1031</v>
      </c>
      <c r="C224" s="11"/>
      <c r="G224" s="13"/>
      <c r="H224" s="12">
        <v>0</v>
      </c>
      <c r="I224" s="12" t="b">
        <v>0</v>
      </c>
      <c r="J224" s="12">
        <v>10</v>
      </c>
    </row>
    <row r="225" spans="1:10" s="12" customFormat="1" outlineLevel="1" x14ac:dyDescent="0.25">
      <c r="A225" s="11" t="s">
        <v>1181</v>
      </c>
      <c r="B225" s="11" t="s">
        <v>1031</v>
      </c>
      <c r="C225" s="11"/>
      <c r="G225" s="13"/>
      <c r="H225" s="12">
        <v>0</v>
      </c>
      <c r="I225" s="12" t="b">
        <v>0</v>
      </c>
      <c r="J225" s="12">
        <v>10</v>
      </c>
    </row>
    <row r="226" spans="1:10" s="12" customFormat="1" outlineLevel="1" x14ac:dyDescent="0.25">
      <c r="A226" s="11" t="s">
        <v>1182</v>
      </c>
      <c r="B226" s="11"/>
      <c r="C226" s="11"/>
      <c r="D226" s="12" t="s">
        <v>37</v>
      </c>
      <c r="E226" s="12" t="s">
        <v>56</v>
      </c>
      <c r="G226" s="13" t="s">
        <v>945</v>
      </c>
      <c r="H226" s="12">
        <v>10</v>
      </c>
      <c r="I226" s="12" t="b">
        <v>0</v>
      </c>
      <c r="J226" s="12">
        <v>3</v>
      </c>
    </row>
    <row r="227" spans="1:10" s="12" customFormat="1" outlineLevel="1" x14ac:dyDescent="0.25">
      <c r="A227" s="11" t="s">
        <v>1183</v>
      </c>
      <c r="B227" s="11" t="s">
        <v>1044</v>
      </c>
      <c r="C227" s="11"/>
      <c r="G227" s="13"/>
      <c r="H227" s="12">
        <v>3</v>
      </c>
      <c r="I227" s="12" t="b">
        <v>0</v>
      </c>
      <c r="J227" s="12">
        <v>0</v>
      </c>
    </row>
    <row r="228" spans="1:10" s="12" customFormat="1" outlineLevel="1" x14ac:dyDescent="0.25">
      <c r="A228" s="11" t="s">
        <v>1184</v>
      </c>
      <c r="B228" s="11"/>
      <c r="C228" s="11"/>
      <c r="D228" s="12" t="s">
        <v>37</v>
      </c>
      <c r="E228" s="12" t="s">
        <v>56</v>
      </c>
      <c r="G228" s="13" t="s">
        <v>945</v>
      </c>
      <c r="H228" s="12">
        <v>5</v>
      </c>
      <c r="I228" s="12" t="b">
        <v>0</v>
      </c>
      <c r="J228" s="12">
        <v>0.02</v>
      </c>
    </row>
    <row r="229" spans="1:10" s="12" customFormat="1" outlineLevel="1" x14ac:dyDescent="0.25">
      <c r="A229" s="11" t="s">
        <v>1185</v>
      </c>
      <c r="B229" s="11"/>
      <c r="C229" s="11"/>
      <c r="D229" s="12" t="s">
        <v>37</v>
      </c>
      <c r="E229" s="12" t="s">
        <v>56</v>
      </c>
      <c r="G229" s="13" t="s">
        <v>945</v>
      </c>
      <c r="H229" s="12">
        <v>0.5</v>
      </c>
      <c r="I229" s="12" t="b">
        <v>0</v>
      </c>
      <c r="J229" s="12">
        <v>0.1</v>
      </c>
    </row>
    <row r="230" spans="1:10" s="12" customFormat="1" outlineLevel="1" x14ac:dyDescent="0.25">
      <c r="A230" s="11" t="s">
        <v>1186</v>
      </c>
      <c r="B230" s="11"/>
      <c r="C230" s="11"/>
      <c r="D230" s="12" t="s">
        <v>37</v>
      </c>
      <c r="E230" s="12" t="s">
        <v>56</v>
      </c>
      <c r="G230" s="13" t="s">
        <v>945</v>
      </c>
      <c r="H230" s="12">
        <v>8</v>
      </c>
      <c r="I230" s="12" t="b">
        <v>0</v>
      </c>
      <c r="J230" s="12">
        <v>0.2</v>
      </c>
    </row>
    <row r="231" spans="1:10" s="12" customFormat="1" outlineLevel="1" x14ac:dyDescent="0.25">
      <c r="A231" s="11" t="s">
        <v>1187</v>
      </c>
      <c r="B231" s="11"/>
      <c r="C231" s="11"/>
      <c r="D231" s="12" t="s">
        <v>37</v>
      </c>
      <c r="E231" s="12" t="s">
        <v>56</v>
      </c>
      <c r="G231" s="13" t="s">
        <v>1035</v>
      </c>
      <c r="I231" s="12" t="b">
        <v>0</v>
      </c>
      <c r="J231" s="12">
        <v>30</v>
      </c>
    </row>
    <row r="232" spans="1:10" s="12" customFormat="1" outlineLevel="1" x14ac:dyDescent="0.25">
      <c r="A232" s="11" t="s">
        <v>1188</v>
      </c>
      <c r="B232" s="11"/>
      <c r="C232" s="11"/>
      <c r="G232" s="13"/>
      <c r="H232" s="12">
        <v>8</v>
      </c>
      <c r="I232" s="12" t="b">
        <v>0</v>
      </c>
      <c r="J232" s="12">
        <v>30</v>
      </c>
    </row>
    <row r="233" spans="1:10" s="12" customFormat="1" outlineLevel="1" x14ac:dyDescent="0.25">
      <c r="A233" s="11" t="s">
        <v>1189</v>
      </c>
      <c r="B233" s="11"/>
      <c r="C233" s="11"/>
      <c r="D233" s="12" t="s">
        <v>37</v>
      </c>
      <c r="E233" s="12" t="s">
        <v>56</v>
      </c>
      <c r="G233" s="13" t="s">
        <v>945</v>
      </c>
      <c r="H233" s="12">
        <v>10</v>
      </c>
      <c r="I233" s="12" t="b">
        <v>0</v>
      </c>
      <c r="J233" s="12">
        <v>0.5</v>
      </c>
    </row>
    <row r="234" spans="1:10" s="12" customFormat="1" outlineLevel="1" x14ac:dyDescent="0.25">
      <c r="A234" s="11" t="s">
        <v>1190</v>
      </c>
      <c r="B234" s="11" t="s">
        <v>1044</v>
      </c>
      <c r="C234" s="11"/>
      <c r="G234" s="13"/>
      <c r="H234" s="12">
        <v>0</v>
      </c>
      <c r="I234" s="12" t="b">
        <v>0</v>
      </c>
      <c r="J234" s="12">
        <v>0</v>
      </c>
    </row>
    <row r="235" spans="1:10" s="12" customFormat="1" outlineLevel="1" x14ac:dyDescent="0.25">
      <c r="A235" s="11" t="s">
        <v>886</v>
      </c>
      <c r="B235" s="11" t="s">
        <v>1191</v>
      </c>
      <c r="C235" s="11"/>
      <c r="G235" s="13"/>
      <c r="H235" s="12">
        <v>1</v>
      </c>
      <c r="I235" s="12" t="b">
        <v>0</v>
      </c>
      <c r="J235" s="12">
        <v>1</v>
      </c>
    </row>
    <row r="236" spans="1:10" s="12" customFormat="1" outlineLevel="1" x14ac:dyDescent="0.25">
      <c r="A236" s="11" t="s">
        <v>1192</v>
      </c>
      <c r="B236" s="11" t="s">
        <v>1193</v>
      </c>
      <c r="C236" s="11"/>
      <c r="G236" s="13"/>
      <c r="H236" s="12">
        <v>1</v>
      </c>
      <c r="I236" s="12" t="b">
        <v>0</v>
      </c>
      <c r="J236" s="12">
        <v>60</v>
      </c>
    </row>
    <row r="237" spans="1:10" s="12" customFormat="1" outlineLevel="1" x14ac:dyDescent="0.25">
      <c r="A237" s="11" t="s">
        <v>1194</v>
      </c>
      <c r="B237" s="11" t="s">
        <v>1195</v>
      </c>
      <c r="C237" s="11"/>
      <c r="D237" s="12" t="s">
        <v>37</v>
      </c>
      <c r="E237" s="12" t="s">
        <v>56</v>
      </c>
      <c r="G237" s="13" t="s">
        <v>945</v>
      </c>
      <c r="H237" s="12">
        <v>3</v>
      </c>
      <c r="I237" s="12" t="b">
        <v>1</v>
      </c>
      <c r="J237" s="12">
        <v>1</v>
      </c>
    </row>
    <row r="238" spans="1:10" s="12" customFormat="1" outlineLevel="1" x14ac:dyDescent="0.25">
      <c r="A238" s="11" t="s">
        <v>1196</v>
      </c>
      <c r="B238" s="11" t="s">
        <v>1197</v>
      </c>
      <c r="C238" s="11"/>
      <c r="G238" s="13"/>
      <c r="H238" s="12">
        <v>3</v>
      </c>
      <c r="I238" s="12" t="b">
        <v>0</v>
      </c>
      <c r="J238" s="12">
        <v>55</v>
      </c>
    </row>
    <row r="239" spans="1:10" s="12" customFormat="1" outlineLevel="1" x14ac:dyDescent="0.25">
      <c r="A239" s="11" t="s">
        <v>1198</v>
      </c>
      <c r="B239" s="11" t="s">
        <v>1199</v>
      </c>
      <c r="C239" s="11"/>
      <c r="G239" s="13"/>
      <c r="H239" s="12">
        <v>20</v>
      </c>
      <c r="I239" s="12" t="b">
        <v>0</v>
      </c>
      <c r="J239" s="12">
        <v>400</v>
      </c>
    </row>
    <row r="240" spans="1:10" s="12" customFormat="1" outlineLevel="1" x14ac:dyDescent="0.25">
      <c r="A240" s="11" t="s">
        <v>1200</v>
      </c>
      <c r="B240" s="11"/>
      <c r="C240" s="11"/>
      <c r="G240" s="13"/>
      <c r="H240" s="12">
        <v>3</v>
      </c>
      <c r="I240" s="12" t="b">
        <v>1</v>
      </c>
      <c r="J240" s="12">
        <v>10</v>
      </c>
    </row>
    <row r="241" spans="1:10" s="12" customFormat="1" outlineLevel="1" x14ac:dyDescent="0.25">
      <c r="A241" s="11" t="s">
        <v>1201</v>
      </c>
      <c r="B241" s="11"/>
      <c r="C241" s="11"/>
      <c r="G241" s="13"/>
      <c r="H241" s="12">
        <v>1</v>
      </c>
      <c r="I241" s="12" t="b">
        <v>1</v>
      </c>
      <c r="J241" s="12">
        <v>15</v>
      </c>
    </row>
    <row r="242" spans="1:10" s="12" customFormat="1" outlineLevel="1" x14ac:dyDescent="0.25">
      <c r="A242" s="11" t="s">
        <v>1202</v>
      </c>
      <c r="B242" s="11" t="s">
        <v>1203</v>
      </c>
      <c r="C242" s="11" t="s">
        <v>1204</v>
      </c>
      <c r="D242" s="12" t="s">
        <v>37</v>
      </c>
      <c r="E242" s="12" t="s">
        <v>56</v>
      </c>
      <c r="G242" s="13" t="s">
        <v>945</v>
      </c>
      <c r="H242" s="12">
        <v>20</v>
      </c>
      <c r="I242" s="12" t="b">
        <v>0</v>
      </c>
      <c r="J242" s="12">
        <v>10</v>
      </c>
    </row>
    <row r="243" spans="1:10" s="12" customFormat="1" outlineLevel="1" x14ac:dyDescent="0.25">
      <c r="A243" s="11" t="s">
        <v>1205</v>
      </c>
      <c r="B243" s="11"/>
      <c r="C243" s="11"/>
      <c r="D243" s="12" t="s">
        <v>37</v>
      </c>
      <c r="E243" s="12" t="s">
        <v>56</v>
      </c>
      <c r="G243" s="13" t="s">
        <v>945</v>
      </c>
      <c r="H243" s="12">
        <v>1</v>
      </c>
      <c r="I243" s="12" t="b">
        <v>1</v>
      </c>
      <c r="J243" s="12">
        <v>0.5</v>
      </c>
    </row>
    <row r="244" spans="1:10" s="12" customFormat="1" outlineLevel="1" x14ac:dyDescent="0.25">
      <c r="A244" s="11" t="s">
        <v>1206</v>
      </c>
      <c r="B244" s="11"/>
      <c r="C244" s="11"/>
      <c r="G244" s="13"/>
      <c r="H244" s="12">
        <v>3</v>
      </c>
      <c r="I244" s="12" t="b">
        <v>0</v>
      </c>
      <c r="J244" s="12">
        <v>15</v>
      </c>
    </row>
    <row r="245" spans="1:10" s="12" customFormat="1" outlineLevel="1" x14ac:dyDescent="0.25">
      <c r="A245" s="11" t="s">
        <v>1207</v>
      </c>
      <c r="B245" s="11" t="s">
        <v>1044</v>
      </c>
      <c r="C245" s="11"/>
      <c r="G245" s="13"/>
      <c r="H245" s="12">
        <v>0</v>
      </c>
      <c r="I245" s="12" t="b">
        <v>0</v>
      </c>
      <c r="J245" s="12">
        <v>0</v>
      </c>
    </row>
    <row r="246" spans="1:10" s="12" customFormat="1" outlineLevel="1" x14ac:dyDescent="0.25">
      <c r="A246" s="11" t="s">
        <v>1208</v>
      </c>
      <c r="B246" s="11" t="s">
        <v>1044</v>
      </c>
      <c r="C246" s="11"/>
      <c r="G246" s="13"/>
      <c r="H246" s="12">
        <v>1</v>
      </c>
      <c r="I246" s="12" t="b">
        <v>1</v>
      </c>
      <c r="J246" s="12">
        <v>0</v>
      </c>
    </row>
    <row r="247" spans="1:10" s="12" customFormat="1" outlineLevel="1" x14ac:dyDescent="0.25">
      <c r="A247" s="11" t="s">
        <v>1209</v>
      </c>
      <c r="B247" s="11" t="s">
        <v>1044</v>
      </c>
      <c r="C247" s="11"/>
      <c r="G247" s="13"/>
      <c r="H247" s="12">
        <v>5</v>
      </c>
      <c r="I247" s="12" t="b">
        <v>0</v>
      </c>
      <c r="J247" s="12">
        <v>0</v>
      </c>
    </row>
    <row r="248" spans="1:10" s="12" customFormat="1" outlineLevel="1" x14ac:dyDescent="0.25">
      <c r="A248" s="11" t="s">
        <v>1210</v>
      </c>
      <c r="B248" s="11"/>
      <c r="C248" s="11"/>
      <c r="G248" s="13"/>
      <c r="H248" s="12">
        <v>3</v>
      </c>
      <c r="I248" s="12" t="b">
        <v>0</v>
      </c>
    </row>
    <row r="249" spans="1:10" s="12" customFormat="1" outlineLevel="1" x14ac:dyDescent="0.25">
      <c r="A249" s="11" t="s">
        <v>1211</v>
      </c>
      <c r="B249" s="11" t="s">
        <v>1085</v>
      </c>
      <c r="C249" s="11" t="s">
        <v>1212</v>
      </c>
      <c r="D249" s="12" t="s">
        <v>37</v>
      </c>
      <c r="E249" s="12" t="s">
        <v>56</v>
      </c>
      <c r="G249" s="13" t="s">
        <v>945</v>
      </c>
      <c r="H249" s="12">
        <v>10</v>
      </c>
      <c r="I249" s="12" t="b">
        <v>0</v>
      </c>
      <c r="J249" s="12">
        <v>1</v>
      </c>
    </row>
    <row r="250" spans="1:10" s="12" customFormat="1" outlineLevel="1" x14ac:dyDescent="0.25">
      <c r="A250" s="11" t="s">
        <v>1213</v>
      </c>
      <c r="B250" s="11" t="s">
        <v>1214</v>
      </c>
      <c r="C250" s="11" t="s">
        <v>1215</v>
      </c>
      <c r="D250" s="12" t="s">
        <v>37</v>
      </c>
      <c r="E250" s="12" t="s">
        <v>56</v>
      </c>
      <c r="G250" s="13" t="s">
        <v>945</v>
      </c>
      <c r="H250" s="12">
        <v>5</v>
      </c>
      <c r="I250" s="12" t="b">
        <v>0</v>
      </c>
      <c r="J250" s="12">
        <v>10</v>
      </c>
    </row>
    <row r="251" spans="1:10" s="12" customFormat="1" outlineLevel="1" x14ac:dyDescent="0.25">
      <c r="A251" s="11" t="s">
        <v>1216</v>
      </c>
      <c r="B251" s="11" t="s">
        <v>1217</v>
      </c>
      <c r="C251" s="11" t="s">
        <v>1218</v>
      </c>
      <c r="D251" s="12" t="s">
        <v>37</v>
      </c>
      <c r="E251" s="12" t="s">
        <v>56</v>
      </c>
      <c r="G251" s="13" t="s">
        <v>997</v>
      </c>
      <c r="I251" s="12" t="b">
        <v>0</v>
      </c>
      <c r="J251" s="12">
        <v>50</v>
      </c>
    </row>
    <row r="252" spans="1:10" s="12" customFormat="1" outlineLevel="1" x14ac:dyDescent="0.25">
      <c r="A252" s="11" t="s">
        <v>1219</v>
      </c>
      <c r="B252" s="11" t="s">
        <v>1220</v>
      </c>
      <c r="C252" s="11" t="s">
        <v>1221</v>
      </c>
      <c r="D252" s="12" t="s">
        <v>37</v>
      </c>
      <c r="E252" s="12" t="s">
        <v>56</v>
      </c>
      <c r="G252" s="13" t="s">
        <v>870</v>
      </c>
      <c r="H252" s="12">
        <v>15</v>
      </c>
      <c r="I252" s="12" t="b">
        <v>1</v>
      </c>
      <c r="J252" s="12">
        <v>200</v>
      </c>
    </row>
    <row r="253" spans="1:10" s="12" customFormat="1" outlineLevel="1" x14ac:dyDescent="0.25">
      <c r="A253" s="11" t="s">
        <v>895</v>
      </c>
      <c r="B253" s="11" t="s">
        <v>971</v>
      </c>
      <c r="C253" s="11"/>
      <c r="D253" s="12" t="s">
        <v>37</v>
      </c>
      <c r="E253" s="12" t="s">
        <v>56</v>
      </c>
      <c r="G253" s="13" t="s">
        <v>945</v>
      </c>
      <c r="H253" s="12">
        <v>0.5</v>
      </c>
      <c r="I253" s="12" t="b">
        <v>1</v>
      </c>
      <c r="J253" s="12">
        <v>0.1</v>
      </c>
    </row>
    <row r="254" spans="1:10" s="12" customFormat="1" outlineLevel="1" x14ac:dyDescent="0.25">
      <c r="A254" s="11" t="s">
        <v>1222</v>
      </c>
      <c r="B254" s="11" t="s">
        <v>1223</v>
      </c>
      <c r="C254" s="11" t="s">
        <v>1224</v>
      </c>
      <c r="D254" s="12" t="s">
        <v>37</v>
      </c>
      <c r="E254" s="12" t="s">
        <v>56</v>
      </c>
      <c r="G254" s="13" t="s">
        <v>1035</v>
      </c>
      <c r="H254" s="12">
        <v>40</v>
      </c>
      <c r="I254" s="12" t="b">
        <v>0</v>
      </c>
      <c r="J254" s="12">
        <v>60</v>
      </c>
    </row>
    <row r="255" spans="1:10" s="12" customFormat="1" outlineLevel="1" x14ac:dyDescent="0.25">
      <c r="A255" s="11" t="s">
        <v>1225</v>
      </c>
      <c r="B255" s="11" t="s">
        <v>1226</v>
      </c>
      <c r="C255" s="11" t="s">
        <v>1224</v>
      </c>
      <c r="D255" s="12" t="s">
        <v>37</v>
      </c>
      <c r="E255" s="12" t="s">
        <v>56</v>
      </c>
      <c r="G255" s="13" t="s">
        <v>1035</v>
      </c>
      <c r="H255" s="12">
        <v>20</v>
      </c>
      <c r="I255" s="12" t="b">
        <v>0</v>
      </c>
      <c r="J255" s="12">
        <v>15</v>
      </c>
    </row>
    <row r="256" spans="1:10" s="12" customFormat="1" outlineLevel="1" x14ac:dyDescent="0.25">
      <c r="A256" s="11" t="s">
        <v>1227</v>
      </c>
      <c r="B256" s="11" t="s">
        <v>1228</v>
      </c>
      <c r="C256" s="11" t="s">
        <v>1224</v>
      </c>
      <c r="D256" s="12" t="s">
        <v>37</v>
      </c>
      <c r="E256" s="12" t="s">
        <v>56</v>
      </c>
      <c r="G256" s="13" t="s">
        <v>1035</v>
      </c>
      <c r="H256" s="12">
        <v>30</v>
      </c>
      <c r="I256" s="12" t="b">
        <v>0</v>
      </c>
      <c r="J256" s="12">
        <v>30</v>
      </c>
    </row>
    <row r="257" spans="1:10" s="12" customFormat="1" outlineLevel="1" x14ac:dyDescent="0.25">
      <c r="A257" s="11" t="s">
        <v>1229</v>
      </c>
      <c r="B257" s="11" t="s">
        <v>1223</v>
      </c>
      <c r="C257" s="11" t="s">
        <v>1230</v>
      </c>
      <c r="D257" s="12" t="s">
        <v>37</v>
      </c>
      <c r="E257" s="12" t="s">
        <v>56</v>
      </c>
      <c r="G257" s="13" t="s">
        <v>1035</v>
      </c>
      <c r="H257" s="12">
        <v>30</v>
      </c>
      <c r="I257" s="12" t="b">
        <v>0</v>
      </c>
      <c r="J257" s="12">
        <v>20</v>
      </c>
    </row>
    <row r="258" spans="1:10" s="12" customFormat="1" outlineLevel="1" x14ac:dyDescent="0.25">
      <c r="A258" s="11" t="s">
        <v>1231</v>
      </c>
      <c r="B258" s="11" t="s">
        <v>1226</v>
      </c>
      <c r="C258" s="11" t="s">
        <v>1232</v>
      </c>
      <c r="D258" s="12" t="s">
        <v>37</v>
      </c>
      <c r="E258" s="12" t="s">
        <v>56</v>
      </c>
      <c r="G258" s="13" t="s">
        <v>1035</v>
      </c>
      <c r="H258" s="12">
        <v>15</v>
      </c>
      <c r="I258" s="12" t="b">
        <v>0</v>
      </c>
      <c r="J258" s="12">
        <v>5</v>
      </c>
    </row>
    <row r="259" spans="1:10" s="12" customFormat="1" outlineLevel="1" x14ac:dyDescent="0.25">
      <c r="A259" s="11" t="s">
        <v>1233</v>
      </c>
      <c r="B259" s="11" t="s">
        <v>1228</v>
      </c>
      <c r="C259" s="11" t="s">
        <v>1234</v>
      </c>
      <c r="D259" s="12" t="s">
        <v>37</v>
      </c>
      <c r="E259" s="12" t="s">
        <v>56</v>
      </c>
      <c r="G259" s="13" t="s">
        <v>1035</v>
      </c>
      <c r="H259" s="12">
        <v>25</v>
      </c>
      <c r="I259" s="12" t="b">
        <v>0</v>
      </c>
      <c r="J259" s="12">
        <v>10</v>
      </c>
    </row>
    <row r="260" spans="1:10" s="12" customFormat="1" outlineLevel="1" x14ac:dyDescent="0.25">
      <c r="A260" s="11" t="s">
        <v>896</v>
      </c>
      <c r="B260" s="11"/>
      <c r="C260" s="11"/>
      <c r="D260" s="12" t="s">
        <v>37</v>
      </c>
      <c r="E260" s="12" t="s">
        <v>56</v>
      </c>
      <c r="G260" s="13" t="s">
        <v>1035</v>
      </c>
      <c r="H260" s="12">
        <v>8</v>
      </c>
      <c r="I260" s="12" t="b">
        <v>0</v>
      </c>
      <c r="J260" s="12">
        <v>4</v>
      </c>
    </row>
    <row r="261" spans="1:10" s="12" customFormat="1" outlineLevel="1" x14ac:dyDescent="0.25">
      <c r="A261" s="11" t="s">
        <v>896</v>
      </c>
      <c r="B261" s="11"/>
      <c r="C261" s="11"/>
      <c r="G261" s="13"/>
      <c r="H261" s="12">
        <v>4</v>
      </c>
      <c r="I261" s="12" t="b">
        <v>0</v>
      </c>
      <c r="J261" s="12">
        <v>8</v>
      </c>
    </row>
    <row r="262" spans="1:10" s="12" customFormat="1" outlineLevel="1" x14ac:dyDescent="0.25">
      <c r="A262" s="11" t="s">
        <v>1235</v>
      </c>
      <c r="B262" s="11" t="s">
        <v>1236</v>
      </c>
      <c r="C262" s="11" t="s">
        <v>1237</v>
      </c>
      <c r="D262" s="12" t="s">
        <v>37</v>
      </c>
      <c r="E262" s="12" t="s">
        <v>56</v>
      </c>
      <c r="G262" s="13" t="s">
        <v>997</v>
      </c>
      <c r="I262" s="12" t="b">
        <v>0</v>
      </c>
      <c r="J262" s="12">
        <v>10000</v>
      </c>
    </row>
    <row r="263" spans="1:10" s="12" customFormat="1" outlineLevel="1" x14ac:dyDescent="0.25">
      <c r="A263" s="11" t="s">
        <v>1238</v>
      </c>
      <c r="B263" s="11" t="s">
        <v>1239</v>
      </c>
      <c r="C263" s="11" t="s">
        <v>1240</v>
      </c>
      <c r="D263" s="12" t="s">
        <v>37</v>
      </c>
      <c r="E263" s="12" t="s">
        <v>56</v>
      </c>
      <c r="G263" s="13" t="s">
        <v>914</v>
      </c>
      <c r="H263" s="12">
        <v>1</v>
      </c>
      <c r="I263" s="12" t="b">
        <v>0</v>
      </c>
      <c r="J263" s="12">
        <v>2</v>
      </c>
    </row>
    <row r="264" spans="1:10" s="12" customFormat="1" outlineLevel="1" x14ac:dyDescent="0.25">
      <c r="A264" s="11" t="s">
        <v>1241</v>
      </c>
      <c r="B264" s="11" t="s">
        <v>1242</v>
      </c>
      <c r="C264" s="11"/>
      <c r="G264" s="13"/>
      <c r="H264" s="12">
        <v>0</v>
      </c>
      <c r="I264" s="12" t="b">
        <v>0</v>
      </c>
      <c r="J264" s="12">
        <v>5</v>
      </c>
    </row>
    <row r="265" spans="1:10" s="12" customFormat="1" outlineLevel="1" x14ac:dyDescent="0.25">
      <c r="A265" s="11" t="s">
        <v>1243</v>
      </c>
      <c r="B265" s="11" t="s">
        <v>1244</v>
      </c>
      <c r="C265" s="11" t="s">
        <v>1245</v>
      </c>
      <c r="D265" s="12" t="s">
        <v>37</v>
      </c>
      <c r="E265" s="12" t="s">
        <v>56</v>
      </c>
      <c r="G265" s="13" t="s">
        <v>870</v>
      </c>
      <c r="H265" s="12">
        <v>6</v>
      </c>
      <c r="I265" s="12" t="b">
        <v>1</v>
      </c>
      <c r="J265" s="12">
        <v>5</v>
      </c>
    </row>
    <row r="266" spans="1:10" s="12" customFormat="1" outlineLevel="1" x14ac:dyDescent="0.25">
      <c r="A266" s="11" t="s">
        <v>1246</v>
      </c>
      <c r="B266" s="11"/>
      <c r="C266" s="11"/>
      <c r="G266" s="13"/>
      <c r="H266" s="12">
        <v>3</v>
      </c>
      <c r="I266" s="12" t="b">
        <v>1</v>
      </c>
      <c r="J266" s="12">
        <v>10</v>
      </c>
    </row>
    <row r="267" spans="1:10" s="12" customFormat="1" outlineLevel="1" x14ac:dyDescent="0.25">
      <c r="A267" s="11" t="s">
        <v>1247</v>
      </c>
      <c r="B267" s="11"/>
      <c r="C267" s="11"/>
      <c r="G267" s="13"/>
      <c r="H267" s="12">
        <v>1</v>
      </c>
      <c r="I267" s="12" t="b">
        <v>1</v>
      </c>
      <c r="J267" s="12">
        <v>15</v>
      </c>
    </row>
    <row r="268" spans="1:10" s="12" customFormat="1" outlineLevel="1" x14ac:dyDescent="0.25">
      <c r="A268" s="11" t="s">
        <v>1248</v>
      </c>
      <c r="B268" s="11" t="s">
        <v>1044</v>
      </c>
      <c r="C268" s="11"/>
      <c r="G268" s="13"/>
      <c r="H268" s="12">
        <v>0</v>
      </c>
      <c r="I268" s="12" t="b">
        <v>0</v>
      </c>
      <c r="J268" s="12">
        <v>0</v>
      </c>
    </row>
    <row r="269" spans="1:10" s="12" customFormat="1" outlineLevel="1" x14ac:dyDescent="0.25">
      <c r="A269" s="11" t="s">
        <v>897</v>
      </c>
      <c r="B269" s="11" t="s">
        <v>1249</v>
      </c>
      <c r="C269" s="11"/>
      <c r="G269" s="13"/>
      <c r="H269" s="12">
        <v>0.5</v>
      </c>
      <c r="I269" s="12" t="b">
        <v>0</v>
      </c>
      <c r="J269" s="12">
        <v>5</v>
      </c>
    </row>
    <row r="270" spans="1:10" s="12" customFormat="1" outlineLevel="1" x14ac:dyDescent="0.25">
      <c r="A270" s="11" t="s">
        <v>1250</v>
      </c>
      <c r="B270" s="11"/>
      <c r="C270" s="11"/>
      <c r="D270" s="12" t="s">
        <v>37</v>
      </c>
      <c r="E270" s="12" t="s">
        <v>56</v>
      </c>
      <c r="G270" s="13" t="s">
        <v>945</v>
      </c>
      <c r="H270" s="12">
        <v>1</v>
      </c>
      <c r="I270" s="12" t="b">
        <v>0</v>
      </c>
      <c r="J270" s="12">
        <v>1</v>
      </c>
    </row>
    <row r="271" spans="1:10" s="12" customFormat="1" outlineLevel="1" x14ac:dyDescent="0.25">
      <c r="A271" s="11" t="s">
        <v>1251</v>
      </c>
      <c r="B271" s="11" t="s">
        <v>1252</v>
      </c>
      <c r="C271" s="11"/>
      <c r="G271" s="13"/>
      <c r="H271" s="12">
        <v>0</v>
      </c>
      <c r="I271" s="12" t="b">
        <v>0</v>
      </c>
      <c r="J271" s="12">
        <v>15</v>
      </c>
    </row>
    <row r="272" spans="1:10" s="12" customFormat="1" outlineLevel="1" x14ac:dyDescent="0.25">
      <c r="A272" s="11" t="s">
        <v>1253</v>
      </c>
      <c r="B272" s="11" t="s">
        <v>1252</v>
      </c>
      <c r="C272" s="11"/>
      <c r="G272" s="13"/>
      <c r="H272" s="12">
        <v>0</v>
      </c>
      <c r="I272" s="12" t="b">
        <v>0</v>
      </c>
      <c r="J272" s="12">
        <v>5</v>
      </c>
    </row>
    <row r="273" spans="1:10" s="12" customFormat="1" outlineLevel="1" x14ac:dyDescent="0.25">
      <c r="A273" s="11" t="s">
        <v>1254</v>
      </c>
      <c r="B273" s="11"/>
      <c r="C273" s="11"/>
      <c r="D273" s="12" t="s">
        <v>37</v>
      </c>
      <c r="E273" s="12" t="s">
        <v>56</v>
      </c>
      <c r="G273" s="13" t="s">
        <v>945</v>
      </c>
      <c r="H273" s="12">
        <v>0</v>
      </c>
      <c r="I273" s="12" t="b">
        <v>0</v>
      </c>
      <c r="J273" s="12">
        <v>0.5</v>
      </c>
    </row>
    <row r="274" spans="1:10" s="12" customFormat="1" outlineLevel="1" x14ac:dyDescent="0.25">
      <c r="A274" s="11" t="s">
        <v>1255</v>
      </c>
      <c r="B274" s="11"/>
      <c r="C274" s="11"/>
      <c r="D274" s="12" t="s">
        <v>37</v>
      </c>
      <c r="E274" s="12" t="s">
        <v>56</v>
      </c>
      <c r="G274" s="13" t="s">
        <v>945</v>
      </c>
      <c r="H274" s="12">
        <v>0.1</v>
      </c>
      <c r="I274" s="12" t="b">
        <v>0</v>
      </c>
      <c r="J274" s="12">
        <v>0.8</v>
      </c>
    </row>
    <row r="275" spans="1:10" s="12" customFormat="1" outlineLevel="1" x14ac:dyDescent="0.25">
      <c r="A275" s="11" t="s">
        <v>1256</v>
      </c>
      <c r="B275" s="11"/>
      <c r="C275" s="11"/>
      <c r="D275" s="12" t="s">
        <v>37</v>
      </c>
      <c r="E275" s="12" t="s">
        <v>56</v>
      </c>
      <c r="G275" s="13" t="s">
        <v>945</v>
      </c>
      <c r="H275" s="12">
        <v>0</v>
      </c>
      <c r="I275" s="12" t="b">
        <v>0</v>
      </c>
      <c r="J275" s="12">
        <v>5</v>
      </c>
    </row>
    <row r="276" spans="1:10" s="12" customFormat="1" outlineLevel="1" x14ac:dyDescent="0.25">
      <c r="A276" s="11" t="s">
        <v>1257</v>
      </c>
      <c r="B276" s="11" t="s">
        <v>1258</v>
      </c>
      <c r="C276" s="11"/>
      <c r="G276" s="13"/>
      <c r="I276" s="12" t="b">
        <v>0</v>
      </c>
      <c r="J276" s="12">
        <v>1000</v>
      </c>
    </row>
    <row r="277" spans="1:10" s="12" customFormat="1" outlineLevel="1" x14ac:dyDescent="0.25">
      <c r="A277" s="11" t="s">
        <v>1259</v>
      </c>
      <c r="B277" s="11" t="s">
        <v>1260</v>
      </c>
      <c r="C277" s="11" t="s">
        <v>1261</v>
      </c>
      <c r="D277" s="12" t="s">
        <v>37</v>
      </c>
      <c r="E277" s="12" t="s">
        <v>56</v>
      </c>
      <c r="G277" s="13" t="s">
        <v>997</v>
      </c>
      <c r="H277" s="12">
        <v>300</v>
      </c>
      <c r="I277" s="12" t="b">
        <v>0</v>
      </c>
      <c r="J277" s="12">
        <v>20</v>
      </c>
    </row>
    <row r="278" spans="1:10" s="12" customFormat="1" outlineLevel="1" x14ac:dyDescent="0.25">
      <c r="A278" s="11" t="s">
        <v>1262</v>
      </c>
      <c r="B278" s="11"/>
      <c r="C278" s="11"/>
      <c r="D278" s="12" t="s">
        <v>37</v>
      </c>
      <c r="E278" s="12" t="s">
        <v>56</v>
      </c>
      <c r="G278" s="13" t="s">
        <v>945</v>
      </c>
      <c r="H278" s="12">
        <v>10</v>
      </c>
      <c r="I278" s="12" t="b">
        <v>0</v>
      </c>
      <c r="J278" s="12">
        <v>1</v>
      </c>
    </row>
    <row r="279" spans="1:10" s="12" customFormat="1" outlineLevel="1" x14ac:dyDescent="0.25">
      <c r="A279" s="11" t="s">
        <v>1263</v>
      </c>
      <c r="B279" s="11"/>
      <c r="C279" s="11" t="s">
        <v>1264</v>
      </c>
      <c r="D279" s="12" t="s">
        <v>37</v>
      </c>
      <c r="E279" s="12" t="s">
        <v>56</v>
      </c>
      <c r="G279" s="13" t="s">
        <v>907</v>
      </c>
      <c r="H279" s="12">
        <v>0.5</v>
      </c>
      <c r="I279" s="12" t="b">
        <v>0</v>
      </c>
      <c r="J279" s="12">
        <v>20</v>
      </c>
    </row>
    <row r="280" spans="1:10" s="12" customFormat="1" outlineLevel="1" x14ac:dyDescent="0.25">
      <c r="A280" s="11" t="s">
        <v>1265</v>
      </c>
      <c r="B280" s="11"/>
      <c r="C280" s="11"/>
      <c r="G280" s="13"/>
      <c r="H280" s="12">
        <v>4</v>
      </c>
      <c r="I280" s="12" t="b">
        <v>0</v>
      </c>
      <c r="J280" s="12">
        <v>6</v>
      </c>
    </row>
    <row r="281" spans="1:10" s="12" customFormat="1" outlineLevel="1" x14ac:dyDescent="0.25">
      <c r="A281" s="11" t="s">
        <v>1266</v>
      </c>
      <c r="B281" s="11"/>
      <c r="C281" s="11"/>
      <c r="D281" s="12" t="s">
        <v>37</v>
      </c>
      <c r="E281" s="12" t="s">
        <v>56</v>
      </c>
      <c r="G281" s="13" t="s">
        <v>945</v>
      </c>
      <c r="H281" s="12">
        <v>1</v>
      </c>
      <c r="I281" s="12" t="b">
        <v>0</v>
      </c>
      <c r="J281" s="12">
        <v>0.5</v>
      </c>
    </row>
    <row r="282" spans="1:10" s="12" customFormat="1" outlineLevel="1" x14ac:dyDescent="0.25">
      <c r="A282" s="11" t="s">
        <v>1267</v>
      </c>
      <c r="B282" s="11"/>
      <c r="C282" s="11"/>
      <c r="G282" s="13"/>
      <c r="H282" s="12">
        <v>3</v>
      </c>
      <c r="I282" s="12" t="b">
        <v>1</v>
      </c>
      <c r="J282" s="12">
        <v>15</v>
      </c>
    </row>
    <row r="283" spans="1:10" s="12" customFormat="1" outlineLevel="1" x14ac:dyDescent="0.25">
      <c r="A283" s="11" t="s">
        <v>1268</v>
      </c>
      <c r="B283" s="11"/>
      <c r="C283" s="11"/>
      <c r="D283" s="12" t="s">
        <v>37</v>
      </c>
      <c r="E283" s="12" t="s">
        <v>56</v>
      </c>
      <c r="G283" s="13" t="s">
        <v>945</v>
      </c>
      <c r="H283" s="12">
        <v>8</v>
      </c>
      <c r="I283" s="12" t="b">
        <v>0</v>
      </c>
      <c r="J283" s="12">
        <v>2</v>
      </c>
    </row>
    <row r="284" spans="1:10" s="12" customFormat="1" outlineLevel="1" x14ac:dyDescent="0.25">
      <c r="A284" s="11" t="s">
        <v>1269</v>
      </c>
      <c r="B284" s="11" t="s">
        <v>1270</v>
      </c>
      <c r="C284" s="11" t="s">
        <v>1271</v>
      </c>
      <c r="D284" s="12" t="s">
        <v>37</v>
      </c>
      <c r="E284" s="12" t="s">
        <v>56</v>
      </c>
      <c r="G284" s="13" t="s">
        <v>914</v>
      </c>
      <c r="H284" s="12">
        <v>3</v>
      </c>
      <c r="I284" s="12" t="b">
        <v>1</v>
      </c>
      <c r="J284" s="12">
        <v>5</v>
      </c>
    </row>
    <row r="285" spans="1:10" s="12" customFormat="1" outlineLevel="1" x14ac:dyDescent="0.25">
      <c r="A285" s="11" t="s">
        <v>1272</v>
      </c>
      <c r="B285" s="11"/>
      <c r="C285" s="11" t="s">
        <v>1273</v>
      </c>
      <c r="D285" s="12" t="s">
        <v>37</v>
      </c>
      <c r="E285" s="12" t="s">
        <v>56</v>
      </c>
      <c r="G285" s="13" t="s">
        <v>914</v>
      </c>
      <c r="H285" s="12">
        <v>3</v>
      </c>
      <c r="I285" s="12" t="b">
        <v>1</v>
      </c>
      <c r="J285" s="12">
        <v>15</v>
      </c>
    </row>
    <row r="286" spans="1:10" s="12" customFormat="1" outlineLevel="1" x14ac:dyDescent="0.25">
      <c r="A286" s="11" t="s">
        <v>1274</v>
      </c>
      <c r="B286" s="11"/>
      <c r="C286" s="11" t="s">
        <v>1275</v>
      </c>
      <c r="D286" s="12" t="s">
        <v>37</v>
      </c>
      <c r="E286" s="12" t="s">
        <v>56</v>
      </c>
      <c r="G286" s="13" t="s">
        <v>945</v>
      </c>
      <c r="H286" s="12">
        <v>1</v>
      </c>
      <c r="I286" s="12" t="b">
        <v>0</v>
      </c>
      <c r="J286" s="12">
        <v>1000</v>
      </c>
    </row>
    <row r="287" spans="1:10" s="12" customFormat="1" outlineLevel="1" x14ac:dyDescent="0.25">
      <c r="A287" s="11" t="s">
        <v>1276</v>
      </c>
      <c r="B287" s="11" t="s">
        <v>1044</v>
      </c>
      <c r="C287" s="11"/>
      <c r="G287" s="13"/>
      <c r="H287" s="12">
        <v>5</v>
      </c>
      <c r="I287" s="12" t="b">
        <v>0</v>
      </c>
      <c r="J287" s="12">
        <v>0</v>
      </c>
    </row>
    <row r="288" spans="1:10" s="12" customFormat="1" outlineLevel="1" x14ac:dyDescent="0.25">
      <c r="A288" s="11" t="s">
        <v>1277</v>
      </c>
      <c r="B288" s="11"/>
      <c r="C288" s="11" t="s">
        <v>1278</v>
      </c>
      <c r="D288" s="12" t="s">
        <v>37</v>
      </c>
      <c r="E288" s="12" t="s">
        <v>56</v>
      </c>
      <c r="G288" s="13" t="s">
        <v>907</v>
      </c>
      <c r="H288" s="12">
        <v>1</v>
      </c>
      <c r="I288" s="12" t="b">
        <v>0</v>
      </c>
      <c r="J288" s="12">
        <v>2</v>
      </c>
    </row>
    <row r="289" spans="1:10" s="12" customFormat="1" outlineLevel="1" x14ac:dyDescent="0.25">
      <c r="A289" s="11" t="s">
        <v>1279</v>
      </c>
      <c r="B289" s="11"/>
      <c r="C289" s="11"/>
      <c r="G289" s="13"/>
      <c r="H289" s="12">
        <v>0</v>
      </c>
      <c r="I289" s="12" t="b">
        <v>0</v>
      </c>
      <c r="J289" s="12">
        <v>20</v>
      </c>
    </row>
    <row r="290" spans="1:10" s="12" customFormat="1" outlineLevel="1" x14ac:dyDescent="0.25">
      <c r="A290" s="11" t="s">
        <v>1280</v>
      </c>
      <c r="B290" s="11"/>
      <c r="C290" s="11"/>
      <c r="G290" s="13"/>
      <c r="H290" s="12">
        <v>0.25</v>
      </c>
      <c r="I290" s="12" t="b">
        <v>0</v>
      </c>
      <c r="J290" s="12">
        <v>2</v>
      </c>
    </row>
    <row r="291" spans="1:10" s="12" customFormat="1" outlineLevel="1" x14ac:dyDescent="0.25">
      <c r="A291" s="11" t="s">
        <v>296</v>
      </c>
      <c r="B291" s="11"/>
      <c r="C291" s="11" t="s">
        <v>1281</v>
      </c>
      <c r="D291" s="12" t="s">
        <v>37</v>
      </c>
      <c r="E291" s="12" t="s">
        <v>56</v>
      </c>
      <c r="G291" s="13" t="s">
        <v>907</v>
      </c>
      <c r="H291" s="12">
        <v>4</v>
      </c>
      <c r="I291" s="12" t="b">
        <v>0</v>
      </c>
      <c r="J291" s="12">
        <v>50</v>
      </c>
    </row>
    <row r="292" spans="1:10" s="12" customFormat="1" outlineLevel="1" x14ac:dyDescent="0.25">
      <c r="A292" s="11" t="s">
        <v>1282</v>
      </c>
      <c r="B292" s="11"/>
      <c r="C292" s="11"/>
      <c r="D292" s="12" t="s">
        <v>37</v>
      </c>
      <c r="E292" s="12" t="s">
        <v>56</v>
      </c>
      <c r="G292" s="13" t="s">
        <v>945</v>
      </c>
      <c r="H292" s="12">
        <v>20</v>
      </c>
      <c r="I292" s="12" t="b">
        <v>1</v>
      </c>
      <c r="J292" s="12">
        <v>1</v>
      </c>
    </row>
    <row r="293" spans="1:10" s="12" customFormat="1" outlineLevel="1" x14ac:dyDescent="0.25">
      <c r="A293" s="11" t="s">
        <v>1283</v>
      </c>
      <c r="B293" s="11"/>
      <c r="C293" s="11" t="s">
        <v>1284</v>
      </c>
      <c r="D293" s="12" t="s">
        <v>37</v>
      </c>
      <c r="E293" s="12" t="s">
        <v>56</v>
      </c>
      <c r="G293" s="13" t="s">
        <v>914</v>
      </c>
      <c r="H293" s="12">
        <v>1</v>
      </c>
      <c r="I293" s="12" t="b">
        <v>0</v>
      </c>
      <c r="J293" s="12">
        <v>3</v>
      </c>
    </row>
    <row r="294" spans="1:10" s="12" customFormat="1" outlineLevel="1" x14ac:dyDescent="0.25">
      <c r="A294" s="11" t="s">
        <v>1285</v>
      </c>
      <c r="B294" s="11" t="s">
        <v>1286</v>
      </c>
      <c r="C294" s="11" t="s">
        <v>1287</v>
      </c>
      <c r="D294" s="12" t="s">
        <v>37</v>
      </c>
      <c r="E294" s="12" t="s">
        <v>56</v>
      </c>
      <c r="G294" s="13" t="s">
        <v>914</v>
      </c>
      <c r="H294" s="12">
        <v>2</v>
      </c>
      <c r="I294" s="12" t="b">
        <v>0</v>
      </c>
      <c r="J294" s="12">
        <v>1</v>
      </c>
    </row>
    <row r="295" spans="1:10" s="12" customFormat="1" outlineLevel="1" x14ac:dyDescent="0.25">
      <c r="A295" s="11" t="s">
        <v>304</v>
      </c>
      <c r="B295" s="11"/>
      <c r="C295" s="11" t="s">
        <v>1288</v>
      </c>
      <c r="D295" s="12" t="s">
        <v>37</v>
      </c>
      <c r="E295" s="12" t="s">
        <v>56</v>
      </c>
      <c r="G295" s="13" t="s">
        <v>907</v>
      </c>
      <c r="H295" s="12">
        <v>1</v>
      </c>
      <c r="I295" s="12" t="b">
        <v>0</v>
      </c>
      <c r="J295" s="12">
        <v>30</v>
      </c>
    </row>
    <row r="296" spans="1:10" s="12" customFormat="1" outlineLevel="1" x14ac:dyDescent="0.25">
      <c r="A296" s="11" t="s">
        <v>1289</v>
      </c>
      <c r="B296" s="11"/>
      <c r="C296" s="11" t="s">
        <v>1290</v>
      </c>
      <c r="D296" s="12" t="s">
        <v>37</v>
      </c>
      <c r="E296" s="12" t="s">
        <v>56</v>
      </c>
      <c r="G296" s="13" t="s">
        <v>907</v>
      </c>
      <c r="H296" s="12">
        <v>0</v>
      </c>
      <c r="I296" s="12" t="b">
        <v>0</v>
      </c>
      <c r="J296" s="12">
        <v>1</v>
      </c>
    </row>
    <row r="297" spans="1:10" s="12" customFormat="1" outlineLevel="1" x14ac:dyDescent="0.25">
      <c r="A297" s="11" t="s">
        <v>1291</v>
      </c>
      <c r="B297" s="11"/>
      <c r="C297" s="11" t="s">
        <v>1292</v>
      </c>
      <c r="D297" s="12" t="s">
        <v>37</v>
      </c>
      <c r="E297" s="12" t="s">
        <v>56</v>
      </c>
      <c r="G297" s="13" t="s">
        <v>914</v>
      </c>
      <c r="I297" s="12" t="b">
        <v>1</v>
      </c>
    </row>
    <row r="298" spans="1:10" s="12" customFormat="1" outlineLevel="1" x14ac:dyDescent="0.25">
      <c r="A298" s="11" t="s">
        <v>1293</v>
      </c>
      <c r="B298" s="11" t="s">
        <v>1294</v>
      </c>
      <c r="C298" s="11" t="s">
        <v>1295</v>
      </c>
      <c r="D298" s="12" t="s">
        <v>37</v>
      </c>
      <c r="E298" s="12" t="s">
        <v>56</v>
      </c>
      <c r="G298" s="13" t="s">
        <v>945</v>
      </c>
      <c r="H298" s="12">
        <v>1</v>
      </c>
      <c r="I298" s="12" t="b">
        <v>0</v>
      </c>
      <c r="J298" s="12">
        <v>0.01</v>
      </c>
    </row>
    <row r="299" spans="1:10" s="12" customFormat="1" outlineLevel="1" x14ac:dyDescent="0.25">
      <c r="A299" s="11" t="s">
        <v>1296</v>
      </c>
      <c r="B299" s="11"/>
      <c r="C299" s="11" t="s">
        <v>1297</v>
      </c>
      <c r="D299" s="12" t="s">
        <v>37</v>
      </c>
      <c r="E299" s="12" t="s">
        <v>56</v>
      </c>
      <c r="G299" s="13" t="s">
        <v>907</v>
      </c>
      <c r="I299" s="12" t="b">
        <v>0</v>
      </c>
    </row>
    <row r="300" spans="1:10" s="12" customFormat="1" outlineLevel="1" x14ac:dyDescent="0.25">
      <c r="A300" s="11" t="s">
        <v>1298</v>
      </c>
      <c r="B300" s="11" t="s">
        <v>1299</v>
      </c>
      <c r="C300" s="11"/>
      <c r="G300" s="13"/>
      <c r="I300" s="12" t="b">
        <v>0</v>
      </c>
      <c r="J300" s="12">
        <v>50000</v>
      </c>
    </row>
    <row r="301" spans="1:10" s="12" customFormat="1" outlineLevel="1" x14ac:dyDescent="0.25">
      <c r="A301" s="11" t="s">
        <v>1300</v>
      </c>
      <c r="B301" s="11" t="s">
        <v>1301</v>
      </c>
      <c r="C301" s="11" t="s">
        <v>1302</v>
      </c>
      <c r="D301" s="12" t="s">
        <v>37</v>
      </c>
      <c r="E301" s="12" t="s">
        <v>56</v>
      </c>
      <c r="G301" s="13" t="s">
        <v>870</v>
      </c>
      <c r="H301" s="12">
        <v>5</v>
      </c>
      <c r="I301" s="12" t="b">
        <v>1</v>
      </c>
      <c r="J301" s="12">
        <v>1</v>
      </c>
    </row>
    <row r="302" spans="1:10" s="12" customFormat="1" outlineLevel="1" x14ac:dyDescent="0.25">
      <c r="A302" s="11" t="s">
        <v>1303</v>
      </c>
      <c r="B302" s="11"/>
      <c r="C302" s="11" t="s">
        <v>1304</v>
      </c>
      <c r="D302" s="12" t="s">
        <v>37</v>
      </c>
      <c r="E302" s="12" t="s">
        <v>56</v>
      </c>
      <c r="G302" s="13" t="s">
        <v>945</v>
      </c>
      <c r="H302" s="12">
        <v>0</v>
      </c>
      <c r="I302" s="12" t="b">
        <v>0</v>
      </c>
      <c r="J302" s="12">
        <v>1</v>
      </c>
    </row>
    <row r="303" spans="1:10" s="12" customFormat="1" outlineLevel="1" x14ac:dyDescent="0.25">
      <c r="A303" s="11" t="s">
        <v>1305</v>
      </c>
      <c r="B303" s="11" t="s">
        <v>1306</v>
      </c>
      <c r="C303" s="11" t="s">
        <v>1307</v>
      </c>
      <c r="D303" s="12" t="s">
        <v>37</v>
      </c>
      <c r="E303" s="12" t="s">
        <v>56</v>
      </c>
      <c r="G303" s="13" t="s">
        <v>997</v>
      </c>
      <c r="H303" s="12">
        <v>400</v>
      </c>
      <c r="I303" s="12" t="b">
        <v>0</v>
      </c>
      <c r="J303" s="12">
        <v>35</v>
      </c>
    </row>
    <row r="304" spans="1:10" s="12" customFormat="1" outlineLevel="1" x14ac:dyDescent="0.25">
      <c r="A304" s="11" t="s">
        <v>1308</v>
      </c>
      <c r="B304" s="11" t="s">
        <v>1044</v>
      </c>
      <c r="C304" s="11"/>
      <c r="G304" s="13"/>
      <c r="H304" s="12">
        <v>0</v>
      </c>
      <c r="I304" s="12" t="b">
        <v>0</v>
      </c>
      <c r="J304" s="12">
        <v>0</v>
      </c>
    </row>
    <row r="305" spans="1:10" s="12" customFormat="1" outlineLevel="1" x14ac:dyDescent="0.25">
      <c r="A305" s="11" t="s">
        <v>1309</v>
      </c>
      <c r="B305" s="11"/>
      <c r="C305" s="11"/>
      <c r="D305" s="12" t="s">
        <v>37</v>
      </c>
      <c r="E305" s="12" t="s">
        <v>56</v>
      </c>
      <c r="G305" s="13" t="s">
        <v>1035</v>
      </c>
      <c r="I305" s="12" t="b">
        <v>0</v>
      </c>
      <c r="J305" s="12">
        <v>400</v>
      </c>
    </row>
    <row r="306" spans="1:10" s="12" customFormat="1" outlineLevel="1" x14ac:dyDescent="0.25">
      <c r="A306" s="11" t="s">
        <v>1310</v>
      </c>
      <c r="B306" s="11"/>
      <c r="C306" s="11"/>
      <c r="D306" s="12" t="s">
        <v>37</v>
      </c>
      <c r="E306" s="12" t="s">
        <v>56</v>
      </c>
      <c r="G306" s="13" t="s">
        <v>1035</v>
      </c>
      <c r="I306" s="12" t="b">
        <v>0</v>
      </c>
      <c r="J306" s="12">
        <v>150</v>
      </c>
    </row>
    <row r="307" spans="1:10" s="12" customFormat="1" outlineLevel="1" x14ac:dyDescent="0.25">
      <c r="A307" s="11" t="s">
        <v>1311</v>
      </c>
      <c r="B307" s="11"/>
      <c r="C307" s="11"/>
      <c r="D307" s="12" t="s">
        <v>37</v>
      </c>
      <c r="E307" s="12" t="s">
        <v>56</v>
      </c>
      <c r="G307" s="13" t="s">
        <v>1035</v>
      </c>
      <c r="I307" s="12" t="b">
        <v>0</v>
      </c>
      <c r="J307" s="12">
        <v>100</v>
      </c>
    </row>
    <row r="308" spans="1:10" s="12" customFormat="1" outlineLevel="1" x14ac:dyDescent="0.25">
      <c r="A308" s="11" t="s">
        <v>1312</v>
      </c>
      <c r="B308" s="11" t="s">
        <v>1313</v>
      </c>
      <c r="C308" s="11" t="s">
        <v>1314</v>
      </c>
      <c r="D308" s="12" t="s">
        <v>37</v>
      </c>
      <c r="E308" s="12" t="s">
        <v>56</v>
      </c>
      <c r="G308" s="13" t="s">
        <v>997</v>
      </c>
      <c r="I308" s="12" t="b">
        <v>0</v>
      </c>
      <c r="J308" s="12">
        <v>25000</v>
      </c>
    </row>
    <row r="309" spans="1:10" s="12" customFormat="1" outlineLevel="1" x14ac:dyDescent="0.25">
      <c r="A309" s="11" t="s">
        <v>1315</v>
      </c>
      <c r="B309" s="11"/>
      <c r="C309" s="11" t="s">
        <v>1316</v>
      </c>
      <c r="D309" s="12" t="s">
        <v>37</v>
      </c>
      <c r="E309" s="12" t="s">
        <v>56</v>
      </c>
      <c r="G309" s="13" t="s">
        <v>914</v>
      </c>
      <c r="H309" s="12">
        <v>200</v>
      </c>
      <c r="I309" s="12" t="b">
        <v>0</v>
      </c>
      <c r="J309" s="12">
        <v>1000</v>
      </c>
    </row>
    <row r="310" spans="1:10" s="12" customFormat="1" outlineLevel="1" x14ac:dyDescent="0.25">
      <c r="A310" s="11" t="s">
        <v>1317</v>
      </c>
      <c r="B310" s="11" t="s">
        <v>1318</v>
      </c>
      <c r="C310" s="11"/>
      <c r="D310" s="12" t="s">
        <v>37</v>
      </c>
      <c r="E310" s="12" t="s">
        <v>56</v>
      </c>
      <c r="G310" s="13" t="s">
        <v>945</v>
      </c>
      <c r="H310" s="12">
        <v>4</v>
      </c>
      <c r="I310" s="12" t="b">
        <v>1</v>
      </c>
      <c r="J310" s="12">
        <v>1</v>
      </c>
    </row>
    <row r="311" spans="1:10" s="12" customFormat="1" outlineLevel="1" x14ac:dyDescent="0.25">
      <c r="A311" s="11" t="s">
        <v>1319</v>
      </c>
      <c r="B311" s="11"/>
      <c r="C311" s="11"/>
      <c r="D311" s="12" t="s">
        <v>37</v>
      </c>
      <c r="E311" s="12" t="s">
        <v>56</v>
      </c>
      <c r="G311" s="13" t="s">
        <v>945</v>
      </c>
      <c r="H311" s="12">
        <v>1</v>
      </c>
      <c r="I311" s="12" t="b">
        <v>0</v>
      </c>
      <c r="J311" s="12">
        <v>0.2</v>
      </c>
    </row>
  </sheetData>
  <dataValidations count="1">
    <dataValidation type="list" allowBlank="1" showInputMessage="1" showErrorMessage="1" sqref="I54:I311 JE54:JE311 TA54:TA311 ACW54:ACW311 AMS54:AMS311 AWO54:AWO311 BGK54:BGK311 BQG54:BQG311 CAC54:CAC311 CJY54:CJY311 CTU54:CTU311 DDQ54:DDQ311 DNM54:DNM311 DXI54:DXI311 EHE54:EHE311 ERA54:ERA311 FAW54:FAW311 FKS54:FKS311 FUO54:FUO311 GEK54:GEK311 GOG54:GOG311 GYC54:GYC311 HHY54:HHY311 HRU54:HRU311 IBQ54:IBQ311 ILM54:ILM311 IVI54:IVI311 JFE54:JFE311 JPA54:JPA311 JYW54:JYW311 KIS54:KIS311 KSO54:KSO311 LCK54:LCK311 LMG54:LMG311 LWC54:LWC311 MFY54:MFY311 MPU54:MPU311 MZQ54:MZQ311 NJM54:NJM311 NTI54:NTI311 ODE54:ODE311 ONA54:ONA311 OWW54:OWW311 PGS54:PGS311 PQO54:PQO311 QAK54:QAK311 QKG54:QKG311 QUC54:QUC311 RDY54:RDY311 RNU54:RNU311 RXQ54:RXQ311 SHM54:SHM311 SRI54:SRI311 TBE54:TBE311 TLA54:TLA311 TUW54:TUW311 UES54:UES311 UOO54:UOO311 UYK54:UYK311 VIG54:VIG311 VSC54:VSC311 WBY54:WBY311 WLU54:WLU311 WVQ54:WVQ311 I65590:I65847 JE65590:JE65847 TA65590:TA65847 ACW65590:ACW65847 AMS65590:AMS65847 AWO65590:AWO65847 BGK65590:BGK65847 BQG65590:BQG65847 CAC65590:CAC65847 CJY65590:CJY65847 CTU65590:CTU65847 DDQ65590:DDQ65847 DNM65590:DNM65847 DXI65590:DXI65847 EHE65590:EHE65847 ERA65590:ERA65847 FAW65590:FAW65847 FKS65590:FKS65847 FUO65590:FUO65847 GEK65590:GEK65847 GOG65590:GOG65847 GYC65590:GYC65847 HHY65590:HHY65847 HRU65590:HRU65847 IBQ65590:IBQ65847 ILM65590:ILM65847 IVI65590:IVI65847 JFE65590:JFE65847 JPA65590:JPA65847 JYW65590:JYW65847 KIS65590:KIS65847 KSO65590:KSO65847 LCK65590:LCK65847 LMG65590:LMG65847 LWC65590:LWC65847 MFY65590:MFY65847 MPU65590:MPU65847 MZQ65590:MZQ65847 NJM65590:NJM65847 NTI65590:NTI65847 ODE65590:ODE65847 ONA65590:ONA65847 OWW65590:OWW65847 PGS65590:PGS65847 PQO65590:PQO65847 QAK65590:QAK65847 QKG65590:QKG65847 QUC65590:QUC65847 RDY65590:RDY65847 RNU65590:RNU65847 RXQ65590:RXQ65847 SHM65590:SHM65847 SRI65590:SRI65847 TBE65590:TBE65847 TLA65590:TLA65847 TUW65590:TUW65847 UES65590:UES65847 UOO65590:UOO65847 UYK65590:UYK65847 VIG65590:VIG65847 VSC65590:VSC65847 WBY65590:WBY65847 WLU65590:WLU65847 WVQ65590:WVQ65847 I131126:I131383 JE131126:JE131383 TA131126:TA131383 ACW131126:ACW131383 AMS131126:AMS131383 AWO131126:AWO131383 BGK131126:BGK131383 BQG131126:BQG131383 CAC131126:CAC131383 CJY131126:CJY131383 CTU131126:CTU131383 DDQ131126:DDQ131383 DNM131126:DNM131383 DXI131126:DXI131383 EHE131126:EHE131383 ERA131126:ERA131383 FAW131126:FAW131383 FKS131126:FKS131383 FUO131126:FUO131383 GEK131126:GEK131383 GOG131126:GOG131383 GYC131126:GYC131383 HHY131126:HHY131383 HRU131126:HRU131383 IBQ131126:IBQ131383 ILM131126:ILM131383 IVI131126:IVI131383 JFE131126:JFE131383 JPA131126:JPA131383 JYW131126:JYW131383 KIS131126:KIS131383 KSO131126:KSO131383 LCK131126:LCK131383 LMG131126:LMG131383 LWC131126:LWC131383 MFY131126:MFY131383 MPU131126:MPU131383 MZQ131126:MZQ131383 NJM131126:NJM131383 NTI131126:NTI131383 ODE131126:ODE131383 ONA131126:ONA131383 OWW131126:OWW131383 PGS131126:PGS131383 PQO131126:PQO131383 QAK131126:QAK131383 QKG131126:QKG131383 QUC131126:QUC131383 RDY131126:RDY131383 RNU131126:RNU131383 RXQ131126:RXQ131383 SHM131126:SHM131383 SRI131126:SRI131383 TBE131126:TBE131383 TLA131126:TLA131383 TUW131126:TUW131383 UES131126:UES131383 UOO131126:UOO131383 UYK131126:UYK131383 VIG131126:VIG131383 VSC131126:VSC131383 WBY131126:WBY131383 WLU131126:WLU131383 WVQ131126:WVQ131383 I196662:I196919 JE196662:JE196919 TA196662:TA196919 ACW196662:ACW196919 AMS196662:AMS196919 AWO196662:AWO196919 BGK196662:BGK196919 BQG196662:BQG196919 CAC196662:CAC196919 CJY196662:CJY196919 CTU196662:CTU196919 DDQ196662:DDQ196919 DNM196662:DNM196919 DXI196662:DXI196919 EHE196662:EHE196919 ERA196662:ERA196919 FAW196662:FAW196919 FKS196662:FKS196919 FUO196662:FUO196919 GEK196662:GEK196919 GOG196662:GOG196919 GYC196662:GYC196919 HHY196662:HHY196919 HRU196662:HRU196919 IBQ196662:IBQ196919 ILM196662:ILM196919 IVI196662:IVI196919 JFE196662:JFE196919 JPA196662:JPA196919 JYW196662:JYW196919 KIS196662:KIS196919 KSO196662:KSO196919 LCK196662:LCK196919 LMG196662:LMG196919 LWC196662:LWC196919 MFY196662:MFY196919 MPU196662:MPU196919 MZQ196662:MZQ196919 NJM196662:NJM196919 NTI196662:NTI196919 ODE196662:ODE196919 ONA196662:ONA196919 OWW196662:OWW196919 PGS196662:PGS196919 PQO196662:PQO196919 QAK196662:QAK196919 QKG196662:QKG196919 QUC196662:QUC196919 RDY196662:RDY196919 RNU196662:RNU196919 RXQ196662:RXQ196919 SHM196662:SHM196919 SRI196662:SRI196919 TBE196662:TBE196919 TLA196662:TLA196919 TUW196662:TUW196919 UES196662:UES196919 UOO196662:UOO196919 UYK196662:UYK196919 VIG196662:VIG196919 VSC196662:VSC196919 WBY196662:WBY196919 WLU196662:WLU196919 WVQ196662:WVQ196919 I262198:I262455 JE262198:JE262455 TA262198:TA262455 ACW262198:ACW262455 AMS262198:AMS262455 AWO262198:AWO262455 BGK262198:BGK262455 BQG262198:BQG262455 CAC262198:CAC262455 CJY262198:CJY262455 CTU262198:CTU262455 DDQ262198:DDQ262455 DNM262198:DNM262455 DXI262198:DXI262455 EHE262198:EHE262455 ERA262198:ERA262455 FAW262198:FAW262455 FKS262198:FKS262455 FUO262198:FUO262455 GEK262198:GEK262455 GOG262198:GOG262455 GYC262198:GYC262455 HHY262198:HHY262455 HRU262198:HRU262455 IBQ262198:IBQ262455 ILM262198:ILM262455 IVI262198:IVI262455 JFE262198:JFE262455 JPA262198:JPA262455 JYW262198:JYW262455 KIS262198:KIS262455 KSO262198:KSO262455 LCK262198:LCK262455 LMG262198:LMG262455 LWC262198:LWC262455 MFY262198:MFY262455 MPU262198:MPU262455 MZQ262198:MZQ262455 NJM262198:NJM262455 NTI262198:NTI262455 ODE262198:ODE262455 ONA262198:ONA262455 OWW262198:OWW262455 PGS262198:PGS262455 PQO262198:PQO262455 QAK262198:QAK262455 QKG262198:QKG262455 QUC262198:QUC262455 RDY262198:RDY262455 RNU262198:RNU262455 RXQ262198:RXQ262455 SHM262198:SHM262455 SRI262198:SRI262455 TBE262198:TBE262455 TLA262198:TLA262455 TUW262198:TUW262455 UES262198:UES262455 UOO262198:UOO262455 UYK262198:UYK262455 VIG262198:VIG262455 VSC262198:VSC262455 WBY262198:WBY262455 WLU262198:WLU262455 WVQ262198:WVQ262455 I327734:I327991 JE327734:JE327991 TA327734:TA327991 ACW327734:ACW327991 AMS327734:AMS327991 AWO327734:AWO327991 BGK327734:BGK327991 BQG327734:BQG327991 CAC327734:CAC327991 CJY327734:CJY327991 CTU327734:CTU327991 DDQ327734:DDQ327991 DNM327734:DNM327991 DXI327734:DXI327991 EHE327734:EHE327991 ERA327734:ERA327991 FAW327734:FAW327991 FKS327734:FKS327991 FUO327734:FUO327991 GEK327734:GEK327991 GOG327734:GOG327991 GYC327734:GYC327991 HHY327734:HHY327991 HRU327734:HRU327991 IBQ327734:IBQ327991 ILM327734:ILM327991 IVI327734:IVI327991 JFE327734:JFE327991 JPA327734:JPA327991 JYW327734:JYW327991 KIS327734:KIS327991 KSO327734:KSO327991 LCK327734:LCK327991 LMG327734:LMG327991 LWC327734:LWC327991 MFY327734:MFY327991 MPU327734:MPU327991 MZQ327734:MZQ327991 NJM327734:NJM327991 NTI327734:NTI327991 ODE327734:ODE327991 ONA327734:ONA327991 OWW327734:OWW327991 PGS327734:PGS327991 PQO327734:PQO327991 QAK327734:QAK327991 QKG327734:QKG327991 QUC327734:QUC327991 RDY327734:RDY327991 RNU327734:RNU327991 RXQ327734:RXQ327991 SHM327734:SHM327991 SRI327734:SRI327991 TBE327734:TBE327991 TLA327734:TLA327991 TUW327734:TUW327991 UES327734:UES327991 UOO327734:UOO327991 UYK327734:UYK327991 VIG327734:VIG327991 VSC327734:VSC327991 WBY327734:WBY327991 WLU327734:WLU327991 WVQ327734:WVQ327991 I393270:I393527 JE393270:JE393527 TA393270:TA393527 ACW393270:ACW393527 AMS393270:AMS393527 AWO393270:AWO393527 BGK393270:BGK393527 BQG393270:BQG393527 CAC393270:CAC393527 CJY393270:CJY393527 CTU393270:CTU393527 DDQ393270:DDQ393527 DNM393270:DNM393527 DXI393270:DXI393527 EHE393270:EHE393527 ERA393270:ERA393527 FAW393270:FAW393527 FKS393270:FKS393527 FUO393270:FUO393527 GEK393270:GEK393527 GOG393270:GOG393527 GYC393270:GYC393527 HHY393270:HHY393527 HRU393270:HRU393527 IBQ393270:IBQ393527 ILM393270:ILM393527 IVI393270:IVI393527 JFE393270:JFE393527 JPA393270:JPA393527 JYW393270:JYW393527 KIS393270:KIS393527 KSO393270:KSO393527 LCK393270:LCK393527 LMG393270:LMG393527 LWC393270:LWC393527 MFY393270:MFY393527 MPU393270:MPU393527 MZQ393270:MZQ393527 NJM393270:NJM393527 NTI393270:NTI393527 ODE393270:ODE393527 ONA393270:ONA393527 OWW393270:OWW393527 PGS393270:PGS393527 PQO393270:PQO393527 QAK393270:QAK393527 QKG393270:QKG393527 QUC393270:QUC393527 RDY393270:RDY393527 RNU393270:RNU393527 RXQ393270:RXQ393527 SHM393270:SHM393527 SRI393270:SRI393527 TBE393270:TBE393527 TLA393270:TLA393527 TUW393270:TUW393527 UES393270:UES393527 UOO393270:UOO393527 UYK393270:UYK393527 VIG393270:VIG393527 VSC393270:VSC393527 WBY393270:WBY393527 WLU393270:WLU393527 WVQ393270:WVQ393527 I458806:I459063 JE458806:JE459063 TA458806:TA459063 ACW458806:ACW459063 AMS458806:AMS459063 AWO458806:AWO459063 BGK458806:BGK459063 BQG458806:BQG459063 CAC458806:CAC459063 CJY458806:CJY459063 CTU458806:CTU459063 DDQ458806:DDQ459063 DNM458806:DNM459063 DXI458806:DXI459063 EHE458806:EHE459063 ERA458806:ERA459063 FAW458806:FAW459063 FKS458806:FKS459063 FUO458806:FUO459063 GEK458806:GEK459063 GOG458806:GOG459063 GYC458806:GYC459063 HHY458806:HHY459063 HRU458806:HRU459063 IBQ458806:IBQ459063 ILM458806:ILM459063 IVI458806:IVI459063 JFE458806:JFE459063 JPA458806:JPA459063 JYW458806:JYW459063 KIS458806:KIS459063 KSO458806:KSO459063 LCK458806:LCK459063 LMG458806:LMG459063 LWC458806:LWC459063 MFY458806:MFY459063 MPU458806:MPU459063 MZQ458806:MZQ459063 NJM458806:NJM459063 NTI458806:NTI459063 ODE458806:ODE459063 ONA458806:ONA459063 OWW458806:OWW459063 PGS458806:PGS459063 PQO458806:PQO459063 QAK458806:QAK459063 QKG458806:QKG459063 QUC458806:QUC459063 RDY458806:RDY459063 RNU458806:RNU459063 RXQ458806:RXQ459063 SHM458806:SHM459063 SRI458806:SRI459063 TBE458806:TBE459063 TLA458806:TLA459063 TUW458806:TUW459063 UES458806:UES459063 UOO458806:UOO459063 UYK458806:UYK459063 VIG458806:VIG459063 VSC458806:VSC459063 WBY458806:WBY459063 WLU458806:WLU459063 WVQ458806:WVQ459063 I524342:I524599 JE524342:JE524599 TA524342:TA524599 ACW524342:ACW524599 AMS524342:AMS524599 AWO524342:AWO524599 BGK524342:BGK524599 BQG524342:BQG524599 CAC524342:CAC524599 CJY524342:CJY524599 CTU524342:CTU524599 DDQ524342:DDQ524599 DNM524342:DNM524599 DXI524342:DXI524599 EHE524342:EHE524599 ERA524342:ERA524599 FAW524342:FAW524599 FKS524342:FKS524599 FUO524342:FUO524599 GEK524342:GEK524599 GOG524342:GOG524599 GYC524342:GYC524599 HHY524342:HHY524599 HRU524342:HRU524599 IBQ524342:IBQ524599 ILM524342:ILM524599 IVI524342:IVI524599 JFE524342:JFE524599 JPA524342:JPA524599 JYW524342:JYW524599 KIS524342:KIS524599 KSO524342:KSO524599 LCK524342:LCK524599 LMG524342:LMG524599 LWC524342:LWC524599 MFY524342:MFY524599 MPU524342:MPU524599 MZQ524342:MZQ524599 NJM524342:NJM524599 NTI524342:NTI524599 ODE524342:ODE524599 ONA524342:ONA524599 OWW524342:OWW524599 PGS524342:PGS524599 PQO524342:PQO524599 QAK524342:QAK524599 QKG524342:QKG524599 QUC524342:QUC524599 RDY524342:RDY524599 RNU524342:RNU524599 RXQ524342:RXQ524599 SHM524342:SHM524599 SRI524342:SRI524599 TBE524342:TBE524599 TLA524342:TLA524599 TUW524342:TUW524599 UES524342:UES524599 UOO524342:UOO524599 UYK524342:UYK524599 VIG524342:VIG524599 VSC524342:VSC524599 WBY524342:WBY524599 WLU524342:WLU524599 WVQ524342:WVQ524599 I589878:I590135 JE589878:JE590135 TA589878:TA590135 ACW589878:ACW590135 AMS589878:AMS590135 AWO589878:AWO590135 BGK589878:BGK590135 BQG589878:BQG590135 CAC589878:CAC590135 CJY589878:CJY590135 CTU589878:CTU590135 DDQ589878:DDQ590135 DNM589878:DNM590135 DXI589878:DXI590135 EHE589878:EHE590135 ERA589878:ERA590135 FAW589878:FAW590135 FKS589878:FKS590135 FUO589878:FUO590135 GEK589878:GEK590135 GOG589878:GOG590135 GYC589878:GYC590135 HHY589878:HHY590135 HRU589878:HRU590135 IBQ589878:IBQ590135 ILM589878:ILM590135 IVI589878:IVI590135 JFE589878:JFE590135 JPA589878:JPA590135 JYW589878:JYW590135 KIS589878:KIS590135 KSO589878:KSO590135 LCK589878:LCK590135 LMG589878:LMG590135 LWC589878:LWC590135 MFY589878:MFY590135 MPU589878:MPU590135 MZQ589878:MZQ590135 NJM589878:NJM590135 NTI589878:NTI590135 ODE589878:ODE590135 ONA589878:ONA590135 OWW589878:OWW590135 PGS589878:PGS590135 PQO589878:PQO590135 QAK589878:QAK590135 QKG589878:QKG590135 QUC589878:QUC590135 RDY589878:RDY590135 RNU589878:RNU590135 RXQ589878:RXQ590135 SHM589878:SHM590135 SRI589878:SRI590135 TBE589878:TBE590135 TLA589878:TLA590135 TUW589878:TUW590135 UES589878:UES590135 UOO589878:UOO590135 UYK589878:UYK590135 VIG589878:VIG590135 VSC589878:VSC590135 WBY589878:WBY590135 WLU589878:WLU590135 WVQ589878:WVQ590135 I655414:I655671 JE655414:JE655671 TA655414:TA655671 ACW655414:ACW655671 AMS655414:AMS655671 AWO655414:AWO655671 BGK655414:BGK655671 BQG655414:BQG655671 CAC655414:CAC655671 CJY655414:CJY655671 CTU655414:CTU655671 DDQ655414:DDQ655671 DNM655414:DNM655671 DXI655414:DXI655671 EHE655414:EHE655671 ERA655414:ERA655671 FAW655414:FAW655671 FKS655414:FKS655671 FUO655414:FUO655671 GEK655414:GEK655671 GOG655414:GOG655671 GYC655414:GYC655671 HHY655414:HHY655671 HRU655414:HRU655671 IBQ655414:IBQ655671 ILM655414:ILM655671 IVI655414:IVI655671 JFE655414:JFE655671 JPA655414:JPA655671 JYW655414:JYW655671 KIS655414:KIS655671 KSO655414:KSO655671 LCK655414:LCK655671 LMG655414:LMG655671 LWC655414:LWC655671 MFY655414:MFY655671 MPU655414:MPU655671 MZQ655414:MZQ655671 NJM655414:NJM655671 NTI655414:NTI655671 ODE655414:ODE655671 ONA655414:ONA655671 OWW655414:OWW655671 PGS655414:PGS655671 PQO655414:PQO655671 QAK655414:QAK655671 QKG655414:QKG655671 QUC655414:QUC655671 RDY655414:RDY655671 RNU655414:RNU655671 RXQ655414:RXQ655671 SHM655414:SHM655671 SRI655414:SRI655671 TBE655414:TBE655671 TLA655414:TLA655671 TUW655414:TUW655671 UES655414:UES655671 UOO655414:UOO655671 UYK655414:UYK655671 VIG655414:VIG655671 VSC655414:VSC655671 WBY655414:WBY655671 WLU655414:WLU655671 WVQ655414:WVQ655671 I720950:I721207 JE720950:JE721207 TA720950:TA721207 ACW720950:ACW721207 AMS720950:AMS721207 AWO720950:AWO721207 BGK720950:BGK721207 BQG720950:BQG721207 CAC720950:CAC721207 CJY720950:CJY721207 CTU720950:CTU721207 DDQ720950:DDQ721207 DNM720950:DNM721207 DXI720950:DXI721207 EHE720950:EHE721207 ERA720950:ERA721207 FAW720950:FAW721207 FKS720950:FKS721207 FUO720950:FUO721207 GEK720950:GEK721207 GOG720950:GOG721207 GYC720950:GYC721207 HHY720950:HHY721207 HRU720950:HRU721207 IBQ720950:IBQ721207 ILM720950:ILM721207 IVI720950:IVI721207 JFE720950:JFE721207 JPA720950:JPA721207 JYW720950:JYW721207 KIS720950:KIS721207 KSO720950:KSO721207 LCK720950:LCK721207 LMG720950:LMG721207 LWC720950:LWC721207 MFY720950:MFY721207 MPU720950:MPU721207 MZQ720950:MZQ721207 NJM720950:NJM721207 NTI720950:NTI721207 ODE720950:ODE721207 ONA720950:ONA721207 OWW720950:OWW721207 PGS720950:PGS721207 PQO720950:PQO721207 QAK720950:QAK721207 QKG720950:QKG721207 QUC720950:QUC721207 RDY720950:RDY721207 RNU720950:RNU721207 RXQ720950:RXQ721207 SHM720950:SHM721207 SRI720950:SRI721207 TBE720950:TBE721207 TLA720950:TLA721207 TUW720950:TUW721207 UES720950:UES721207 UOO720950:UOO721207 UYK720950:UYK721207 VIG720950:VIG721207 VSC720950:VSC721207 WBY720950:WBY721207 WLU720950:WLU721207 WVQ720950:WVQ721207 I786486:I786743 JE786486:JE786743 TA786486:TA786743 ACW786486:ACW786743 AMS786486:AMS786743 AWO786486:AWO786743 BGK786486:BGK786743 BQG786486:BQG786743 CAC786486:CAC786743 CJY786486:CJY786743 CTU786486:CTU786743 DDQ786486:DDQ786743 DNM786486:DNM786743 DXI786486:DXI786743 EHE786486:EHE786743 ERA786486:ERA786743 FAW786486:FAW786743 FKS786486:FKS786743 FUO786486:FUO786743 GEK786486:GEK786743 GOG786486:GOG786743 GYC786486:GYC786743 HHY786486:HHY786743 HRU786486:HRU786743 IBQ786486:IBQ786743 ILM786486:ILM786743 IVI786486:IVI786743 JFE786486:JFE786743 JPA786486:JPA786743 JYW786486:JYW786743 KIS786486:KIS786743 KSO786486:KSO786743 LCK786486:LCK786743 LMG786486:LMG786743 LWC786486:LWC786743 MFY786486:MFY786743 MPU786486:MPU786743 MZQ786486:MZQ786743 NJM786486:NJM786743 NTI786486:NTI786743 ODE786486:ODE786743 ONA786486:ONA786743 OWW786486:OWW786743 PGS786486:PGS786743 PQO786486:PQO786743 QAK786486:QAK786743 QKG786486:QKG786743 QUC786486:QUC786743 RDY786486:RDY786743 RNU786486:RNU786743 RXQ786486:RXQ786743 SHM786486:SHM786743 SRI786486:SRI786743 TBE786486:TBE786743 TLA786486:TLA786743 TUW786486:TUW786743 UES786486:UES786743 UOO786486:UOO786743 UYK786486:UYK786743 VIG786486:VIG786743 VSC786486:VSC786743 WBY786486:WBY786743 WLU786486:WLU786743 WVQ786486:WVQ786743 I852022:I852279 JE852022:JE852279 TA852022:TA852279 ACW852022:ACW852279 AMS852022:AMS852279 AWO852022:AWO852279 BGK852022:BGK852279 BQG852022:BQG852279 CAC852022:CAC852279 CJY852022:CJY852279 CTU852022:CTU852279 DDQ852022:DDQ852279 DNM852022:DNM852279 DXI852022:DXI852279 EHE852022:EHE852279 ERA852022:ERA852279 FAW852022:FAW852279 FKS852022:FKS852279 FUO852022:FUO852279 GEK852022:GEK852279 GOG852022:GOG852279 GYC852022:GYC852279 HHY852022:HHY852279 HRU852022:HRU852279 IBQ852022:IBQ852279 ILM852022:ILM852279 IVI852022:IVI852279 JFE852022:JFE852279 JPA852022:JPA852279 JYW852022:JYW852279 KIS852022:KIS852279 KSO852022:KSO852279 LCK852022:LCK852279 LMG852022:LMG852279 LWC852022:LWC852279 MFY852022:MFY852279 MPU852022:MPU852279 MZQ852022:MZQ852279 NJM852022:NJM852279 NTI852022:NTI852279 ODE852022:ODE852279 ONA852022:ONA852279 OWW852022:OWW852279 PGS852022:PGS852279 PQO852022:PQO852279 QAK852022:QAK852279 QKG852022:QKG852279 QUC852022:QUC852279 RDY852022:RDY852279 RNU852022:RNU852279 RXQ852022:RXQ852279 SHM852022:SHM852279 SRI852022:SRI852279 TBE852022:TBE852279 TLA852022:TLA852279 TUW852022:TUW852279 UES852022:UES852279 UOO852022:UOO852279 UYK852022:UYK852279 VIG852022:VIG852279 VSC852022:VSC852279 WBY852022:WBY852279 WLU852022:WLU852279 WVQ852022:WVQ852279 I917558:I917815 JE917558:JE917815 TA917558:TA917815 ACW917558:ACW917815 AMS917558:AMS917815 AWO917558:AWO917815 BGK917558:BGK917815 BQG917558:BQG917815 CAC917558:CAC917815 CJY917558:CJY917815 CTU917558:CTU917815 DDQ917558:DDQ917815 DNM917558:DNM917815 DXI917558:DXI917815 EHE917558:EHE917815 ERA917558:ERA917815 FAW917558:FAW917815 FKS917558:FKS917815 FUO917558:FUO917815 GEK917558:GEK917815 GOG917558:GOG917815 GYC917558:GYC917815 HHY917558:HHY917815 HRU917558:HRU917815 IBQ917558:IBQ917815 ILM917558:ILM917815 IVI917558:IVI917815 JFE917558:JFE917815 JPA917558:JPA917815 JYW917558:JYW917815 KIS917558:KIS917815 KSO917558:KSO917815 LCK917558:LCK917815 LMG917558:LMG917815 LWC917558:LWC917815 MFY917558:MFY917815 MPU917558:MPU917815 MZQ917558:MZQ917815 NJM917558:NJM917815 NTI917558:NTI917815 ODE917558:ODE917815 ONA917558:ONA917815 OWW917558:OWW917815 PGS917558:PGS917815 PQO917558:PQO917815 QAK917558:QAK917815 QKG917558:QKG917815 QUC917558:QUC917815 RDY917558:RDY917815 RNU917558:RNU917815 RXQ917558:RXQ917815 SHM917558:SHM917815 SRI917558:SRI917815 TBE917558:TBE917815 TLA917558:TLA917815 TUW917558:TUW917815 UES917558:UES917815 UOO917558:UOO917815 UYK917558:UYK917815 VIG917558:VIG917815 VSC917558:VSC917815 WBY917558:WBY917815 WLU917558:WLU917815 WVQ917558:WVQ917815 I983094:I983351 JE983094:JE983351 TA983094:TA983351 ACW983094:ACW983351 AMS983094:AMS983351 AWO983094:AWO983351 BGK983094:BGK983351 BQG983094:BQG983351 CAC983094:CAC983351 CJY983094:CJY983351 CTU983094:CTU983351 DDQ983094:DDQ983351 DNM983094:DNM983351 DXI983094:DXI983351 EHE983094:EHE983351 ERA983094:ERA983351 FAW983094:FAW983351 FKS983094:FKS983351 FUO983094:FUO983351 GEK983094:GEK983351 GOG983094:GOG983351 GYC983094:GYC983351 HHY983094:HHY983351 HRU983094:HRU983351 IBQ983094:IBQ983351 ILM983094:ILM983351 IVI983094:IVI983351 JFE983094:JFE983351 JPA983094:JPA983351 JYW983094:JYW983351 KIS983094:KIS983351 KSO983094:KSO983351 LCK983094:LCK983351 LMG983094:LMG983351 LWC983094:LWC983351 MFY983094:MFY983351 MPU983094:MPU983351 MZQ983094:MZQ983351 NJM983094:NJM983351 NTI983094:NTI983351 ODE983094:ODE983351 ONA983094:ONA983351 OWW983094:OWW983351 PGS983094:PGS983351 PQO983094:PQO983351 QAK983094:QAK983351 QKG983094:QKG983351 QUC983094:QUC983351 RDY983094:RDY983351 RNU983094:RNU983351 RXQ983094:RXQ983351 SHM983094:SHM983351 SRI983094:SRI983351 TBE983094:TBE983351 TLA983094:TLA983351 TUW983094:TUW983351 UES983094:UES983351 UOO983094:UOO983351 UYK983094:UYK983351 VIG983094:VIG983351 VSC983094:VSC983351 WBY983094:WBY983351 WLU983094:WLU983351 WVQ983094:WVQ983351" xr:uid="{14BFF189-DB0F-449B-AE7E-BA8E19B8A2B9}">
      <formula1>TrueFalse</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0BD79-7743-4920-B316-C1A5E5796EB4}">
  <dimension ref="A1:AB192"/>
  <sheetViews>
    <sheetView workbookViewId="0">
      <selection activeCell="H3" sqref="H3:H4"/>
    </sheetView>
  </sheetViews>
  <sheetFormatPr defaultColWidth="9.08984375" defaultRowHeight="10" outlineLevelRow="1" x14ac:dyDescent="0.2"/>
  <cols>
    <col min="1" max="1" width="15.90625" style="4" bestFit="1" customWidth="1"/>
    <col min="2" max="2" width="9.08984375" style="4"/>
    <col min="3" max="3" width="37.90625" style="4" customWidth="1"/>
    <col min="4" max="257" width="9.08984375" style="4"/>
    <col min="258" max="258" width="15.90625" style="4" bestFit="1" customWidth="1"/>
    <col min="259" max="513" width="9.08984375" style="4"/>
    <col min="514" max="514" width="15.90625" style="4" bestFit="1" customWidth="1"/>
    <col min="515" max="769" width="9.08984375" style="4"/>
    <col min="770" max="770" width="15.90625" style="4" bestFit="1" customWidth="1"/>
    <col min="771" max="1025" width="9.08984375" style="4"/>
    <col min="1026" max="1026" width="15.90625" style="4" bestFit="1" customWidth="1"/>
    <col min="1027" max="1281" width="9.08984375" style="4"/>
    <col min="1282" max="1282" width="15.90625" style="4" bestFit="1" customWidth="1"/>
    <col min="1283" max="1537" width="9.08984375" style="4"/>
    <col min="1538" max="1538" width="15.90625" style="4" bestFit="1" customWidth="1"/>
    <col min="1539" max="1793" width="9.08984375" style="4"/>
    <col min="1794" max="1794" width="15.90625" style="4" bestFit="1" customWidth="1"/>
    <col min="1795" max="2049" width="9.08984375" style="4"/>
    <col min="2050" max="2050" width="15.90625" style="4" bestFit="1" customWidth="1"/>
    <col min="2051" max="2305" width="9.08984375" style="4"/>
    <col min="2306" max="2306" width="15.90625" style="4" bestFit="1" customWidth="1"/>
    <col min="2307" max="2561" width="9.08984375" style="4"/>
    <col min="2562" max="2562" width="15.90625" style="4" bestFit="1" customWidth="1"/>
    <col min="2563" max="2817" width="9.08984375" style="4"/>
    <col min="2818" max="2818" width="15.90625" style="4" bestFit="1" customWidth="1"/>
    <col min="2819" max="3073" width="9.08984375" style="4"/>
    <col min="3074" max="3074" width="15.90625" style="4" bestFit="1" customWidth="1"/>
    <col min="3075" max="3329" width="9.08984375" style="4"/>
    <col min="3330" max="3330" width="15.90625" style="4" bestFit="1" customWidth="1"/>
    <col min="3331" max="3585" width="9.08984375" style="4"/>
    <col min="3586" max="3586" width="15.90625" style="4" bestFit="1" customWidth="1"/>
    <col min="3587" max="3841" width="9.08984375" style="4"/>
    <col min="3842" max="3842" width="15.90625" style="4" bestFit="1" customWidth="1"/>
    <col min="3843" max="4097" width="9.08984375" style="4"/>
    <col min="4098" max="4098" width="15.90625" style="4" bestFit="1" customWidth="1"/>
    <col min="4099" max="4353" width="9.08984375" style="4"/>
    <col min="4354" max="4354" width="15.90625" style="4" bestFit="1" customWidth="1"/>
    <col min="4355" max="4609" width="9.08984375" style="4"/>
    <col min="4610" max="4610" width="15.90625" style="4" bestFit="1" customWidth="1"/>
    <col min="4611" max="4865" width="9.08984375" style="4"/>
    <col min="4866" max="4866" width="15.90625" style="4" bestFit="1" customWidth="1"/>
    <col min="4867" max="5121" width="9.08984375" style="4"/>
    <col min="5122" max="5122" width="15.90625" style="4" bestFit="1" customWidth="1"/>
    <col min="5123" max="5377" width="9.08984375" style="4"/>
    <col min="5378" max="5378" width="15.90625" style="4" bestFit="1" customWidth="1"/>
    <col min="5379" max="5633" width="9.08984375" style="4"/>
    <col min="5634" max="5634" width="15.90625" style="4" bestFit="1" customWidth="1"/>
    <col min="5635" max="5889" width="9.08984375" style="4"/>
    <col min="5890" max="5890" width="15.90625" style="4" bestFit="1" customWidth="1"/>
    <col min="5891" max="6145" width="9.08984375" style="4"/>
    <col min="6146" max="6146" width="15.90625" style="4" bestFit="1" customWidth="1"/>
    <col min="6147" max="6401" width="9.08984375" style="4"/>
    <col min="6402" max="6402" width="15.90625" style="4" bestFit="1" customWidth="1"/>
    <col min="6403" max="6657" width="9.08984375" style="4"/>
    <col min="6658" max="6658" width="15.90625" style="4" bestFit="1" customWidth="1"/>
    <col min="6659" max="6913" width="9.08984375" style="4"/>
    <col min="6914" max="6914" width="15.90625" style="4" bestFit="1" customWidth="1"/>
    <col min="6915" max="7169" width="9.08984375" style="4"/>
    <col min="7170" max="7170" width="15.90625" style="4" bestFit="1" customWidth="1"/>
    <col min="7171" max="7425" width="9.08984375" style="4"/>
    <col min="7426" max="7426" width="15.90625" style="4" bestFit="1" customWidth="1"/>
    <col min="7427" max="7681" width="9.08984375" style="4"/>
    <col min="7682" max="7682" width="15.90625" style="4" bestFit="1" customWidth="1"/>
    <col min="7683" max="7937" width="9.08984375" style="4"/>
    <col min="7938" max="7938" width="15.90625" style="4" bestFit="1" customWidth="1"/>
    <col min="7939" max="8193" width="9.08984375" style="4"/>
    <col min="8194" max="8194" width="15.90625" style="4" bestFit="1" customWidth="1"/>
    <col min="8195" max="8449" width="9.08984375" style="4"/>
    <col min="8450" max="8450" width="15.90625" style="4" bestFit="1" customWidth="1"/>
    <col min="8451" max="8705" width="9.08984375" style="4"/>
    <col min="8706" max="8706" width="15.90625" style="4" bestFit="1" customWidth="1"/>
    <col min="8707" max="8961" width="9.08984375" style="4"/>
    <col min="8962" max="8962" width="15.90625" style="4" bestFit="1" customWidth="1"/>
    <col min="8963" max="9217" width="9.08984375" style="4"/>
    <col min="9218" max="9218" width="15.90625" style="4" bestFit="1" customWidth="1"/>
    <col min="9219" max="9473" width="9.08984375" style="4"/>
    <col min="9474" max="9474" width="15.90625" style="4" bestFit="1" customWidth="1"/>
    <col min="9475" max="9729" width="9.08984375" style="4"/>
    <col min="9730" max="9730" width="15.90625" style="4" bestFit="1" customWidth="1"/>
    <col min="9731" max="9985" width="9.08984375" style="4"/>
    <col min="9986" max="9986" width="15.90625" style="4" bestFit="1" customWidth="1"/>
    <col min="9987" max="10241" width="9.08984375" style="4"/>
    <col min="10242" max="10242" width="15.90625" style="4" bestFit="1" customWidth="1"/>
    <col min="10243" max="10497" width="9.08984375" style="4"/>
    <col min="10498" max="10498" width="15.90625" style="4" bestFit="1" customWidth="1"/>
    <col min="10499" max="10753" width="9.08984375" style="4"/>
    <col min="10754" max="10754" width="15.90625" style="4" bestFit="1" customWidth="1"/>
    <col min="10755" max="11009" width="9.08984375" style="4"/>
    <col min="11010" max="11010" width="15.90625" style="4" bestFit="1" customWidth="1"/>
    <col min="11011" max="11265" width="9.08984375" style="4"/>
    <col min="11266" max="11266" width="15.90625" style="4" bestFit="1" customWidth="1"/>
    <col min="11267" max="11521" width="9.08984375" style="4"/>
    <col min="11522" max="11522" width="15.90625" style="4" bestFit="1" customWidth="1"/>
    <col min="11523" max="11777" width="9.08984375" style="4"/>
    <col min="11778" max="11778" width="15.90625" style="4" bestFit="1" customWidth="1"/>
    <col min="11779" max="12033" width="9.08984375" style="4"/>
    <col min="12034" max="12034" width="15.90625" style="4" bestFit="1" customWidth="1"/>
    <col min="12035" max="12289" width="9.08984375" style="4"/>
    <col min="12290" max="12290" width="15.90625" style="4" bestFit="1" customWidth="1"/>
    <col min="12291" max="12545" width="9.08984375" style="4"/>
    <col min="12546" max="12546" width="15.90625" style="4" bestFit="1" customWidth="1"/>
    <col min="12547" max="12801" width="9.08984375" style="4"/>
    <col min="12802" max="12802" width="15.90625" style="4" bestFit="1" customWidth="1"/>
    <col min="12803" max="13057" width="9.08984375" style="4"/>
    <col min="13058" max="13058" width="15.90625" style="4" bestFit="1" customWidth="1"/>
    <col min="13059" max="13313" width="9.08984375" style="4"/>
    <col min="13314" max="13314" width="15.90625" style="4" bestFit="1" customWidth="1"/>
    <col min="13315" max="13569" width="9.08984375" style="4"/>
    <col min="13570" max="13570" width="15.90625" style="4" bestFit="1" customWidth="1"/>
    <col min="13571" max="13825" width="9.08984375" style="4"/>
    <col min="13826" max="13826" width="15.90625" style="4" bestFit="1" customWidth="1"/>
    <col min="13827" max="14081" width="9.08984375" style="4"/>
    <col min="14082" max="14082" width="15.90625" style="4" bestFit="1" customWidth="1"/>
    <col min="14083" max="14337" width="9.08984375" style="4"/>
    <col min="14338" max="14338" width="15.90625" style="4" bestFit="1" customWidth="1"/>
    <col min="14339" max="14593" width="9.08984375" style="4"/>
    <col min="14594" max="14594" width="15.90625" style="4" bestFit="1" customWidth="1"/>
    <col min="14595" max="14849" width="9.08984375" style="4"/>
    <col min="14850" max="14850" width="15.90625" style="4" bestFit="1" customWidth="1"/>
    <col min="14851" max="15105" width="9.08984375" style="4"/>
    <col min="15106" max="15106" width="15.90625" style="4" bestFit="1" customWidth="1"/>
    <col min="15107" max="15361" width="9.08984375" style="4"/>
    <col min="15362" max="15362" width="15.90625" style="4" bestFit="1" customWidth="1"/>
    <col min="15363" max="15617" width="9.08984375" style="4"/>
    <col min="15618" max="15618" width="15.90625" style="4" bestFit="1" customWidth="1"/>
    <col min="15619" max="15873" width="9.08984375" style="4"/>
    <col min="15874" max="15874" width="15.90625" style="4" bestFit="1" customWidth="1"/>
    <col min="15875" max="16129" width="9.08984375" style="4"/>
    <col min="16130" max="16130" width="15.90625" style="4" bestFit="1" customWidth="1"/>
    <col min="16131" max="16384" width="9.08984375" style="4"/>
  </cols>
  <sheetData>
    <row r="1" spans="1:18" ht="15.5" x14ac:dyDescent="0.2">
      <c r="A1" s="14" t="s">
        <v>610</v>
      </c>
      <c r="B1" s="26"/>
      <c r="C1" s="26"/>
      <c r="D1" s="26"/>
      <c r="E1" s="26"/>
      <c r="F1" s="26"/>
      <c r="G1" s="26"/>
      <c r="H1" s="26"/>
      <c r="I1" s="26"/>
      <c r="J1" s="26"/>
      <c r="K1" s="26"/>
    </row>
    <row r="2" spans="1:18" outlineLevel="1" x14ac:dyDescent="0.2">
      <c r="A2" s="3">
        <v>1</v>
      </c>
      <c r="B2" s="3">
        <v>2</v>
      </c>
      <c r="C2" s="3">
        <v>3</v>
      </c>
      <c r="D2" s="3">
        <v>4</v>
      </c>
      <c r="E2" s="3">
        <v>5</v>
      </c>
      <c r="F2" s="3">
        <v>6</v>
      </c>
      <c r="G2" s="3">
        <v>7</v>
      </c>
      <c r="H2" s="3">
        <v>8</v>
      </c>
      <c r="I2" s="3">
        <v>9</v>
      </c>
      <c r="J2" s="3">
        <v>10</v>
      </c>
      <c r="K2" s="3"/>
      <c r="L2" s="3">
        <v>11</v>
      </c>
      <c r="M2" s="3">
        <v>12</v>
      </c>
      <c r="N2" s="3">
        <v>13</v>
      </c>
      <c r="O2" s="3">
        <v>14</v>
      </c>
      <c r="P2" s="3">
        <v>15</v>
      </c>
      <c r="Q2" s="3">
        <v>16</v>
      </c>
    </row>
    <row r="3" spans="1:18" outlineLevel="1" x14ac:dyDescent="0.2">
      <c r="A3" s="11"/>
      <c r="D3" s="5" t="s">
        <v>1</v>
      </c>
      <c r="E3" s="5" t="s">
        <v>2</v>
      </c>
      <c r="F3" s="6" t="s">
        <v>3</v>
      </c>
      <c r="G3" s="5"/>
      <c r="H3" s="5" t="s">
        <v>4</v>
      </c>
      <c r="I3" s="5"/>
      <c r="J3" s="5" t="s">
        <v>58</v>
      </c>
      <c r="K3" s="5"/>
      <c r="L3" s="12" t="s">
        <v>4</v>
      </c>
      <c r="M3" s="12" t="s">
        <v>611</v>
      </c>
      <c r="N3" s="12" t="s">
        <v>612</v>
      </c>
      <c r="O3" s="12" t="s">
        <v>613</v>
      </c>
      <c r="P3" s="12"/>
    </row>
    <row r="4" spans="1:18" s="8" customFormat="1" outlineLevel="1" x14ac:dyDescent="0.2">
      <c r="A4" s="10" t="s">
        <v>58</v>
      </c>
      <c r="B4" s="9" t="s">
        <v>13</v>
      </c>
      <c r="C4" s="9" t="s">
        <v>14</v>
      </c>
      <c r="D4" s="9" t="s">
        <v>15</v>
      </c>
      <c r="E4" s="9" t="s">
        <v>16</v>
      </c>
      <c r="F4" s="9" t="s">
        <v>17</v>
      </c>
      <c r="G4" s="10" t="s">
        <v>18</v>
      </c>
      <c r="H4" s="10" t="s">
        <v>19</v>
      </c>
      <c r="I4" s="10" t="s">
        <v>20</v>
      </c>
      <c r="J4" s="10" t="s">
        <v>21</v>
      </c>
      <c r="K4" s="10"/>
      <c r="L4" s="10" t="s">
        <v>614</v>
      </c>
      <c r="M4" s="10" t="s">
        <v>615</v>
      </c>
      <c r="N4" s="10" t="s">
        <v>616</v>
      </c>
      <c r="O4" s="10" t="s">
        <v>617</v>
      </c>
      <c r="P4" s="10" t="s">
        <v>618</v>
      </c>
      <c r="Q4" s="10" t="s">
        <v>619</v>
      </c>
      <c r="R4" s="10"/>
    </row>
    <row r="5" spans="1:18" outlineLevel="1" x14ac:dyDescent="0.2">
      <c r="A5" s="12" t="s">
        <v>620</v>
      </c>
      <c r="B5" s="13"/>
      <c r="C5" s="13"/>
      <c r="D5" s="12"/>
      <c r="E5" s="12"/>
      <c r="F5" s="12"/>
      <c r="G5" s="12">
        <v>20</v>
      </c>
      <c r="H5" s="12">
        <v>5</v>
      </c>
      <c r="I5" s="12">
        <v>25</v>
      </c>
      <c r="J5" s="12">
        <v>1</v>
      </c>
      <c r="K5" s="12" t="str">
        <f>IF(ISBLANK(J5),"",IF(J5=3,"Heavy",IF(J5=2,"Medium",IF(J5=1,"Light","None"))))</f>
        <v>Light</v>
      </c>
      <c r="L5" s="12">
        <v>3</v>
      </c>
      <c r="M5" s="12">
        <v>5</v>
      </c>
      <c r="N5" s="12">
        <v>-1</v>
      </c>
      <c r="O5" s="12">
        <v>0.15</v>
      </c>
      <c r="P5" s="12">
        <v>1</v>
      </c>
      <c r="Q5" s="12" t="b">
        <v>0</v>
      </c>
      <c r="R5" s="12"/>
    </row>
    <row r="6" spans="1:18" outlineLevel="1" x14ac:dyDescent="0.2">
      <c r="A6" s="12" t="s">
        <v>621</v>
      </c>
      <c r="B6" s="13"/>
      <c r="C6" s="13" t="s">
        <v>622</v>
      </c>
      <c r="D6" s="12" t="s">
        <v>37</v>
      </c>
      <c r="E6" s="12" t="s">
        <v>56</v>
      </c>
      <c r="F6" s="12"/>
      <c r="G6" s="12">
        <v>35</v>
      </c>
      <c r="H6" s="12">
        <v>5</v>
      </c>
      <c r="I6" s="12">
        <v>250</v>
      </c>
      <c r="J6" s="12">
        <v>3</v>
      </c>
      <c r="K6" s="12" t="str">
        <f t="shared" ref="K6:K36" si="0">IF(ISBLANK(J6),"",IF(J6=3,"Heavy",IF(J6=2,"Medium",IF(J6=1,"Light","None"))))</f>
        <v>Heavy</v>
      </c>
      <c r="L6" s="12">
        <v>6</v>
      </c>
      <c r="M6" s="12">
        <v>1</v>
      </c>
      <c r="N6" s="12">
        <v>-6</v>
      </c>
      <c r="O6" s="12">
        <v>0.35</v>
      </c>
      <c r="P6" s="12"/>
      <c r="Q6" s="12" t="b">
        <v>1</v>
      </c>
      <c r="R6" s="12"/>
    </row>
    <row r="7" spans="1:18" outlineLevel="1" x14ac:dyDescent="0.2">
      <c r="A7" s="12" t="s">
        <v>623</v>
      </c>
      <c r="B7" s="13"/>
      <c r="C7" s="13"/>
      <c r="D7" s="12"/>
      <c r="E7" s="12"/>
      <c r="F7" s="12"/>
      <c r="G7" s="12">
        <v>15</v>
      </c>
      <c r="H7" s="12">
        <v>5</v>
      </c>
      <c r="I7" s="27">
        <v>15</v>
      </c>
      <c r="J7" s="12">
        <v>1</v>
      </c>
      <c r="K7" s="12" t="str">
        <f t="shared" si="0"/>
        <v>Light</v>
      </c>
      <c r="L7" s="12">
        <v>2</v>
      </c>
      <c r="M7" s="12">
        <v>5</v>
      </c>
      <c r="N7" s="12">
        <v>-2</v>
      </c>
      <c r="O7" s="12">
        <v>0.15</v>
      </c>
      <c r="P7" s="12">
        <v>1</v>
      </c>
      <c r="Q7" s="12" t="b">
        <v>0</v>
      </c>
      <c r="R7" s="12"/>
    </row>
    <row r="8" spans="1:18" outlineLevel="1" x14ac:dyDescent="0.2">
      <c r="A8" s="12" t="s">
        <v>624</v>
      </c>
      <c r="B8" s="13"/>
      <c r="C8" s="13"/>
      <c r="D8" s="12"/>
      <c r="E8" s="12"/>
      <c r="F8" s="12"/>
      <c r="G8" s="12">
        <v>20</v>
      </c>
      <c r="H8" s="12">
        <v>5</v>
      </c>
      <c r="I8" s="12">
        <v>20</v>
      </c>
      <c r="J8" s="12">
        <v>1</v>
      </c>
      <c r="K8" s="12" t="str">
        <f t="shared" si="0"/>
        <v>Light</v>
      </c>
      <c r="L8" s="12">
        <v>3</v>
      </c>
      <c r="M8" s="12">
        <v>4</v>
      </c>
      <c r="N8" s="12">
        <v>-3</v>
      </c>
      <c r="O8" s="12">
        <v>0.15</v>
      </c>
      <c r="P8" s="12">
        <v>1</v>
      </c>
      <c r="Q8" s="12" t="b">
        <v>0</v>
      </c>
      <c r="R8" s="23"/>
    </row>
    <row r="9" spans="1:18" outlineLevel="1" x14ac:dyDescent="0.2">
      <c r="A9" s="12" t="s">
        <v>625</v>
      </c>
      <c r="B9" s="13"/>
      <c r="C9" s="13"/>
      <c r="D9" s="12"/>
      <c r="E9" s="12"/>
      <c r="F9" s="12"/>
      <c r="G9" s="12">
        <v>1</v>
      </c>
      <c r="H9" s="12">
        <v>5</v>
      </c>
      <c r="I9" s="27">
        <v>1</v>
      </c>
      <c r="J9" s="12"/>
      <c r="K9" s="12" t="str">
        <f t="shared" si="0"/>
        <v/>
      </c>
      <c r="L9" s="12">
        <v>0</v>
      </c>
      <c r="M9" s="12">
        <v>99</v>
      </c>
      <c r="N9" s="12">
        <v>0</v>
      </c>
      <c r="O9" s="12">
        <v>0</v>
      </c>
      <c r="P9" s="12">
        <v>1</v>
      </c>
      <c r="Q9" s="12" t="b">
        <v>0</v>
      </c>
      <c r="R9" s="12"/>
    </row>
    <row r="10" spans="1:18" outlineLevel="1" x14ac:dyDescent="0.2">
      <c r="A10" s="12" t="s">
        <v>626</v>
      </c>
      <c r="B10" s="13"/>
      <c r="C10" s="13" t="s">
        <v>627</v>
      </c>
      <c r="D10" s="12" t="s">
        <v>37</v>
      </c>
      <c r="E10" s="12" t="s">
        <v>56</v>
      </c>
      <c r="F10" s="12"/>
      <c r="G10" s="12">
        <v>30</v>
      </c>
      <c r="H10" s="12">
        <v>5</v>
      </c>
      <c r="I10" s="12">
        <v>200</v>
      </c>
      <c r="J10" s="12">
        <v>2</v>
      </c>
      <c r="K10" s="12" t="str">
        <f t="shared" si="0"/>
        <v>Medium</v>
      </c>
      <c r="L10" s="12">
        <v>5</v>
      </c>
      <c r="M10" s="12">
        <v>3</v>
      </c>
      <c r="N10" s="12">
        <v>-4</v>
      </c>
      <c r="O10" s="12">
        <v>0.25</v>
      </c>
      <c r="P10" s="12"/>
      <c r="Q10" s="12" t="b">
        <v>0</v>
      </c>
      <c r="R10" s="12"/>
    </row>
    <row r="11" spans="1:18" outlineLevel="1" x14ac:dyDescent="0.2">
      <c r="A11" s="12" t="s">
        <v>628</v>
      </c>
      <c r="B11" s="13"/>
      <c r="C11" s="13"/>
      <c r="D11" s="12"/>
      <c r="E11" s="12"/>
      <c r="F11" s="12"/>
      <c r="G11" s="12">
        <v>40</v>
      </c>
      <c r="H11" s="12">
        <v>5</v>
      </c>
      <c r="I11" s="12">
        <v>30</v>
      </c>
      <c r="J11" s="12">
        <v>2</v>
      </c>
      <c r="K11" s="12" t="str">
        <f t="shared" si="0"/>
        <v>Medium</v>
      </c>
      <c r="L11" s="12">
        <v>4</v>
      </c>
      <c r="M11" s="12">
        <v>2</v>
      </c>
      <c r="N11" s="12">
        <v>-5</v>
      </c>
      <c r="O11" s="12">
        <v>0.3</v>
      </c>
      <c r="P11" s="12"/>
      <c r="Q11" s="12" t="b">
        <v>0</v>
      </c>
      <c r="R11" s="12"/>
    </row>
    <row r="12" spans="1:18" outlineLevel="1" x14ac:dyDescent="0.2">
      <c r="A12" s="12" t="s">
        <v>629</v>
      </c>
      <c r="B12" s="13"/>
      <c r="C12" s="13" t="s">
        <v>630</v>
      </c>
      <c r="D12" s="12" t="s">
        <v>37</v>
      </c>
      <c r="E12" s="12" t="s">
        <v>56</v>
      </c>
      <c r="F12" s="12"/>
      <c r="G12" s="12">
        <v>25</v>
      </c>
      <c r="H12" s="12">
        <v>5</v>
      </c>
      <c r="I12" s="12">
        <v>100</v>
      </c>
      <c r="J12" s="12">
        <v>1</v>
      </c>
      <c r="K12" s="12" t="str">
        <f t="shared" si="0"/>
        <v>Light</v>
      </c>
      <c r="L12" s="12">
        <v>4</v>
      </c>
      <c r="M12" s="12">
        <v>4</v>
      </c>
      <c r="N12" s="12">
        <v>-2</v>
      </c>
      <c r="O12" s="12">
        <v>0.2</v>
      </c>
      <c r="P12" s="12">
        <v>1</v>
      </c>
      <c r="Q12" s="12" t="b">
        <v>0</v>
      </c>
      <c r="R12" s="12"/>
    </row>
    <row r="13" spans="1:18" outlineLevel="1" x14ac:dyDescent="0.2">
      <c r="A13" s="12" t="s">
        <v>631</v>
      </c>
      <c r="B13" s="13"/>
      <c r="C13" s="13" t="s">
        <v>622</v>
      </c>
      <c r="D13" s="12" t="s">
        <v>37</v>
      </c>
      <c r="E13" s="12" t="s">
        <v>56</v>
      </c>
      <c r="F13" s="12"/>
      <c r="G13" s="12">
        <v>40</v>
      </c>
      <c r="H13" s="12">
        <v>5</v>
      </c>
      <c r="I13" s="12">
        <v>150</v>
      </c>
      <c r="J13" s="12">
        <v>2</v>
      </c>
      <c r="K13" s="12" t="str">
        <f t="shared" si="0"/>
        <v>Medium</v>
      </c>
      <c r="L13" s="12">
        <v>5</v>
      </c>
      <c r="M13" s="12">
        <v>2</v>
      </c>
      <c r="N13" s="12">
        <v>-5</v>
      </c>
      <c r="O13" s="12">
        <v>0.3</v>
      </c>
      <c r="P13" s="12">
        <v>1</v>
      </c>
      <c r="Q13" s="12" t="b">
        <v>1</v>
      </c>
      <c r="R13" s="12"/>
    </row>
    <row r="14" spans="1:18" outlineLevel="1" x14ac:dyDescent="0.2">
      <c r="A14" s="12" t="s">
        <v>632</v>
      </c>
      <c r="B14" s="13"/>
      <c r="C14" s="13"/>
      <c r="D14" s="12"/>
      <c r="E14" s="12"/>
      <c r="F14" s="12"/>
      <c r="G14" s="12">
        <v>15</v>
      </c>
      <c r="H14" s="12">
        <v>5</v>
      </c>
      <c r="I14" s="12">
        <v>15</v>
      </c>
      <c r="J14" s="12">
        <v>1</v>
      </c>
      <c r="K14" s="12" t="str">
        <f t="shared" si="0"/>
        <v>Light</v>
      </c>
      <c r="L14" s="12">
        <v>2</v>
      </c>
      <c r="M14" s="12">
        <v>5</v>
      </c>
      <c r="N14" s="12">
        <v>-1</v>
      </c>
      <c r="O14" s="12">
        <v>0.05</v>
      </c>
      <c r="P14" s="12">
        <v>1</v>
      </c>
      <c r="Q14" s="12" t="b">
        <v>0</v>
      </c>
      <c r="R14" s="23"/>
    </row>
    <row r="15" spans="1:18" outlineLevel="1" x14ac:dyDescent="0.2">
      <c r="A15" s="23" t="s">
        <v>633</v>
      </c>
      <c r="B15" s="24"/>
      <c r="C15" s="24"/>
      <c r="D15" s="23"/>
      <c r="E15" s="23"/>
      <c r="F15" s="23"/>
      <c r="G15" s="23">
        <v>25</v>
      </c>
      <c r="H15" s="12">
        <v>5</v>
      </c>
      <c r="I15" s="23">
        <v>30</v>
      </c>
      <c r="J15" s="23">
        <v>2</v>
      </c>
      <c r="K15" s="12" t="str">
        <f t="shared" si="0"/>
        <v>Medium</v>
      </c>
      <c r="L15" s="23">
        <v>4</v>
      </c>
      <c r="M15" s="23">
        <v>1</v>
      </c>
      <c r="N15" s="23">
        <v>-5</v>
      </c>
      <c r="O15" s="23">
        <v>0.25</v>
      </c>
      <c r="P15" s="23"/>
      <c r="Q15" s="23" t="b">
        <v>0</v>
      </c>
      <c r="R15" s="12"/>
    </row>
    <row r="16" spans="1:18" outlineLevel="1" x14ac:dyDescent="0.2">
      <c r="A16" s="12" t="s">
        <v>634</v>
      </c>
      <c r="B16" s="13"/>
      <c r="C16" s="13" t="s">
        <v>635</v>
      </c>
      <c r="D16" s="12" t="s">
        <v>37</v>
      </c>
      <c r="E16" s="12" t="s">
        <v>56</v>
      </c>
      <c r="F16" s="12"/>
      <c r="G16" s="12">
        <v>50</v>
      </c>
      <c r="H16" s="12">
        <v>5</v>
      </c>
      <c r="I16" s="12">
        <v>1500</v>
      </c>
      <c r="J16" s="12">
        <v>3</v>
      </c>
      <c r="K16" s="12" t="str">
        <f t="shared" si="0"/>
        <v>Heavy</v>
      </c>
      <c r="L16" s="12">
        <v>8</v>
      </c>
      <c r="M16" s="12">
        <v>1</v>
      </c>
      <c r="N16" s="12">
        <v>-6</v>
      </c>
      <c r="O16" s="12">
        <v>0.35</v>
      </c>
      <c r="P16" s="12"/>
      <c r="Q16" s="12" t="b">
        <v>1</v>
      </c>
      <c r="R16" s="12"/>
    </row>
    <row r="17" spans="1:18" outlineLevel="1" x14ac:dyDescent="0.2">
      <c r="A17" s="12" t="s">
        <v>636</v>
      </c>
      <c r="B17" s="13"/>
      <c r="C17" s="13"/>
      <c r="D17" s="12"/>
      <c r="E17" s="12"/>
      <c r="F17" s="12"/>
      <c r="G17" s="12">
        <v>45</v>
      </c>
      <c r="H17" s="12">
        <v>5</v>
      </c>
      <c r="I17" s="12">
        <v>300</v>
      </c>
      <c r="J17" s="12">
        <v>3</v>
      </c>
      <c r="K17" s="12" t="str">
        <f t="shared" si="0"/>
        <v>Heavy</v>
      </c>
      <c r="L17" s="12">
        <v>7</v>
      </c>
      <c r="M17" s="12">
        <v>2</v>
      </c>
      <c r="N17" s="12">
        <v>-5</v>
      </c>
      <c r="O17" s="12">
        <v>0.4</v>
      </c>
      <c r="P17" s="12"/>
      <c r="Q17" s="12" t="b">
        <v>1</v>
      </c>
      <c r="R17" s="23"/>
    </row>
    <row r="18" spans="1:18" outlineLevel="1" x14ac:dyDescent="0.2">
      <c r="A18" s="12" t="s">
        <v>637</v>
      </c>
      <c r="B18" s="13"/>
      <c r="C18" s="13" t="s">
        <v>622</v>
      </c>
      <c r="D18" s="12" t="s">
        <v>37</v>
      </c>
      <c r="E18" s="12" t="s">
        <v>56</v>
      </c>
      <c r="F18" s="12"/>
      <c r="G18" s="12">
        <v>50</v>
      </c>
      <c r="H18" s="12">
        <v>5</v>
      </c>
      <c r="I18" s="12">
        <v>600</v>
      </c>
      <c r="J18" s="12">
        <v>3</v>
      </c>
      <c r="K18" s="12" t="str">
        <f t="shared" si="0"/>
        <v>Heavy</v>
      </c>
      <c r="L18" s="12">
        <v>7</v>
      </c>
      <c r="M18" s="12">
        <v>0</v>
      </c>
      <c r="N18" s="12">
        <v>-7</v>
      </c>
      <c r="O18" s="12">
        <v>0.4</v>
      </c>
      <c r="P18" s="12"/>
      <c r="Q18" s="12" t="b">
        <v>1</v>
      </c>
      <c r="R18" s="12"/>
    </row>
    <row r="19" spans="1:18" outlineLevel="1" x14ac:dyDescent="0.2">
      <c r="A19" s="12" t="s">
        <v>638</v>
      </c>
      <c r="B19" s="13"/>
      <c r="C19" s="13"/>
      <c r="D19" s="12"/>
      <c r="E19" s="12"/>
      <c r="F19" s="12"/>
      <c r="G19" s="12">
        <v>15</v>
      </c>
      <c r="H19" s="12">
        <v>5</v>
      </c>
      <c r="I19" s="23">
        <v>15</v>
      </c>
      <c r="J19" s="12">
        <v>1</v>
      </c>
      <c r="K19" s="12" t="str">
        <f t="shared" si="0"/>
        <v>Light</v>
      </c>
      <c r="L19" s="12">
        <v>2</v>
      </c>
      <c r="M19" s="12">
        <v>5</v>
      </c>
      <c r="N19" s="12">
        <v>-1</v>
      </c>
      <c r="O19" s="12">
        <v>0.15</v>
      </c>
      <c r="P19" s="12">
        <v>1</v>
      </c>
      <c r="Q19" s="12" t="b">
        <v>0</v>
      </c>
      <c r="R19" s="12"/>
    </row>
    <row r="20" spans="1:18" outlineLevel="1" x14ac:dyDescent="0.2">
      <c r="A20" s="12" t="s">
        <v>639</v>
      </c>
      <c r="B20" s="13"/>
      <c r="C20" s="13"/>
      <c r="D20" s="12"/>
      <c r="E20" s="12"/>
      <c r="F20" s="12"/>
      <c r="G20" s="12">
        <v>48</v>
      </c>
      <c r="H20" s="12">
        <v>5</v>
      </c>
      <c r="I20" s="12">
        <v>180</v>
      </c>
      <c r="J20" s="12">
        <v>2</v>
      </c>
      <c r="K20" s="12" t="str">
        <f t="shared" si="0"/>
        <v>Medium</v>
      </c>
      <c r="L20" s="12">
        <v>5</v>
      </c>
      <c r="M20" s="12">
        <v>1</v>
      </c>
      <c r="N20" s="12">
        <v>-6</v>
      </c>
      <c r="O20" s="12">
        <v>0.4</v>
      </c>
      <c r="P20" s="12"/>
      <c r="Q20" s="12" t="b">
        <v>1</v>
      </c>
      <c r="R20" s="12"/>
    </row>
    <row r="21" spans="1:18" outlineLevel="1" x14ac:dyDescent="0.2">
      <c r="A21" s="12" t="s">
        <v>640</v>
      </c>
      <c r="B21" s="13"/>
      <c r="C21" s="13"/>
      <c r="D21" s="12"/>
      <c r="E21" s="12"/>
      <c r="F21" s="12"/>
      <c r="G21" s="12">
        <v>10</v>
      </c>
      <c r="H21" s="12">
        <v>5</v>
      </c>
      <c r="I21" s="27">
        <v>10</v>
      </c>
      <c r="J21" s="12"/>
      <c r="K21" s="12" t="str">
        <f t="shared" si="0"/>
        <v/>
      </c>
      <c r="L21" s="12">
        <v>0</v>
      </c>
      <c r="M21" s="12">
        <v>6</v>
      </c>
      <c r="N21" s="12">
        <v>0</v>
      </c>
      <c r="O21" s="12">
        <v>0.08</v>
      </c>
      <c r="P21" s="12">
        <v>1</v>
      </c>
      <c r="Q21" s="12" t="b">
        <v>0</v>
      </c>
      <c r="R21" s="12"/>
    </row>
    <row r="22" spans="1:18" outlineLevel="1" x14ac:dyDescent="0.2">
      <c r="A22" s="12" t="s">
        <v>641</v>
      </c>
      <c r="B22" s="13"/>
      <c r="C22" s="13"/>
      <c r="D22" s="12" t="s">
        <v>37</v>
      </c>
      <c r="E22" s="12" t="s">
        <v>56</v>
      </c>
      <c r="F22" s="12"/>
      <c r="G22" s="12">
        <v>25</v>
      </c>
      <c r="H22" s="12">
        <v>5</v>
      </c>
      <c r="I22" s="12">
        <v>15</v>
      </c>
      <c r="J22" s="12">
        <v>2</v>
      </c>
      <c r="K22" s="12" t="str">
        <f t="shared" si="0"/>
        <v>Medium</v>
      </c>
      <c r="L22" s="12">
        <v>3</v>
      </c>
      <c r="M22" s="12">
        <v>4</v>
      </c>
      <c r="N22" s="12">
        <v>-3</v>
      </c>
      <c r="O22" s="12">
        <v>0.2</v>
      </c>
      <c r="P22" s="12">
        <v>1</v>
      </c>
      <c r="Q22" s="12" t="b">
        <v>0</v>
      </c>
      <c r="R22" s="12"/>
    </row>
    <row r="23" spans="1:18" outlineLevel="1" x14ac:dyDescent="0.2">
      <c r="A23" s="12" t="s">
        <v>642</v>
      </c>
      <c r="B23" s="13"/>
      <c r="C23" s="13"/>
      <c r="D23" s="12"/>
      <c r="E23" s="12"/>
      <c r="F23" s="12"/>
      <c r="G23" s="12">
        <v>35</v>
      </c>
      <c r="H23" s="12">
        <v>5</v>
      </c>
      <c r="I23" s="12">
        <v>150</v>
      </c>
      <c r="J23" s="12">
        <v>2</v>
      </c>
      <c r="K23" s="12" t="str">
        <f t="shared" si="0"/>
        <v>Medium</v>
      </c>
      <c r="L23" s="12">
        <v>5</v>
      </c>
      <c r="M23" s="12">
        <v>3</v>
      </c>
      <c r="N23" s="12">
        <v>-4</v>
      </c>
      <c r="O23" s="12">
        <v>0.3</v>
      </c>
      <c r="P23" s="12"/>
      <c r="Q23" s="12" t="b">
        <v>0</v>
      </c>
      <c r="R23" s="12"/>
    </row>
    <row r="24" spans="1:18" outlineLevel="1" x14ac:dyDescent="0.2">
      <c r="A24" s="12" t="s">
        <v>643</v>
      </c>
      <c r="B24" s="13" t="s">
        <v>644</v>
      </c>
      <c r="C24" s="13"/>
      <c r="D24" s="12" t="s">
        <v>37</v>
      </c>
      <c r="E24" s="12" t="s">
        <v>56</v>
      </c>
      <c r="F24" s="12"/>
      <c r="G24" s="12">
        <v>15</v>
      </c>
      <c r="H24" s="12">
        <v>5</v>
      </c>
      <c r="I24" s="12">
        <v>10</v>
      </c>
      <c r="J24" s="12">
        <v>1</v>
      </c>
      <c r="K24" s="12" t="str">
        <f t="shared" si="0"/>
        <v>Light</v>
      </c>
      <c r="L24" s="12">
        <v>2</v>
      </c>
      <c r="M24" s="12">
        <v>6</v>
      </c>
      <c r="N24" s="12">
        <v>0</v>
      </c>
      <c r="O24" s="12">
        <v>0.1</v>
      </c>
      <c r="P24" s="12">
        <v>1</v>
      </c>
      <c r="Q24" s="12" t="b">
        <v>0</v>
      </c>
      <c r="R24" s="12"/>
    </row>
    <row r="25" spans="1:18" outlineLevel="1" x14ac:dyDescent="0.2">
      <c r="A25" s="12" t="s">
        <v>645</v>
      </c>
      <c r="B25" s="13"/>
      <c r="C25" s="13"/>
      <c r="D25" s="12"/>
      <c r="E25" s="12"/>
      <c r="F25" s="12"/>
      <c r="G25" s="12">
        <v>20</v>
      </c>
      <c r="H25" s="12">
        <v>5</v>
      </c>
      <c r="I25" s="12">
        <v>35</v>
      </c>
      <c r="J25" s="12">
        <v>1</v>
      </c>
      <c r="K25" s="12" t="str">
        <f t="shared" si="0"/>
        <v>Light</v>
      </c>
      <c r="L25" s="12">
        <v>3</v>
      </c>
      <c r="M25" s="12">
        <v>6</v>
      </c>
      <c r="N25" s="12">
        <v>-2</v>
      </c>
      <c r="O25" s="12">
        <v>0.15</v>
      </c>
      <c r="P25" s="12">
        <v>1</v>
      </c>
      <c r="Q25" s="12" t="b">
        <v>0</v>
      </c>
      <c r="R25" s="12"/>
    </row>
    <row r="26" spans="1:18" outlineLevel="1" x14ac:dyDescent="0.2">
      <c r="A26" s="23" t="s">
        <v>646</v>
      </c>
      <c r="B26" s="24"/>
      <c r="C26" s="24"/>
      <c r="D26" s="23"/>
      <c r="E26" s="23"/>
      <c r="F26" s="23"/>
      <c r="G26" s="23">
        <v>20</v>
      </c>
      <c r="H26" s="12">
        <v>5</v>
      </c>
      <c r="I26" s="23">
        <v>10</v>
      </c>
      <c r="J26" s="23">
        <v>1</v>
      </c>
      <c r="K26" s="12" t="str">
        <f t="shared" si="0"/>
        <v>Light</v>
      </c>
      <c r="L26" s="23">
        <v>3</v>
      </c>
      <c r="M26" s="23">
        <v>6</v>
      </c>
      <c r="N26" s="23">
        <v>-1</v>
      </c>
      <c r="O26" s="23">
        <v>0.1</v>
      </c>
      <c r="P26" s="23">
        <v>1</v>
      </c>
      <c r="Q26" s="23" t="b">
        <v>0</v>
      </c>
      <c r="R26" s="12"/>
    </row>
    <row r="27" spans="1:18" outlineLevel="1" x14ac:dyDescent="0.2">
      <c r="A27" s="12" t="s">
        <v>647</v>
      </c>
      <c r="B27" s="13"/>
      <c r="C27" s="13"/>
      <c r="D27" s="12"/>
      <c r="E27" s="12"/>
      <c r="F27" s="12"/>
      <c r="G27" s="12">
        <v>0</v>
      </c>
      <c r="H27" s="12">
        <v>5</v>
      </c>
      <c r="I27" s="12">
        <v>0</v>
      </c>
      <c r="J27" s="12"/>
      <c r="K27" s="12" t="str">
        <f t="shared" si="0"/>
        <v/>
      </c>
      <c r="L27" s="12">
        <v>4</v>
      </c>
      <c r="M27" s="12">
        <v>99</v>
      </c>
      <c r="N27" s="12">
        <v>0</v>
      </c>
      <c r="O27" s="12">
        <v>0</v>
      </c>
      <c r="P27" s="12">
        <v>1</v>
      </c>
      <c r="Q27" s="12" t="b">
        <v>0</v>
      </c>
      <c r="R27" s="12"/>
    </row>
    <row r="28" spans="1:18" outlineLevel="1" x14ac:dyDescent="0.2">
      <c r="A28" s="12" t="s">
        <v>648</v>
      </c>
      <c r="B28" s="13"/>
      <c r="C28" s="13"/>
      <c r="D28" s="12"/>
      <c r="E28" s="12"/>
      <c r="F28" s="12"/>
      <c r="G28" s="12">
        <v>40</v>
      </c>
      <c r="H28" s="12">
        <v>5</v>
      </c>
      <c r="I28" s="12">
        <v>125</v>
      </c>
      <c r="J28" s="12">
        <v>2</v>
      </c>
      <c r="K28" s="12" t="str">
        <f t="shared" si="0"/>
        <v>Medium</v>
      </c>
      <c r="L28" s="12">
        <v>4</v>
      </c>
      <c r="M28" s="12">
        <v>4</v>
      </c>
      <c r="N28" s="12">
        <v>-3</v>
      </c>
      <c r="O28" s="12">
        <v>0.2</v>
      </c>
      <c r="P28" s="12"/>
      <c r="Q28" s="12" t="b">
        <v>0</v>
      </c>
      <c r="R28" s="12"/>
    </row>
    <row r="29" spans="1:18" outlineLevel="1" x14ac:dyDescent="0.2">
      <c r="A29" s="12" t="s">
        <v>649</v>
      </c>
      <c r="B29" s="13"/>
      <c r="C29" s="13"/>
      <c r="D29" s="12"/>
      <c r="E29" s="12"/>
      <c r="F29" s="12"/>
      <c r="G29" s="12">
        <v>0</v>
      </c>
      <c r="H29" s="12">
        <v>5</v>
      </c>
      <c r="I29" s="12">
        <v>0</v>
      </c>
      <c r="J29" s="12"/>
      <c r="K29" s="12" t="str">
        <f t="shared" si="0"/>
        <v/>
      </c>
      <c r="L29" s="12">
        <v>0</v>
      </c>
      <c r="M29" s="12">
        <v>99</v>
      </c>
      <c r="N29" s="12">
        <v>0</v>
      </c>
      <c r="O29" s="12">
        <v>0</v>
      </c>
      <c r="P29" s="12">
        <v>1</v>
      </c>
      <c r="Q29" s="12" t="b">
        <v>0</v>
      </c>
      <c r="R29" s="12"/>
    </row>
    <row r="30" spans="1:18" outlineLevel="1" x14ac:dyDescent="0.2">
      <c r="A30" s="12" t="s">
        <v>650</v>
      </c>
      <c r="B30" s="13"/>
      <c r="C30" s="13"/>
      <c r="D30" s="12" t="s">
        <v>37</v>
      </c>
      <c r="E30" s="12" t="s">
        <v>56</v>
      </c>
      <c r="F30" s="12"/>
      <c r="G30" s="12">
        <v>10</v>
      </c>
      <c r="H30" s="12">
        <v>5</v>
      </c>
      <c r="I30" s="12">
        <v>5</v>
      </c>
      <c r="J30" s="12">
        <v>1</v>
      </c>
      <c r="K30" s="12" t="str">
        <f t="shared" si="0"/>
        <v>Light</v>
      </c>
      <c r="L30" s="12">
        <v>1</v>
      </c>
      <c r="M30" s="12">
        <v>8</v>
      </c>
      <c r="N30" s="12">
        <v>0</v>
      </c>
      <c r="O30" s="12">
        <v>0.05</v>
      </c>
      <c r="P30" s="12">
        <v>1</v>
      </c>
      <c r="Q30" s="12" t="b">
        <v>0</v>
      </c>
      <c r="R30" s="12"/>
    </row>
    <row r="31" spans="1:18" outlineLevel="1" x14ac:dyDescent="0.2">
      <c r="A31" s="12" t="s">
        <v>651</v>
      </c>
      <c r="B31" s="13"/>
      <c r="C31" s="13"/>
      <c r="D31" s="12"/>
      <c r="E31" s="12"/>
      <c r="F31" s="12"/>
      <c r="G31" s="12">
        <v>30</v>
      </c>
      <c r="H31" s="12">
        <v>5</v>
      </c>
      <c r="I31" s="12">
        <v>50</v>
      </c>
      <c r="J31" s="12">
        <v>2</v>
      </c>
      <c r="K31" s="12" t="str">
        <f t="shared" si="0"/>
        <v>Medium</v>
      </c>
      <c r="L31" s="12">
        <v>4</v>
      </c>
      <c r="M31" s="12">
        <v>4</v>
      </c>
      <c r="N31" s="12">
        <v>-3</v>
      </c>
      <c r="O31" s="12">
        <v>0.25</v>
      </c>
      <c r="P31" s="12"/>
      <c r="Q31" s="12" t="b">
        <v>1</v>
      </c>
      <c r="R31" s="12"/>
    </row>
    <row r="32" spans="1:18" outlineLevel="1" x14ac:dyDescent="0.2">
      <c r="A32" s="12" t="s">
        <v>652</v>
      </c>
      <c r="B32" s="13"/>
      <c r="C32" s="13" t="s">
        <v>622</v>
      </c>
      <c r="D32" s="12" t="s">
        <v>37</v>
      </c>
      <c r="E32" s="12" t="s">
        <v>56</v>
      </c>
      <c r="F32" s="12"/>
      <c r="G32" s="12">
        <v>30</v>
      </c>
      <c r="H32" s="12">
        <v>5</v>
      </c>
      <c r="I32" s="12">
        <v>50</v>
      </c>
      <c r="J32" s="12">
        <v>2</v>
      </c>
      <c r="K32" s="12" t="str">
        <f t="shared" si="0"/>
        <v>Medium</v>
      </c>
      <c r="L32" s="12">
        <v>4</v>
      </c>
      <c r="M32" s="12">
        <v>3</v>
      </c>
      <c r="N32" s="12">
        <v>-4</v>
      </c>
      <c r="O32" s="12">
        <v>0.25</v>
      </c>
      <c r="P32" s="12"/>
      <c r="Q32" s="12" t="b">
        <v>1</v>
      </c>
      <c r="R32" s="12"/>
    </row>
    <row r="33" spans="1:20" outlineLevel="1" x14ac:dyDescent="0.2">
      <c r="A33" s="12" t="s">
        <v>653</v>
      </c>
      <c r="B33" s="13"/>
      <c r="C33" s="13" t="s">
        <v>622</v>
      </c>
      <c r="D33" s="12" t="s">
        <v>37</v>
      </c>
      <c r="E33" s="12" t="s">
        <v>56</v>
      </c>
      <c r="F33" s="12"/>
      <c r="G33" s="12">
        <v>45</v>
      </c>
      <c r="H33" s="12">
        <v>5</v>
      </c>
      <c r="I33" s="12">
        <v>200</v>
      </c>
      <c r="J33" s="12">
        <v>3</v>
      </c>
      <c r="K33" s="12" t="str">
        <f t="shared" si="0"/>
        <v>Heavy</v>
      </c>
      <c r="L33" s="12">
        <v>6</v>
      </c>
      <c r="M33" s="12">
        <v>0</v>
      </c>
      <c r="N33" s="12">
        <v>-7</v>
      </c>
      <c r="O33" s="12">
        <v>0.4</v>
      </c>
      <c r="P33" s="12"/>
      <c r="Q33" s="12" t="b">
        <v>1</v>
      </c>
      <c r="R33" s="12"/>
    </row>
    <row r="34" spans="1:20" outlineLevel="1" x14ac:dyDescent="0.2">
      <c r="A34" s="12" t="s">
        <v>654</v>
      </c>
      <c r="B34" s="13" t="s">
        <v>655</v>
      </c>
      <c r="C34" s="13"/>
      <c r="D34" s="12" t="s">
        <v>37</v>
      </c>
      <c r="E34" s="12" t="s">
        <v>56</v>
      </c>
      <c r="F34" s="12"/>
      <c r="G34" s="12">
        <v>20</v>
      </c>
      <c r="H34" s="12">
        <v>5</v>
      </c>
      <c r="I34" s="12">
        <v>25</v>
      </c>
      <c r="J34" s="12">
        <v>1</v>
      </c>
      <c r="K34" s="12" t="str">
        <f t="shared" si="0"/>
        <v>Light</v>
      </c>
      <c r="L34" s="12">
        <v>3</v>
      </c>
      <c r="M34" s="12">
        <v>5</v>
      </c>
      <c r="N34" s="12">
        <v>-1</v>
      </c>
      <c r="O34" s="12">
        <v>0.15</v>
      </c>
      <c r="P34" s="12">
        <v>1</v>
      </c>
      <c r="Q34" s="12" t="b">
        <v>0</v>
      </c>
      <c r="R34" s="12"/>
    </row>
    <row r="35" spans="1:20" outlineLevel="1" x14ac:dyDescent="0.2">
      <c r="A35" s="12" t="s">
        <v>656</v>
      </c>
      <c r="B35" s="13"/>
      <c r="C35" s="13"/>
      <c r="D35" s="12"/>
      <c r="E35" s="12"/>
      <c r="F35" s="12"/>
      <c r="G35" s="12">
        <v>5</v>
      </c>
      <c r="H35" s="12">
        <v>5</v>
      </c>
      <c r="I35" s="27">
        <v>5</v>
      </c>
      <c r="J35" s="12">
        <v>1</v>
      </c>
      <c r="K35" s="12" t="str">
        <f t="shared" si="0"/>
        <v>Light</v>
      </c>
      <c r="L35" s="12">
        <v>1</v>
      </c>
      <c r="M35" s="12">
        <v>5</v>
      </c>
      <c r="N35" s="12">
        <v>0</v>
      </c>
      <c r="O35" s="12">
        <v>0.1</v>
      </c>
      <c r="P35" s="12">
        <v>1</v>
      </c>
      <c r="Q35" s="12" t="b">
        <v>0</v>
      </c>
      <c r="R35" s="23"/>
    </row>
    <row r="36" spans="1:20" outlineLevel="1" x14ac:dyDescent="0.2">
      <c r="A36" s="12" t="s">
        <v>657</v>
      </c>
      <c r="B36" s="13"/>
      <c r="C36" s="13"/>
      <c r="D36" s="12"/>
      <c r="E36" s="12"/>
      <c r="F36" s="12"/>
      <c r="G36" s="12">
        <v>20</v>
      </c>
      <c r="H36" s="12">
        <v>5</v>
      </c>
      <c r="I36" s="27">
        <v>15</v>
      </c>
      <c r="J36" s="12">
        <v>1</v>
      </c>
      <c r="K36" s="12" t="str">
        <f t="shared" si="0"/>
        <v>Light</v>
      </c>
      <c r="L36" s="12">
        <v>3</v>
      </c>
      <c r="M36" s="12">
        <v>4</v>
      </c>
      <c r="N36" s="12">
        <v>-3</v>
      </c>
      <c r="O36" s="12">
        <v>0.15</v>
      </c>
      <c r="P36" s="12">
        <v>1</v>
      </c>
      <c r="Q36" s="12" t="b">
        <v>0</v>
      </c>
      <c r="R36" s="12"/>
    </row>
    <row r="40" spans="1:20" ht="15.5" x14ac:dyDescent="0.2">
      <c r="A40" s="14" t="s">
        <v>658</v>
      </c>
      <c r="B40" s="26"/>
      <c r="C40" s="26"/>
      <c r="D40" s="26"/>
      <c r="E40" s="26"/>
      <c r="F40" s="26"/>
      <c r="G40" s="26"/>
      <c r="H40" s="26"/>
      <c r="I40" s="26"/>
      <c r="J40" s="26"/>
      <c r="K40" s="26"/>
      <c r="L40" s="26"/>
      <c r="M40" s="26"/>
    </row>
    <row r="41" spans="1:20" hidden="1" outlineLevel="1" x14ac:dyDescent="0.2">
      <c r="A41" s="3">
        <v>1</v>
      </c>
      <c r="B41" s="3">
        <v>2</v>
      </c>
      <c r="C41" s="3">
        <v>3</v>
      </c>
      <c r="D41" s="3">
        <v>4</v>
      </c>
      <c r="E41" s="3">
        <v>5</v>
      </c>
      <c r="F41" s="3">
        <v>6</v>
      </c>
      <c r="G41" s="3">
        <v>7</v>
      </c>
      <c r="H41" s="3">
        <v>8</v>
      </c>
      <c r="I41" s="3">
        <v>9</v>
      </c>
      <c r="J41" s="3">
        <v>10</v>
      </c>
      <c r="K41" s="3"/>
      <c r="L41" s="3">
        <v>11</v>
      </c>
      <c r="M41" s="3">
        <v>12</v>
      </c>
      <c r="N41" s="3">
        <v>13</v>
      </c>
      <c r="O41" s="3">
        <v>14</v>
      </c>
      <c r="P41" s="3">
        <v>15</v>
      </c>
      <c r="Q41" s="3">
        <v>16</v>
      </c>
    </row>
    <row r="42" spans="1:20" hidden="1" outlineLevel="1" x14ac:dyDescent="0.2">
      <c r="A42" s="11"/>
      <c r="D42" s="5" t="s">
        <v>1</v>
      </c>
      <c r="E42" s="5" t="s">
        <v>2</v>
      </c>
      <c r="F42" s="6" t="s">
        <v>3</v>
      </c>
      <c r="G42" s="5"/>
      <c r="H42" s="5" t="s">
        <v>4</v>
      </c>
      <c r="I42" s="5"/>
      <c r="J42" s="5" t="s">
        <v>58</v>
      </c>
      <c r="K42" s="5"/>
      <c r="L42" s="12" t="s">
        <v>4</v>
      </c>
      <c r="M42" s="12" t="s">
        <v>611</v>
      </c>
      <c r="N42" s="12" t="s">
        <v>612</v>
      </c>
      <c r="O42" s="12" t="s">
        <v>613</v>
      </c>
      <c r="P42" s="12"/>
    </row>
    <row r="43" spans="1:20" s="8" customFormat="1" hidden="1" outlineLevel="1" x14ac:dyDescent="0.2">
      <c r="A43" s="10" t="s">
        <v>69</v>
      </c>
      <c r="B43" s="9" t="s">
        <v>13</v>
      </c>
      <c r="C43" s="9" t="s">
        <v>14</v>
      </c>
      <c r="D43" s="9" t="s">
        <v>15</v>
      </c>
      <c r="E43" s="9" t="s">
        <v>16</v>
      </c>
      <c r="F43" s="9" t="s">
        <v>17</v>
      </c>
      <c r="G43" s="10" t="s">
        <v>18</v>
      </c>
      <c r="H43" s="10" t="s">
        <v>19</v>
      </c>
      <c r="I43" s="10" t="s">
        <v>20</v>
      </c>
      <c r="J43" s="10" t="s">
        <v>21</v>
      </c>
      <c r="K43" s="10"/>
      <c r="L43" s="10" t="s">
        <v>614</v>
      </c>
      <c r="M43" s="10" t="s">
        <v>615</v>
      </c>
      <c r="N43" s="10" t="s">
        <v>616</v>
      </c>
      <c r="O43" s="10" t="s">
        <v>617</v>
      </c>
      <c r="P43" s="10" t="s">
        <v>544</v>
      </c>
      <c r="Q43" s="9" t="s">
        <v>659</v>
      </c>
      <c r="T43" s="9"/>
    </row>
    <row r="44" spans="1:20" ht="11.25" hidden="1" customHeight="1" outlineLevel="1" x14ac:dyDescent="0.2">
      <c r="A44" s="12" t="s">
        <v>660</v>
      </c>
      <c r="B44" s="12"/>
      <c r="C44" s="13" t="s">
        <v>661</v>
      </c>
      <c r="D44" s="12" t="s">
        <v>37</v>
      </c>
      <c r="E44" s="12" t="s">
        <v>56</v>
      </c>
      <c r="F44" s="12"/>
      <c r="G44" s="12">
        <v>5</v>
      </c>
      <c r="H44" s="12">
        <v>3</v>
      </c>
      <c r="I44" s="12">
        <v>15</v>
      </c>
      <c r="J44" s="12">
        <v>1</v>
      </c>
      <c r="K44" s="12"/>
      <c r="L44" s="12">
        <v>1</v>
      </c>
      <c r="M44" s="12">
        <v>99</v>
      </c>
      <c r="N44" s="12">
        <v>-1</v>
      </c>
      <c r="O44" s="12">
        <v>0.05</v>
      </c>
      <c r="P44" s="12">
        <v>4</v>
      </c>
      <c r="Q44" s="5"/>
      <c r="T44" s="5"/>
    </row>
    <row r="45" spans="1:20" hidden="1" outlineLevel="1" x14ac:dyDescent="0.2">
      <c r="A45" s="12" t="s">
        <v>662</v>
      </c>
      <c r="B45" s="12"/>
      <c r="C45" s="13"/>
      <c r="D45" s="12"/>
      <c r="E45" s="12"/>
      <c r="F45" s="12"/>
      <c r="G45" s="12">
        <v>10</v>
      </c>
      <c r="H45" s="12">
        <v>4</v>
      </c>
      <c r="I45" s="12"/>
      <c r="J45" s="12">
        <v>1</v>
      </c>
      <c r="K45" s="12"/>
      <c r="L45" s="12">
        <v>1</v>
      </c>
      <c r="M45" s="12">
        <v>99</v>
      </c>
      <c r="N45" s="12">
        <v>-1</v>
      </c>
      <c r="O45" s="12">
        <v>0.05</v>
      </c>
      <c r="P45" s="12">
        <v>4</v>
      </c>
      <c r="Q45" s="5"/>
      <c r="T45" s="5"/>
    </row>
    <row r="46" spans="1:20" ht="11.25" hidden="1" customHeight="1" outlineLevel="1" x14ac:dyDescent="0.2">
      <c r="A46" s="12" t="s">
        <v>663</v>
      </c>
      <c r="B46" s="12"/>
      <c r="C46" s="13"/>
      <c r="D46" s="12"/>
      <c r="E46" s="12"/>
      <c r="F46" s="12"/>
      <c r="G46" s="12">
        <v>45</v>
      </c>
      <c r="H46" s="12">
        <v>5</v>
      </c>
      <c r="I46" s="12"/>
      <c r="J46" s="12">
        <v>1</v>
      </c>
      <c r="K46" s="12"/>
      <c r="L46" s="12">
        <v>0</v>
      </c>
      <c r="M46" s="12">
        <v>99</v>
      </c>
      <c r="N46" s="12">
        <v>-10</v>
      </c>
      <c r="O46" s="12">
        <v>0.5</v>
      </c>
      <c r="P46" s="12">
        <v>4</v>
      </c>
      <c r="Q46" s="5"/>
      <c r="T46" s="5"/>
    </row>
    <row r="47" spans="1:20" ht="11.25" hidden="1" customHeight="1" outlineLevel="1" x14ac:dyDescent="0.2">
      <c r="A47" s="12" t="s">
        <v>649</v>
      </c>
      <c r="B47" s="12"/>
      <c r="C47" s="13"/>
      <c r="D47" s="12"/>
      <c r="E47" s="12"/>
      <c r="F47" s="12"/>
      <c r="G47" s="12">
        <v>0</v>
      </c>
      <c r="H47" s="12">
        <v>3</v>
      </c>
      <c r="I47" s="12"/>
      <c r="J47" s="12"/>
      <c r="K47" s="12"/>
      <c r="L47" s="12">
        <v>0</v>
      </c>
      <c r="M47" s="12">
        <v>99</v>
      </c>
      <c r="N47" s="12">
        <v>0</v>
      </c>
      <c r="O47" s="12">
        <v>0</v>
      </c>
      <c r="P47" s="12">
        <v>4</v>
      </c>
      <c r="Q47" s="5"/>
      <c r="T47" s="5"/>
    </row>
    <row r="48" spans="1:20" ht="11.25" hidden="1" customHeight="1" outlineLevel="1" x14ac:dyDescent="0.2">
      <c r="A48" s="12" t="s">
        <v>664</v>
      </c>
      <c r="B48" s="12"/>
      <c r="C48" s="13" t="s">
        <v>665</v>
      </c>
      <c r="D48" s="12" t="s">
        <v>37</v>
      </c>
      <c r="E48" s="12" t="s">
        <v>56</v>
      </c>
      <c r="F48" s="12"/>
      <c r="G48" s="12">
        <v>15</v>
      </c>
      <c r="H48" s="12">
        <v>4</v>
      </c>
      <c r="I48" s="12">
        <v>20</v>
      </c>
      <c r="J48" s="12">
        <v>1</v>
      </c>
      <c r="K48" s="12"/>
      <c r="L48" s="12">
        <v>2</v>
      </c>
      <c r="M48" s="12">
        <v>99</v>
      </c>
      <c r="N48" s="12">
        <v>-2</v>
      </c>
      <c r="O48" s="12">
        <v>0.15</v>
      </c>
      <c r="P48" s="12">
        <v>4</v>
      </c>
      <c r="Q48" s="5"/>
      <c r="T48" s="5"/>
    </row>
    <row r="49" spans="1:20" ht="11.25" hidden="1" customHeight="1" outlineLevel="1" x14ac:dyDescent="0.2">
      <c r="A49" s="12" t="s">
        <v>666</v>
      </c>
      <c r="B49" s="12"/>
      <c r="C49" s="13" t="s">
        <v>665</v>
      </c>
      <c r="D49" s="12" t="s">
        <v>37</v>
      </c>
      <c r="E49" s="12" t="s">
        <v>56</v>
      </c>
      <c r="F49" s="12"/>
      <c r="G49" s="12">
        <v>15</v>
      </c>
      <c r="H49" s="12">
        <v>4</v>
      </c>
      <c r="I49" s="12">
        <v>7</v>
      </c>
      <c r="J49" s="12">
        <v>1</v>
      </c>
      <c r="K49" s="12"/>
      <c r="L49" s="12">
        <v>2</v>
      </c>
      <c r="M49" s="12">
        <v>99</v>
      </c>
      <c r="N49" s="12">
        <v>-2</v>
      </c>
      <c r="O49" s="12">
        <v>0.15</v>
      </c>
      <c r="P49" s="12">
        <v>4</v>
      </c>
      <c r="Q49" s="5"/>
      <c r="T49" s="5"/>
    </row>
    <row r="50" spans="1:20" ht="11.25" hidden="1" customHeight="1" outlineLevel="1" x14ac:dyDescent="0.2">
      <c r="A50" s="12" t="s">
        <v>667</v>
      </c>
      <c r="B50" s="12"/>
      <c r="C50" s="13" t="s">
        <v>668</v>
      </c>
      <c r="D50" s="12" t="s">
        <v>37</v>
      </c>
      <c r="E50" s="12" t="s">
        <v>56</v>
      </c>
      <c r="F50" s="12"/>
      <c r="G50" s="12">
        <v>6</v>
      </c>
      <c r="H50" s="12">
        <v>4</v>
      </c>
      <c r="I50" s="12">
        <v>9</v>
      </c>
      <c r="J50" s="12">
        <v>1</v>
      </c>
      <c r="K50" s="12"/>
      <c r="L50" s="12">
        <v>1</v>
      </c>
      <c r="M50" s="12">
        <v>99</v>
      </c>
      <c r="N50" s="12">
        <v>-1</v>
      </c>
      <c r="O50" s="12">
        <v>0.05</v>
      </c>
      <c r="P50" s="12">
        <v>4</v>
      </c>
      <c r="Q50" s="5"/>
      <c r="T50" s="5"/>
    </row>
    <row r="51" spans="1:20" ht="11.25" hidden="1" customHeight="1" outlineLevel="1" x14ac:dyDescent="0.2">
      <c r="A51" s="12" t="s">
        <v>669</v>
      </c>
      <c r="B51" s="12"/>
      <c r="C51" s="13" t="s">
        <v>668</v>
      </c>
      <c r="D51" s="12" t="s">
        <v>37</v>
      </c>
      <c r="E51" s="12" t="s">
        <v>56</v>
      </c>
      <c r="F51" s="12"/>
      <c r="G51" s="12">
        <v>6</v>
      </c>
      <c r="H51" s="12">
        <v>4</v>
      </c>
      <c r="I51" s="12">
        <v>3</v>
      </c>
      <c r="J51" s="12">
        <v>1</v>
      </c>
      <c r="K51" s="12"/>
      <c r="L51" s="12">
        <v>1</v>
      </c>
      <c r="M51" s="12">
        <v>99</v>
      </c>
      <c r="N51" s="12">
        <v>-1</v>
      </c>
      <c r="O51" s="12">
        <v>0.05</v>
      </c>
      <c r="P51" s="12">
        <v>4</v>
      </c>
      <c r="Q51" s="5"/>
      <c r="T51" s="5"/>
    </row>
    <row r="52" spans="1:20" ht="11.25" hidden="1" customHeight="1" outlineLevel="1" x14ac:dyDescent="0.2">
      <c r="A52" s="12" t="s">
        <v>670</v>
      </c>
      <c r="B52" s="12"/>
      <c r="C52" s="13" t="s">
        <v>671</v>
      </c>
      <c r="D52" s="12" t="s">
        <v>37</v>
      </c>
      <c r="E52" s="12" t="s">
        <v>56</v>
      </c>
      <c r="F52" s="12"/>
      <c r="G52" s="12">
        <v>45</v>
      </c>
      <c r="H52" s="12">
        <v>5</v>
      </c>
      <c r="I52" s="12">
        <v>30</v>
      </c>
      <c r="J52" s="12">
        <v>1</v>
      </c>
      <c r="K52" s="12"/>
      <c r="L52" s="12">
        <v>0</v>
      </c>
      <c r="M52" s="12">
        <v>99</v>
      </c>
      <c r="N52" s="12">
        <v>-10</v>
      </c>
      <c r="O52" s="12">
        <v>0.5</v>
      </c>
      <c r="P52" s="12">
        <v>4</v>
      </c>
      <c r="Q52" s="5"/>
      <c r="T52" s="5"/>
    </row>
    <row r="53" spans="1:20" ht="11.25" hidden="1" customHeight="1" outlineLevel="1" x14ac:dyDescent="0.2">
      <c r="A53" s="12" t="s">
        <v>672</v>
      </c>
      <c r="B53" s="12"/>
      <c r="C53" s="13"/>
      <c r="D53" s="12"/>
      <c r="E53" s="12"/>
      <c r="F53" s="12"/>
      <c r="G53" s="12">
        <v>1</v>
      </c>
      <c r="H53" s="12">
        <v>3</v>
      </c>
      <c r="I53" s="12"/>
      <c r="J53" s="12">
        <v>1</v>
      </c>
      <c r="K53" s="12"/>
      <c r="L53" s="12">
        <v>1</v>
      </c>
      <c r="M53" s="12">
        <v>99</v>
      </c>
      <c r="N53" s="12">
        <v>-1</v>
      </c>
      <c r="O53" s="12">
        <v>0.05</v>
      </c>
      <c r="P53" s="12">
        <v>4</v>
      </c>
      <c r="Q53" s="5"/>
      <c r="T53" s="5"/>
    </row>
    <row r="54" spans="1:20" ht="11.25" customHeight="1" collapsed="1" x14ac:dyDescent="0.2"/>
    <row r="57" spans="1:20" ht="15.5" x14ac:dyDescent="0.35">
      <c r="A57" s="1" t="s">
        <v>673</v>
      </c>
    </row>
    <row r="58" spans="1:20" outlineLevel="1" x14ac:dyDescent="0.2"/>
    <row r="59" spans="1:20" outlineLevel="1" x14ac:dyDescent="0.2">
      <c r="A59" s="4" t="s">
        <v>46</v>
      </c>
    </row>
    <row r="60" spans="1:20" outlineLevel="1" x14ac:dyDescent="0.2">
      <c r="A60" s="4" t="s">
        <v>68</v>
      </c>
    </row>
    <row r="61" spans="1:20" outlineLevel="1" x14ac:dyDescent="0.2">
      <c r="A61" s="4" t="s">
        <v>674</v>
      </c>
    </row>
    <row r="62" spans="1:20" outlineLevel="1" x14ac:dyDescent="0.2">
      <c r="A62" s="4" t="s">
        <v>477</v>
      </c>
    </row>
    <row r="63" spans="1:20" outlineLevel="1" x14ac:dyDescent="0.2">
      <c r="A63" s="4" t="s">
        <v>370</v>
      </c>
    </row>
    <row r="64" spans="1:20" outlineLevel="1" x14ac:dyDescent="0.2">
      <c r="A64" s="4" t="s">
        <v>675</v>
      </c>
    </row>
    <row r="65" spans="1:11" outlineLevel="1" x14ac:dyDescent="0.2">
      <c r="A65" s="4" t="s">
        <v>335</v>
      </c>
    </row>
    <row r="66" spans="1:11" outlineLevel="1" x14ac:dyDescent="0.2">
      <c r="A66" s="4" t="s">
        <v>69</v>
      </c>
    </row>
    <row r="70" spans="1:11" s="1" customFormat="1" ht="15.5" x14ac:dyDescent="0.35">
      <c r="A70" s="1" t="s">
        <v>676</v>
      </c>
      <c r="F70" s="1" t="s">
        <v>677</v>
      </c>
    </row>
    <row r="71" spans="1:11" s="1" customFormat="1" ht="11.25" hidden="1" customHeight="1" outlineLevel="1" x14ac:dyDescent="0.35">
      <c r="A71" s="3">
        <v>1</v>
      </c>
      <c r="B71" s="3" t="e">
        <f>#REF!+1</f>
        <v>#REF!</v>
      </c>
      <c r="C71" s="3" t="e">
        <f t="shared" ref="C71:J71" si="1">B71+1</f>
        <v>#REF!</v>
      </c>
      <c r="D71" s="3" t="e">
        <f t="shared" si="1"/>
        <v>#REF!</v>
      </c>
      <c r="E71" s="3"/>
      <c r="F71" s="3">
        <f t="shared" si="1"/>
        <v>1</v>
      </c>
      <c r="G71" s="3">
        <f t="shared" si="1"/>
        <v>2</v>
      </c>
      <c r="H71" s="3">
        <f t="shared" si="1"/>
        <v>3</v>
      </c>
      <c r="I71" s="3">
        <f t="shared" si="1"/>
        <v>4</v>
      </c>
      <c r="J71" s="3">
        <f t="shared" si="1"/>
        <v>5</v>
      </c>
      <c r="K71" s="3"/>
    </row>
    <row r="72" spans="1:11" hidden="1" outlineLevel="1" x14ac:dyDescent="0.2">
      <c r="A72" s="8" t="s">
        <v>447</v>
      </c>
      <c r="B72" s="9" t="s">
        <v>448</v>
      </c>
      <c r="C72" s="28" t="s">
        <v>678</v>
      </c>
      <c r="D72" s="28" t="s">
        <v>577</v>
      </c>
      <c r="F72" s="8" t="s">
        <v>447</v>
      </c>
      <c r="G72" s="9" t="s">
        <v>679</v>
      </c>
      <c r="H72" s="9" t="s">
        <v>448</v>
      </c>
      <c r="I72" s="28" t="s">
        <v>678</v>
      </c>
      <c r="J72" s="28" t="s">
        <v>577</v>
      </c>
      <c r="K72" s="28"/>
    </row>
    <row r="73" spans="1:11" hidden="1" outlineLevel="1" x14ac:dyDescent="0.2"/>
    <row r="74" spans="1:11" hidden="1" outlineLevel="1" x14ac:dyDescent="0.2">
      <c r="A74" s="4" t="s">
        <v>680</v>
      </c>
      <c r="B74" s="5">
        <v>3</v>
      </c>
      <c r="C74" s="4" t="s">
        <v>681</v>
      </c>
      <c r="F74" s="4" t="s">
        <v>680</v>
      </c>
      <c r="G74" s="5" t="s">
        <v>682</v>
      </c>
      <c r="H74" s="5">
        <v>3</v>
      </c>
      <c r="I74" s="4" t="s">
        <v>681</v>
      </c>
    </row>
    <row r="75" spans="1:11" hidden="1" outlineLevel="1" x14ac:dyDescent="0.2">
      <c r="A75" s="4" t="s">
        <v>683</v>
      </c>
      <c r="B75" s="5">
        <v>3</v>
      </c>
      <c r="C75" s="4" t="s">
        <v>684</v>
      </c>
      <c r="F75" s="4" t="s">
        <v>685</v>
      </c>
      <c r="G75" s="5" t="s">
        <v>686</v>
      </c>
      <c r="H75" s="5">
        <v>2</v>
      </c>
      <c r="I75" s="4" t="s">
        <v>687</v>
      </c>
    </row>
    <row r="76" spans="1:11" hidden="1" outlineLevel="1" x14ac:dyDescent="0.2">
      <c r="A76" s="4" t="s">
        <v>688</v>
      </c>
      <c r="B76" s="5">
        <v>3</v>
      </c>
      <c r="C76" s="4" t="s">
        <v>689</v>
      </c>
      <c r="F76" s="4" t="s">
        <v>683</v>
      </c>
      <c r="G76" s="5" t="s">
        <v>690</v>
      </c>
      <c r="H76" s="5">
        <v>3</v>
      </c>
      <c r="I76" s="4" t="s">
        <v>684</v>
      </c>
    </row>
    <row r="77" spans="1:11" hidden="1" outlineLevel="1" x14ac:dyDescent="0.2">
      <c r="A77" s="4" t="s">
        <v>691</v>
      </c>
      <c r="B77" s="5">
        <v>3</v>
      </c>
      <c r="C77" s="4" t="s">
        <v>692</v>
      </c>
      <c r="F77" s="4" t="s">
        <v>693</v>
      </c>
      <c r="G77" s="5" t="s">
        <v>694</v>
      </c>
      <c r="H77" s="5">
        <v>2</v>
      </c>
      <c r="I77" s="4" t="s">
        <v>695</v>
      </c>
    </row>
    <row r="78" spans="1:11" hidden="1" outlineLevel="1" x14ac:dyDescent="0.2">
      <c r="A78" s="4" t="s">
        <v>696</v>
      </c>
      <c r="B78" s="5">
        <v>3</v>
      </c>
      <c r="C78" s="4" t="s">
        <v>697</v>
      </c>
      <c r="F78" s="4" t="s">
        <v>698</v>
      </c>
      <c r="G78" s="5" t="s">
        <v>699</v>
      </c>
      <c r="H78" s="5">
        <v>2</v>
      </c>
      <c r="I78" s="4" t="s">
        <v>700</v>
      </c>
    </row>
    <row r="79" spans="1:11" hidden="1" outlineLevel="1" x14ac:dyDescent="0.2">
      <c r="A79" s="4" t="s">
        <v>701</v>
      </c>
      <c r="B79" s="5">
        <v>5</v>
      </c>
      <c r="C79" s="4" t="s">
        <v>702</v>
      </c>
      <c r="F79" s="4" t="s">
        <v>703</v>
      </c>
      <c r="G79" s="5" t="s">
        <v>704</v>
      </c>
      <c r="H79" s="5">
        <v>1</v>
      </c>
      <c r="I79" s="19" t="s">
        <v>705</v>
      </c>
    </row>
    <row r="80" spans="1:11" hidden="1" outlineLevel="1" x14ac:dyDescent="0.2">
      <c r="A80" s="4" t="s">
        <v>706</v>
      </c>
      <c r="B80" s="5">
        <v>3</v>
      </c>
      <c r="C80" s="4" t="s">
        <v>707</v>
      </c>
      <c r="F80" s="4" t="s">
        <v>708</v>
      </c>
      <c r="G80" s="5" t="s">
        <v>709</v>
      </c>
      <c r="H80" s="5">
        <v>1</v>
      </c>
      <c r="I80" s="4" t="s">
        <v>710</v>
      </c>
    </row>
    <row r="81" spans="1:9" hidden="1" outlineLevel="1" x14ac:dyDescent="0.2">
      <c r="A81" s="4" t="s">
        <v>711</v>
      </c>
      <c r="B81" s="5">
        <v>1</v>
      </c>
      <c r="C81" s="4" t="s">
        <v>712</v>
      </c>
      <c r="F81" s="4" t="s">
        <v>688</v>
      </c>
      <c r="G81" s="5" t="s">
        <v>713</v>
      </c>
      <c r="H81" s="5">
        <v>3</v>
      </c>
      <c r="I81" s="4" t="s">
        <v>689</v>
      </c>
    </row>
    <row r="82" spans="1:9" hidden="1" outlineLevel="1" x14ac:dyDescent="0.2">
      <c r="A82" s="4" t="s">
        <v>714</v>
      </c>
      <c r="B82" s="5">
        <v>5</v>
      </c>
      <c r="C82" s="4" t="s">
        <v>715</v>
      </c>
      <c r="F82" s="4" t="s">
        <v>706</v>
      </c>
      <c r="G82" s="5" t="s">
        <v>716</v>
      </c>
      <c r="H82" s="5">
        <v>3</v>
      </c>
      <c r="I82" s="4" t="s">
        <v>707</v>
      </c>
    </row>
    <row r="83" spans="1:9" hidden="1" outlineLevel="1" x14ac:dyDescent="0.2">
      <c r="A83" s="4" t="s">
        <v>717</v>
      </c>
      <c r="B83" s="5">
        <v>1</v>
      </c>
      <c r="C83" s="4" t="s">
        <v>718</v>
      </c>
      <c r="F83" s="4" t="s">
        <v>714</v>
      </c>
      <c r="G83" s="5" t="s">
        <v>719</v>
      </c>
      <c r="H83" s="5">
        <v>5</v>
      </c>
      <c r="I83" s="4" t="s">
        <v>720</v>
      </c>
    </row>
    <row r="84" spans="1:9" hidden="1" outlineLevel="1" x14ac:dyDescent="0.2">
      <c r="A84" s="4" t="s">
        <v>721</v>
      </c>
      <c r="B84" s="5">
        <v>3</v>
      </c>
      <c r="C84" s="4" t="s">
        <v>722</v>
      </c>
      <c r="F84" s="4" t="s">
        <v>717</v>
      </c>
      <c r="G84" s="5" t="s">
        <v>723</v>
      </c>
      <c r="H84" s="5">
        <v>1</v>
      </c>
      <c r="I84" s="4" t="s">
        <v>724</v>
      </c>
    </row>
    <row r="85" spans="1:9" hidden="1" outlineLevel="1" x14ac:dyDescent="0.2">
      <c r="A85" s="4" t="s">
        <v>500</v>
      </c>
      <c r="B85" s="5">
        <v>3</v>
      </c>
      <c r="C85" s="4" t="s">
        <v>725</v>
      </c>
      <c r="F85" s="4" t="s">
        <v>721</v>
      </c>
      <c r="G85" s="5" t="s">
        <v>726</v>
      </c>
      <c r="H85" s="5">
        <v>3</v>
      </c>
      <c r="I85" s="4" t="s">
        <v>727</v>
      </c>
    </row>
    <row r="86" spans="1:9" hidden="1" outlineLevel="1" x14ac:dyDescent="0.2">
      <c r="A86" s="4" t="s">
        <v>728</v>
      </c>
      <c r="B86" s="5">
        <v>1</v>
      </c>
      <c r="C86" s="4" t="s">
        <v>729</v>
      </c>
      <c r="F86" s="4" t="s">
        <v>500</v>
      </c>
      <c r="G86" s="5" t="s">
        <v>730</v>
      </c>
      <c r="H86" s="5">
        <v>3</v>
      </c>
      <c r="I86" s="4" t="s">
        <v>725</v>
      </c>
    </row>
    <row r="87" spans="1:9" hidden="1" outlineLevel="1" x14ac:dyDescent="0.2">
      <c r="A87" s="4" t="s">
        <v>731</v>
      </c>
      <c r="B87" s="5">
        <v>3</v>
      </c>
      <c r="C87" s="4" t="s">
        <v>732</v>
      </c>
      <c r="F87" s="4" t="s">
        <v>733</v>
      </c>
      <c r="G87" s="5" t="s">
        <v>734</v>
      </c>
      <c r="H87" s="5">
        <v>1</v>
      </c>
      <c r="I87" s="4" t="s">
        <v>735</v>
      </c>
    </row>
    <row r="88" spans="1:9" hidden="1" outlineLevel="1" x14ac:dyDescent="0.2">
      <c r="A88" s="4" t="s">
        <v>736</v>
      </c>
      <c r="B88" s="5">
        <v>1</v>
      </c>
      <c r="C88" s="4" t="s">
        <v>737</v>
      </c>
      <c r="F88" s="4" t="s">
        <v>738</v>
      </c>
      <c r="G88" s="5" t="s">
        <v>739</v>
      </c>
      <c r="H88" s="5">
        <v>3</v>
      </c>
      <c r="I88" s="4" t="s">
        <v>740</v>
      </c>
    </row>
    <row r="89" spans="1:9" hidden="1" outlineLevel="1" x14ac:dyDescent="0.2">
      <c r="A89" s="4" t="s">
        <v>738</v>
      </c>
      <c r="B89" s="5">
        <v>3</v>
      </c>
      <c r="C89" s="4" t="s">
        <v>740</v>
      </c>
      <c r="F89" s="4" t="s">
        <v>741</v>
      </c>
      <c r="G89" s="5" t="s">
        <v>742</v>
      </c>
      <c r="H89" s="5">
        <v>3</v>
      </c>
      <c r="I89" s="4" t="s">
        <v>743</v>
      </c>
    </row>
    <row r="90" spans="1:9" hidden="1" outlineLevel="1" x14ac:dyDescent="0.2">
      <c r="A90" s="4" t="s">
        <v>741</v>
      </c>
      <c r="B90" s="5">
        <v>3</v>
      </c>
      <c r="C90" s="4" t="s">
        <v>743</v>
      </c>
      <c r="F90" s="4" t="s">
        <v>515</v>
      </c>
      <c r="G90" s="5" t="s">
        <v>744</v>
      </c>
      <c r="H90" s="5">
        <v>3</v>
      </c>
      <c r="I90" s="4" t="s">
        <v>745</v>
      </c>
    </row>
    <row r="91" spans="1:9" hidden="1" outlineLevel="1" x14ac:dyDescent="0.2">
      <c r="A91" s="4" t="s">
        <v>746</v>
      </c>
      <c r="B91" s="5">
        <v>3</v>
      </c>
      <c r="C91" s="19" t="s">
        <v>747</v>
      </c>
      <c r="F91" s="4" t="s">
        <v>746</v>
      </c>
      <c r="G91" s="5" t="s">
        <v>748</v>
      </c>
      <c r="H91" s="5">
        <v>3</v>
      </c>
      <c r="I91" s="19" t="s">
        <v>747</v>
      </c>
    </row>
    <row r="92" spans="1:9" hidden="1" outlineLevel="1" x14ac:dyDescent="0.2">
      <c r="A92" s="4" t="s">
        <v>749</v>
      </c>
      <c r="B92" s="5">
        <v>3</v>
      </c>
      <c r="C92" s="4" t="s">
        <v>750</v>
      </c>
      <c r="F92" s="4" t="s">
        <v>751</v>
      </c>
      <c r="G92" s="5" t="s">
        <v>752</v>
      </c>
      <c r="H92" s="5">
        <v>2</v>
      </c>
      <c r="I92" s="4" t="s">
        <v>753</v>
      </c>
    </row>
    <row r="93" spans="1:9" hidden="1" outlineLevel="1" x14ac:dyDescent="0.2">
      <c r="A93" s="4" t="s">
        <v>751</v>
      </c>
      <c r="B93" s="5">
        <v>2</v>
      </c>
      <c r="C93" s="4" t="s">
        <v>753</v>
      </c>
      <c r="F93" s="4" t="s">
        <v>754</v>
      </c>
      <c r="G93" s="5" t="s">
        <v>755</v>
      </c>
      <c r="H93" s="5">
        <v>3</v>
      </c>
      <c r="I93" s="4" t="s">
        <v>756</v>
      </c>
    </row>
    <row r="94" spans="1:9" hidden="1" outlineLevel="1" x14ac:dyDescent="0.2">
      <c r="A94" s="4" t="s">
        <v>754</v>
      </c>
      <c r="B94" s="5">
        <v>3</v>
      </c>
      <c r="C94" s="4" t="s">
        <v>756</v>
      </c>
      <c r="F94" s="4" t="s">
        <v>757</v>
      </c>
      <c r="G94" s="5" t="s">
        <v>758</v>
      </c>
      <c r="H94" s="5">
        <v>4</v>
      </c>
      <c r="I94" s="4" t="s">
        <v>759</v>
      </c>
    </row>
    <row r="95" spans="1:9" hidden="1" outlineLevel="1" x14ac:dyDescent="0.2">
      <c r="A95" s="4" t="s">
        <v>757</v>
      </c>
      <c r="B95" s="5">
        <v>4</v>
      </c>
      <c r="C95" s="4" t="s">
        <v>759</v>
      </c>
      <c r="F95" s="4" t="s">
        <v>760</v>
      </c>
      <c r="G95" s="5" t="s">
        <v>761</v>
      </c>
      <c r="H95" s="5">
        <v>5</v>
      </c>
      <c r="I95" s="4" t="s">
        <v>762</v>
      </c>
    </row>
    <row r="96" spans="1:9" hidden="1" outlineLevel="1" x14ac:dyDescent="0.2">
      <c r="A96" s="4" t="s">
        <v>760</v>
      </c>
      <c r="B96" s="5">
        <v>5</v>
      </c>
      <c r="C96" s="4" t="s">
        <v>762</v>
      </c>
      <c r="F96" s="4" t="s">
        <v>763</v>
      </c>
      <c r="G96" s="5" t="s">
        <v>764</v>
      </c>
      <c r="H96" s="5">
        <v>1</v>
      </c>
      <c r="I96" s="4" t="s">
        <v>765</v>
      </c>
    </row>
    <row r="97" spans="1:9" hidden="1" outlineLevel="1" x14ac:dyDescent="0.2">
      <c r="A97" s="4" t="s">
        <v>766</v>
      </c>
      <c r="B97" s="5">
        <v>1</v>
      </c>
      <c r="C97" s="19" t="s">
        <v>767</v>
      </c>
      <c r="F97" s="4" t="s">
        <v>768</v>
      </c>
      <c r="G97" s="5" t="s">
        <v>769</v>
      </c>
      <c r="H97" s="5">
        <v>5</v>
      </c>
      <c r="I97" s="4" t="s">
        <v>770</v>
      </c>
    </row>
    <row r="98" spans="1:9" hidden="1" outlineLevel="1" x14ac:dyDescent="0.2">
      <c r="A98" s="4" t="s">
        <v>771</v>
      </c>
      <c r="B98" s="5">
        <v>5</v>
      </c>
      <c r="C98" s="4" t="s">
        <v>772</v>
      </c>
      <c r="F98" s="4" t="s">
        <v>773</v>
      </c>
      <c r="G98" s="5" t="s">
        <v>774</v>
      </c>
      <c r="H98" s="5">
        <v>5</v>
      </c>
      <c r="I98" s="4" t="s">
        <v>715</v>
      </c>
    </row>
    <row r="99" spans="1:9" hidden="1" outlineLevel="1" x14ac:dyDescent="0.2">
      <c r="A99" s="4" t="s">
        <v>773</v>
      </c>
      <c r="B99" s="5">
        <v>5</v>
      </c>
      <c r="C99" s="4" t="s">
        <v>715</v>
      </c>
      <c r="F99" s="4" t="s">
        <v>775</v>
      </c>
      <c r="G99" s="5" t="s">
        <v>776</v>
      </c>
      <c r="H99" s="5">
        <v>1</v>
      </c>
      <c r="I99" s="4" t="s">
        <v>718</v>
      </c>
    </row>
    <row r="100" spans="1:9" hidden="1" outlineLevel="1" x14ac:dyDescent="0.2">
      <c r="A100" s="4" t="s">
        <v>775</v>
      </c>
      <c r="B100" s="5">
        <v>1</v>
      </c>
      <c r="C100" s="4" t="s">
        <v>718</v>
      </c>
      <c r="F100" s="4" t="s">
        <v>777</v>
      </c>
      <c r="G100" s="5" t="s">
        <v>778</v>
      </c>
      <c r="H100" s="5">
        <v>3</v>
      </c>
      <c r="I100" s="4" t="s">
        <v>722</v>
      </c>
    </row>
    <row r="101" spans="1:9" hidden="1" outlineLevel="1" x14ac:dyDescent="0.2">
      <c r="A101" s="4" t="s">
        <v>777</v>
      </c>
      <c r="B101" s="5">
        <v>3</v>
      </c>
      <c r="C101" s="4" t="s">
        <v>722</v>
      </c>
      <c r="F101" s="4" t="s">
        <v>779</v>
      </c>
      <c r="G101" s="5" t="s">
        <v>780</v>
      </c>
      <c r="H101" s="5">
        <v>3</v>
      </c>
      <c r="I101" s="4" t="s">
        <v>781</v>
      </c>
    </row>
    <row r="102" spans="1:9" hidden="1" outlineLevel="1" x14ac:dyDescent="0.2">
      <c r="A102" s="4" t="s">
        <v>782</v>
      </c>
      <c r="B102" s="5">
        <v>1</v>
      </c>
      <c r="C102" s="19" t="s">
        <v>783</v>
      </c>
      <c r="F102" s="4" t="s">
        <v>784</v>
      </c>
      <c r="G102" s="5" t="s">
        <v>785</v>
      </c>
      <c r="H102" s="5">
        <v>2</v>
      </c>
      <c r="I102" s="4" t="s">
        <v>786</v>
      </c>
    </row>
    <row r="103" spans="1:9" hidden="1" outlineLevel="1" x14ac:dyDescent="0.2">
      <c r="A103" s="4" t="s">
        <v>787</v>
      </c>
      <c r="B103" s="5">
        <v>1</v>
      </c>
      <c r="C103" s="4" t="s">
        <v>788</v>
      </c>
      <c r="F103" s="4" t="s">
        <v>789</v>
      </c>
      <c r="G103" s="5" t="s">
        <v>790</v>
      </c>
      <c r="H103" s="5">
        <v>3</v>
      </c>
      <c r="I103" s="4" t="s">
        <v>791</v>
      </c>
    </row>
    <row r="104" spans="1:9" hidden="1" outlineLevel="1" x14ac:dyDescent="0.2">
      <c r="A104" s="4" t="s">
        <v>792</v>
      </c>
      <c r="B104" s="5">
        <v>1</v>
      </c>
      <c r="C104" s="19" t="s">
        <v>793</v>
      </c>
      <c r="F104" s="4" t="s">
        <v>794</v>
      </c>
      <c r="G104" s="5" t="s">
        <v>795</v>
      </c>
      <c r="H104" s="5">
        <v>4</v>
      </c>
      <c r="I104" s="4" t="s">
        <v>796</v>
      </c>
    </row>
    <row r="105" spans="1:9" hidden="1" outlineLevel="1" x14ac:dyDescent="0.2">
      <c r="A105" s="4" t="s">
        <v>797</v>
      </c>
      <c r="B105" s="5">
        <v>1</v>
      </c>
      <c r="C105" s="19" t="s">
        <v>798</v>
      </c>
      <c r="F105" s="4" t="s">
        <v>799</v>
      </c>
      <c r="G105" s="5" t="s">
        <v>800</v>
      </c>
      <c r="H105" s="5">
        <v>5</v>
      </c>
      <c r="I105" s="4" t="s">
        <v>801</v>
      </c>
    </row>
    <row r="106" spans="1:9" hidden="1" outlineLevel="1" x14ac:dyDescent="0.2">
      <c r="A106" s="4" t="s">
        <v>779</v>
      </c>
      <c r="B106" s="5">
        <v>3</v>
      </c>
      <c r="C106" s="4" t="s">
        <v>781</v>
      </c>
      <c r="F106" s="4" t="s">
        <v>802</v>
      </c>
      <c r="G106" s="5" t="s">
        <v>803</v>
      </c>
      <c r="H106" s="5">
        <v>2</v>
      </c>
      <c r="I106" s="4" t="s">
        <v>804</v>
      </c>
    </row>
    <row r="107" spans="1:9" hidden="1" outlineLevel="1" x14ac:dyDescent="0.2">
      <c r="A107" s="4" t="s">
        <v>784</v>
      </c>
      <c r="B107" s="5">
        <v>2</v>
      </c>
      <c r="C107" s="4" t="s">
        <v>786</v>
      </c>
      <c r="F107" s="4" t="s">
        <v>805</v>
      </c>
      <c r="G107" s="5" t="s">
        <v>806</v>
      </c>
      <c r="H107" s="5">
        <v>5</v>
      </c>
      <c r="I107" s="4" t="s">
        <v>807</v>
      </c>
    </row>
    <row r="108" spans="1:9" hidden="1" outlineLevel="1" x14ac:dyDescent="0.2">
      <c r="A108" s="4" t="s">
        <v>789</v>
      </c>
      <c r="B108" s="5">
        <v>3</v>
      </c>
      <c r="C108" s="4" t="s">
        <v>791</v>
      </c>
      <c r="F108" s="4" t="s">
        <v>808</v>
      </c>
      <c r="G108" s="5" t="s">
        <v>809</v>
      </c>
      <c r="H108" s="5">
        <v>3</v>
      </c>
      <c r="I108" s="4" t="s">
        <v>810</v>
      </c>
    </row>
    <row r="109" spans="1:9" hidden="1" outlineLevel="1" x14ac:dyDescent="0.2">
      <c r="A109" s="4" t="s">
        <v>794</v>
      </c>
      <c r="B109" s="5">
        <v>4</v>
      </c>
      <c r="C109" s="4" t="s">
        <v>796</v>
      </c>
      <c r="F109" s="4" t="s">
        <v>811</v>
      </c>
      <c r="G109" s="5" t="s">
        <v>811</v>
      </c>
      <c r="H109" s="5">
        <v>3</v>
      </c>
      <c r="I109" s="4" t="s">
        <v>812</v>
      </c>
    </row>
    <row r="110" spans="1:9" hidden="1" outlineLevel="1" x14ac:dyDescent="0.2">
      <c r="A110" s="4" t="s">
        <v>799</v>
      </c>
      <c r="B110" s="5">
        <v>5</v>
      </c>
      <c r="C110" s="4" t="s">
        <v>801</v>
      </c>
    </row>
    <row r="111" spans="1:9" hidden="1" outlineLevel="1" x14ac:dyDescent="0.2">
      <c r="A111" s="4" t="s">
        <v>808</v>
      </c>
      <c r="B111" s="5">
        <v>3</v>
      </c>
      <c r="C111" s="4" t="s">
        <v>810</v>
      </c>
      <c r="H111" s="5"/>
    </row>
    <row r="112" spans="1:9" collapsed="1" x14ac:dyDescent="0.2"/>
    <row r="115" spans="1:12" ht="15.5" x14ac:dyDescent="0.35">
      <c r="A115" s="1" t="s">
        <v>813</v>
      </c>
    </row>
    <row r="116" spans="1:12" s="8" customFormat="1" hidden="1" outlineLevel="1" x14ac:dyDescent="0.2"/>
    <row r="117" spans="1:12" hidden="1" outlineLevel="1" x14ac:dyDescent="0.2">
      <c r="A117" s="10" t="s">
        <v>450</v>
      </c>
      <c r="B117" s="10" t="s">
        <v>614</v>
      </c>
      <c r="C117" s="10" t="s">
        <v>814</v>
      </c>
      <c r="D117" s="10" t="s">
        <v>815</v>
      </c>
      <c r="E117" s="10" t="s">
        <v>816</v>
      </c>
      <c r="F117" s="10" t="s">
        <v>612</v>
      </c>
      <c r="G117" s="10" t="s">
        <v>817</v>
      </c>
      <c r="H117" s="10" t="s">
        <v>18</v>
      </c>
      <c r="I117" s="10"/>
      <c r="J117" s="10" t="s">
        <v>20</v>
      </c>
      <c r="K117" s="10"/>
      <c r="L117" s="10" t="s">
        <v>818</v>
      </c>
    </row>
    <row r="118" spans="1:12" hidden="1" outlineLevel="1" x14ac:dyDescent="0.2">
      <c r="A118" s="10"/>
      <c r="B118" s="10"/>
      <c r="C118" s="10"/>
      <c r="D118" s="10"/>
      <c r="E118" s="10"/>
      <c r="F118" s="10"/>
      <c r="G118" s="10"/>
      <c r="H118" s="10"/>
      <c r="I118" s="10"/>
      <c r="J118" s="10"/>
      <c r="K118" s="10"/>
      <c r="L118" s="10"/>
    </row>
    <row r="119" spans="1:12" hidden="1" outlineLevel="1" x14ac:dyDescent="0.2">
      <c r="A119" s="5" t="s">
        <v>626</v>
      </c>
      <c r="B119" s="5">
        <v>-2</v>
      </c>
      <c r="C119" s="5">
        <v>-2</v>
      </c>
      <c r="D119" s="5">
        <v>-0.1</v>
      </c>
      <c r="E119" s="6">
        <v>3</v>
      </c>
      <c r="F119" s="5">
        <v>3</v>
      </c>
      <c r="G119" s="5">
        <v>-0.15</v>
      </c>
      <c r="H119" s="5">
        <v>-0.4</v>
      </c>
      <c r="I119" s="5"/>
      <c r="J119" s="5"/>
      <c r="K119" s="5"/>
      <c r="L119" s="5">
        <v>-1</v>
      </c>
    </row>
    <row r="120" spans="1:12" hidden="1" outlineLevel="1" x14ac:dyDescent="0.2">
      <c r="A120" s="5" t="s">
        <v>819</v>
      </c>
      <c r="B120" s="5">
        <v>0</v>
      </c>
      <c r="C120" s="5">
        <v>0</v>
      </c>
      <c r="D120" s="5">
        <v>0</v>
      </c>
      <c r="E120" s="5">
        <v>1</v>
      </c>
      <c r="F120" s="5">
        <v>2</v>
      </c>
      <c r="G120" s="5">
        <v>-0.05</v>
      </c>
      <c r="H120" s="5">
        <v>0</v>
      </c>
      <c r="I120" s="5"/>
      <c r="J120" s="5"/>
      <c r="K120" s="5"/>
      <c r="L120" s="5">
        <v>0</v>
      </c>
    </row>
    <row r="121" spans="1:12" hidden="1" outlineLevel="1" x14ac:dyDescent="0.2">
      <c r="A121" s="5" t="s">
        <v>820</v>
      </c>
      <c r="B121" s="5">
        <v>-1</v>
      </c>
      <c r="C121" s="5">
        <v>-1</v>
      </c>
      <c r="D121" s="5">
        <v>-0.05</v>
      </c>
      <c r="E121" s="5">
        <v>1</v>
      </c>
      <c r="F121" s="5">
        <v>2</v>
      </c>
      <c r="G121" s="5">
        <v>-0.05</v>
      </c>
      <c r="H121" s="5">
        <v>-0.15</v>
      </c>
      <c r="I121" s="5"/>
      <c r="J121" s="5"/>
      <c r="K121" s="5"/>
      <c r="L121" s="5">
        <v>0</v>
      </c>
    </row>
    <row r="122" spans="1:12" hidden="1" outlineLevel="1" x14ac:dyDescent="0.2">
      <c r="A122" s="5" t="s">
        <v>604</v>
      </c>
      <c r="B122" s="5">
        <v>0</v>
      </c>
      <c r="C122" s="5">
        <v>0</v>
      </c>
      <c r="D122" s="5">
        <v>0</v>
      </c>
      <c r="E122" s="5">
        <v>0</v>
      </c>
      <c r="F122" s="5">
        <v>0</v>
      </c>
      <c r="G122" s="5">
        <v>0</v>
      </c>
      <c r="H122" s="5">
        <v>0</v>
      </c>
      <c r="I122" s="5"/>
      <c r="J122" s="5"/>
      <c r="K122" s="5"/>
      <c r="L122" s="5">
        <v>0</v>
      </c>
    </row>
    <row r="123" spans="1:12" hidden="1" outlineLevel="1" x14ac:dyDescent="0.2">
      <c r="A123" s="5" t="s">
        <v>821</v>
      </c>
      <c r="B123" s="5">
        <v>1</v>
      </c>
      <c r="C123" s="5">
        <v>0</v>
      </c>
      <c r="D123" s="5">
        <v>0</v>
      </c>
      <c r="E123" s="5">
        <v>0</v>
      </c>
      <c r="F123" s="5">
        <v>-1</v>
      </c>
      <c r="G123" s="5">
        <v>0</v>
      </c>
      <c r="H123" s="5">
        <v>0.05</v>
      </c>
      <c r="I123" s="5"/>
      <c r="J123" s="5"/>
      <c r="K123" s="5"/>
      <c r="L123" s="5">
        <v>0</v>
      </c>
    </row>
    <row r="124" spans="1:12" hidden="1" outlineLevel="1" x14ac:dyDescent="0.2">
      <c r="A124" s="5" t="s">
        <v>822</v>
      </c>
      <c r="B124" s="5">
        <v>1</v>
      </c>
      <c r="C124" s="5">
        <v>1</v>
      </c>
      <c r="D124" s="5">
        <v>0</v>
      </c>
      <c r="E124" s="5">
        <v>-1</v>
      </c>
      <c r="F124" s="5">
        <v>-1</v>
      </c>
      <c r="G124" s="5">
        <v>0.15</v>
      </c>
      <c r="H124" s="5">
        <v>0.2</v>
      </c>
      <c r="I124" s="5"/>
      <c r="J124" s="5"/>
      <c r="K124" s="5"/>
      <c r="L124" s="5">
        <v>0.5</v>
      </c>
    </row>
    <row r="125" spans="1:12" hidden="1" outlineLevel="1" x14ac:dyDescent="0.2">
      <c r="A125" s="5" t="s">
        <v>823</v>
      </c>
      <c r="B125" s="5">
        <v>0</v>
      </c>
      <c r="C125" s="5">
        <v>0</v>
      </c>
      <c r="D125" s="5">
        <v>0</v>
      </c>
      <c r="E125" s="5">
        <v>0</v>
      </c>
      <c r="F125" s="5">
        <v>0</v>
      </c>
      <c r="G125" s="5">
        <v>0</v>
      </c>
      <c r="H125" s="5">
        <v>0</v>
      </c>
      <c r="I125" s="5"/>
      <c r="J125" s="5"/>
      <c r="K125" s="5"/>
      <c r="L125" s="5">
        <v>0</v>
      </c>
    </row>
    <row r="126" spans="1:12" hidden="1" outlineLevel="1" x14ac:dyDescent="0.2">
      <c r="A126" s="5" t="s">
        <v>824</v>
      </c>
      <c r="B126" s="5">
        <v>0</v>
      </c>
      <c r="C126" s="5">
        <v>0</v>
      </c>
      <c r="D126" s="5">
        <v>0</v>
      </c>
      <c r="E126" s="5">
        <v>0</v>
      </c>
      <c r="F126" s="5">
        <v>0</v>
      </c>
      <c r="G126" s="5">
        <v>0</v>
      </c>
      <c r="H126" s="5">
        <v>0</v>
      </c>
      <c r="I126" s="5"/>
      <c r="J126" s="5"/>
      <c r="K126" s="5"/>
      <c r="L126" s="5">
        <v>0</v>
      </c>
    </row>
    <row r="127" spans="1:12" hidden="1" outlineLevel="1" x14ac:dyDescent="0.2">
      <c r="A127" s="5" t="s">
        <v>825</v>
      </c>
      <c r="B127" s="5">
        <v>0</v>
      </c>
      <c r="C127" s="5">
        <v>1</v>
      </c>
      <c r="D127" s="5">
        <v>0.05</v>
      </c>
      <c r="E127" s="5">
        <v>-1</v>
      </c>
      <c r="F127" s="5">
        <v>-1</v>
      </c>
      <c r="G127" s="5">
        <v>0.1</v>
      </c>
      <c r="H127" s="5">
        <v>0.2</v>
      </c>
      <c r="I127" s="5"/>
      <c r="J127" s="5"/>
      <c r="K127" s="5"/>
      <c r="L127" s="5">
        <v>0.5</v>
      </c>
    </row>
    <row r="128" spans="1:12" hidden="1" outlineLevel="1" x14ac:dyDescent="0.2">
      <c r="A128" s="5" t="s">
        <v>826</v>
      </c>
      <c r="B128" s="5">
        <v>-1</v>
      </c>
      <c r="C128" s="5">
        <v>-1</v>
      </c>
      <c r="D128" s="5">
        <v>-0.05</v>
      </c>
      <c r="E128" s="5">
        <v>2</v>
      </c>
      <c r="F128" s="5">
        <v>3</v>
      </c>
      <c r="G128" s="5">
        <v>-0.1</v>
      </c>
      <c r="H128" s="5">
        <v>-0.4</v>
      </c>
      <c r="I128" s="5"/>
      <c r="J128" s="5"/>
      <c r="K128" s="5"/>
      <c r="L128" s="5">
        <v>-1</v>
      </c>
    </row>
    <row r="129" spans="1:12" hidden="1" outlineLevel="1" x14ac:dyDescent="0.2">
      <c r="A129" s="5" t="s">
        <v>827</v>
      </c>
      <c r="B129" s="5">
        <v>-1</v>
      </c>
      <c r="C129" s="5">
        <v>0</v>
      </c>
      <c r="D129" s="5">
        <v>0</v>
      </c>
      <c r="E129" s="5">
        <v>-1</v>
      </c>
      <c r="F129" s="5">
        <v>-2</v>
      </c>
      <c r="G129" s="5">
        <v>0.05</v>
      </c>
      <c r="H129" s="5">
        <v>0.1</v>
      </c>
      <c r="I129" s="5"/>
      <c r="J129" s="5"/>
      <c r="K129" s="5"/>
      <c r="L129" s="5">
        <v>0</v>
      </c>
    </row>
    <row r="130" spans="1:12" hidden="1" outlineLevel="1" x14ac:dyDescent="0.2">
      <c r="A130" s="5" t="s">
        <v>828</v>
      </c>
      <c r="B130" s="5">
        <v>1</v>
      </c>
      <c r="C130" s="5">
        <v>-1</v>
      </c>
      <c r="D130" s="5">
        <v>0</v>
      </c>
      <c r="E130" s="5">
        <v>-1</v>
      </c>
      <c r="F130" s="5">
        <v>-1</v>
      </c>
      <c r="G130" s="5">
        <v>0.05</v>
      </c>
      <c r="H130" s="5">
        <v>0.25</v>
      </c>
      <c r="I130" s="5"/>
      <c r="J130" s="5"/>
      <c r="K130" s="5"/>
      <c r="L130" s="5">
        <v>0</v>
      </c>
    </row>
    <row r="131" spans="1:12" collapsed="1" x14ac:dyDescent="0.2"/>
    <row r="134" spans="1:12" ht="15.5" x14ac:dyDescent="0.35">
      <c r="A134" s="1" t="s">
        <v>829</v>
      </c>
    </row>
    <row r="135" spans="1:12" hidden="1" outlineLevel="1" x14ac:dyDescent="0.2"/>
    <row r="136" spans="1:12" hidden="1" outlineLevel="1" x14ac:dyDescent="0.2">
      <c r="A136" s="10" t="s">
        <v>23</v>
      </c>
      <c r="B136" s="10" t="s">
        <v>614</v>
      </c>
      <c r="C136" s="10" t="s">
        <v>814</v>
      </c>
      <c r="D136" s="10" t="s">
        <v>815</v>
      </c>
      <c r="E136" s="10" t="s">
        <v>816</v>
      </c>
      <c r="F136" s="10" t="s">
        <v>612</v>
      </c>
      <c r="G136" s="10" t="s">
        <v>817</v>
      </c>
      <c r="H136" s="10" t="s">
        <v>18</v>
      </c>
      <c r="I136" s="10"/>
      <c r="J136" s="10" t="s">
        <v>20</v>
      </c>
      <c r="K136" s="10"/>
      <c r="L136" s="10" t="s">
        <v>818</v>
      </c>
    </row>
    <row r="137" spans="1:12" hidden="1" outlineLevel="1" x14ac:dyDescent="0.2">
      <c r="A137" s="10"/>
      <c r="B137" s="10"/>
      <c r="C137" s="10"/>
      <c r="D137" s="10"/>
      <c r="E137" s="10"/>
      <c r="F137" s="10"/>
      <c r="G137" s="10"/>
      <c r="H137" s="10"/>
      <c r="I137" s="10"/>
      <c r="J137" s="10"/>
      <c r="K137" s="10"/>
      <c r="L137" s="10"/>
    </row>
    <row r="138" spans="1:12" hidden="1" outlineLevel="1" x14ac:dyDescent="0.2">
      <c r="A138" s="5" t="s">
        <v>830</v>
      </c>
      <c r="B138" s="5">
        <v>1</v>
      </c>
      <c r="C138" s="5">
        <v>1</v>
      </c>
      <c r="D138" s="5">
        <v>0.1</v>
      </c>
      <c r="E138" s="10">
        <v>0</v>
      </c>
      <c r="F138" s="10">
        <v>0</v>
      </c>
      <c r="G138" s="10">
        <v>0</v>
      </c>
      <c r="H138" s="10">
        <v>0</v>
      </c>
      <c r="I138" s="10"/>
      <c r="J138" s="5"/>
      <c r="K138" s="5"/>
      <c r="L138" s="5">
        <v>1</v>
      </c>
    </row>
    <row r="139" spans="1:12" hidden="1" outlineLevel="1" x14ac:dyDescent="0.2">
      <c r="A139" s="5" t="s">
        <v>831</v>
      </c>
      <c r="B139" s="5">
        <v>1</v>
      </c>
      <c r="C139" s="5">
        <v>1</v>
      </c>
      <c r="D139" s="5">
        <v>0.1</v>
      </c>
      <c r="E139" s="5">
        <v>0</v>
      </c>
      <c r="F139" s="5">
        <v>0</v>
      </c>
      <c r="G139" s="5">
        <v>0</v>
      </c>
      <c r="H139" s="5">
        <v>0</v>
      </c>
      <c r="I139" s="5"/>
      <c r="J139" s="5"/>
      <c r="K139" s="5"/>
      <c r="L139" s="5">
        <v>1</v>
      </c>
    </row>
    <row r="140" spans="1:12" hidden="1" outlineLevel="1" x14ac:dyDescent="0.2">
      <c r="A140" s="5" t="s">
        <v>832</v>
      </c>
      <c r="B140" s="5">
        <v>1</v>
      </c>
      <c r="C140" s="5">
        <v>0</v>
      </c>
      <c r="D140" s="5">
        <v>0</v>
      </c>
      <c r="E140" s="5">
        <v>0</v>
      </c>
      <c r="F140" s="5">
        <v>1</v>
      </c>
      <c r="G140" s="5">
        <v>-0.05</v>
      </c>
      <c r="H140" s="5">
        <v>0</v>
      </c>
      <c r="I140" s="5"/>
      <c r="J140" s="5"/>
      <c r="K140" s="5"/>
      <c r="L140" s="5">
        <v>0</v>
      </c>
    </row>
    <row r="141" spans="1:12" hidden="1" outlineLevel="1" x14ac:dyDescent="0.2">
      <c r="A141" s="5" t="s">
        <v>833</v>
      </c>
      <c r="B141" s="5">
        <v>1</v>
      </c>
      <c r="C141" s="5">
        <v>0</v>
      </c>
      <c r="D141" s="5">
        <v>0</v>
      </c>
      <c r="E141" s="5">
        <v>0</v>
      </c>
      <c r="F141" s="5">
        <v>0</v>
      </c>
      <c r="G141" s="5">
        <v>-0.05</v>
      </c>
      <c r="H141" s="5">
        <v>-0.1</v>
      </c>
      <c r="I141" s="5"/>
      <c r="J141" s="5"/>
      <c r="K141" s="5"/>
      <c r="L141" s="5">
        <v>-1</v>
      </c>
    </row>
    <row r="142" spans="1:12" hidden="1" outlineLevel="1" x14ac:dyDescent="0.2">
      <c r="A142" s="5" t="s">
        <v>834</v>
      </c>
      <c r="B142" s="5">
        <v>0</v>
      </c>
      <c r="C142" s="5">
        <v>0</v>
      </c>
      <c r="D142" s="5">
        <v>0</v>
      </c>
      <c r="E142" s="5">
        <v>1</v>
      </c>
      <c r="F142" s="5">
        <v>1</v>
      </c>
      <c r="G142" s="5">
        <v>-0.05</v>
      </c>
      <c r="H142" s="5">
        <v>-0.1</v>
      </c>
      <c r="I142" s="5"/>
      <c r="J142" s="5"/>
      <c r="K142" s="5"/>
      <c r="L142" s="5">
        <v>0</v>
      </c>
    </row>
    <row r="143" spans="1:12" hidden="1" outlineLevel="1" x14ac:dyDescent="0.2">
      <c r="A143" s="5" t="s">
        <v>835</v>
      </c>
      <c r="B143" s="5">
        <v>0</v>
      </c>
      <c r="C143" s="5">
        <v>0</v>
      </c>
      <c r="D143" s="5">
        <v>0</v>
      </c>
      <c r="E143" s="5">
        <v>1</v>
      </c>
      <c r="F143" s="5">
        <v>1</v>
      </c>
      <c r="G143" s="5">
        <v>-0.05</v>
      </c>
      <c r="H143" s="5">
        <v>-0.1</v>
      </c>
      <c r="I143" s="5"/>
      <c r="J143" s="5"/>
      <c r="K143" s="5"/>
      <c r="L143" s="5">
        <v>0</v>
      </c>
    </row>
    <row r="144" spans="1:12" hidden="1" outlineLevel="1" x14ac:dyDescent="0.2">
      <c r="A144" s="5" t="s">
        <v>836</v>
      </c>
      <c r="B144" s="5">
        <v>1</v>
      </c>
      <c r="C144" s="5">
        <v>0</v>
      </c>
      <c r="D144" s="5">
        <v>0</v>
      </c>
      <c r="E144" s="5">
        <v>1</v>
      </c>
      <c r="F144" s="5">
        <v>1</v>
      </c>
      <c r="G144" s="5">
        <v>-0.1</v>
      </c>
      <c r="H144" s="5">
        <v>0</v>
      </c>
      <c r="I144" s="5"/>
      <c r="J144" s="5"/>
      <c r="K144" s="5"/>
      <c r="L144" s="5">
        <v>0</v>
      </c>
    </row>
    <row r="145" spans="1:28" hidden="1" outlineLevel="1" x14ac:dyDescent="0.2">
      <c r="A145" s="5" t="s">
        <v>837</v>
      </c>
      <c r="B145" s="5">
        <v>1</v>
      </c>
      <c r="C145" s="5">
        <v>0</v>
      </c>
      <c r="D145" s="5">
        <v>0</v>
      </c>
      <c r="E145" s="5">
        <v>1</v>
      </c>
      <c r="F145" s="5">
        <v>1</v>
      </c>
      <c r="G145" s="5">
        <v>-0.1</v>
      </c>
      <c r="H145" s="5">
        <v>0</v>
      </c>
      <c r="I145" s="5"/>
      <c r="J145" s="5"/>
      <c r="K145" s="5"/>
      <c r="L145" s="5">
        <v>0</v>
      </c>
    </row>
    <row r="146" spans="1:28" hidden="1" outlineLevel="1" x14ac:dyDescent="0.2">
      <c r="A146" s="5" t="s">
        <v>81</v>
      </c>
      <c r="B146" s="5">
        <v>1</v>
      </c>
      <c r="C146" s="5">
        <v>0</v>
      </c>
      <c r="D146" s="5">
        <v>0</v>
      </c>
      <c r="E146" s="5">
        <v>0</v>
      </c>
      <c r="F146" s="5">
        <v>1</v>
      </c>
      <c r="G146" s="5">
        <v>-0.1</v>
      </c>
      <c r="H146" s="5">
        <v>0</v>
      </c>
      <c r="I146" s="5"/>
      <c r="J146" s="5"/>
      <c r="K146" s="5"/>
      <c r="L146" s="5">
        <v>-1</v>
      </c>
    </row>
    <row r="147" spans="1:28" hidden="1" outlineLevel="1" x14ac:dyDescent="0.2">
      <c r="A147" s="5" t="s">
        <v>838</v>
      </c>
      <c r="B147" s="5">
        <v>0</v>
      </c>
      <c r="C147" s="5">
        <v>0</v>
      </c>
      <c r="D147" s="5">
        <v>0</v>
      </c>
      <c r="E147" s="5">
        <v>0</v>
      </c>
      <c r="F147" s="5">
        <v>1</v>
      </c>
      <c r="G147" s="5">
        <v>0</v>
      </c>
      <c r="H147" s="5">
        <v>0</v>
      </c>
      <c r="I147" s="5"/>
      <c r="J147" s="5"/>
      <c r="K147" s="5"/>
      <c r="L147" s="5">
        <v>0</v>
      </c>
    </row>
    <row r="148" spans="1:28" hidden="1" outlineLevel="1" x14ac:dyDescent="0.2">
      <c r="A148" s="5" t="s">
        <v>264</v>
      </c>
      <c r="B148" s="5">
        <v>0</v>
      </c>
      <c r="C148" s="5">
        <v>0</v>
      </c>
      <c r="D148" s="5">
        <v>0</v>
      </c>
      <c r="E148" s="5">
        <v>1</v>
      </c>
      <c r="F148" s="5">
        <v>2</v>
      </c>
      <c r="G148" s="5">
        <v>-0.05</v>
      </c>
      <c r="H148" s="5">
        <v>0</v>
      </c>
      <c r="I148" s="5"/>
      <c r="J148" s="5"/>
      <c r="K148" s="5"/>
      <c r="L148" s="5">
        <v>0</v>
      </c>
    </row>
    <row r="149" spans="1:28" hidden="1" outlineLevel="1" x14ac:dyDescent="0.2">
      <c r="A149" s="5" t="s">
        <v>839</v>
      </c>
      <c r="B149" s="5">
        <v>1</v>
      </c>
      <c r="C149" s="5">
        <v>0</v>
      </c>
      <c r="D149" s="5">
        <v>0.05</v>
      </c>
      <c r="E149" s="5">
        <v>0</v>
      </c>
      <c r="F149" s="5">
        <v>0</v>
      </c>
      <c r="G149" s="5">
        <v>0</v>
      </c>
      <c r="H149" s="5">
        <v>0</v>
      </c>
      <c r="I149" s="5"/>
      <c r="J149" s="5"/>
      <c r="K149" s="5"/>
      <c r="L149" s="5">
        <v>0</v>
      </c>
    </row>
    <row r="150" spans="1:28" hidden="1" outlineLevel="1" x14ac:dyDescent="0.2">
      <c r="A150" s="5" t="s">
        <v>604</v>
      </c>
      <c r="B150" s="5">
        <v>0</v>
      </c>
      <c r="C150" s="5">
        <v>0</v>
      </c>
      <c r="D150" s="5">
        <v>0</v>
      </c>
      <c r="E150" s="5">
        <v>0</v>
      </c>
      <c r="F150" s="5">
        <v>0</v>
      </c>
      <c r="G150" s="5">
        <v>0</v>
      </c>
      <c r="H150" s="5">
        <v>0</v>
      </c>
      <c r="I150" s="5"/>
      <c r="J150" s="5"/>
      <c r="K150" s="5"/>
      <c r="L150" s="5">
        <v>0</v>
      </c>
    </row>
    <row r="151" spans="1:28" collapsed="1" x14ac:dyDescent="0.2"/>
    <row r="155" spans="1:28" ht="15.5" x14ac:dyDescent="0.35">
      <c r="A155" s="1" t="s">
        <v>840</v>
      </c>
    </row>
    <row r="156" spans="1:28" hidden="1" outlineLevel="1" x14ac:dyDescent="0.2">
      <c r="M156" s="19" t="s">
        <v>567</v>
      </c>
      <c r="N156" s="55" t="s">
        <v>841</v>
      </c>
      <c r="O156" s="55"/>
      <c r="P156" s="20" t="s">
        <v>569</v>
      </c>
      <c r="Q156" s="19" t="s">
        <v>567</v>
      </c>
      <c r="R156" s="55" t="s">
        <v>842</v>
      </c>
      <c r="S156" s="55"/>
      <c r="T156" s="55"/>
      <c r="U156" s="20" t="s">
        <v>569</v>
      </c>
      <c r="V156" s="19" t="s">
        <v>567</v>
      </c>
      <c r="W156" s="55" t="s">
        <v>843</v>
      </c>
      <c r="X156" s="55"/>
      <c r="Y156" s="55"/>
      <c r="Z156" s="20" t="s">
        <v>569</v>
      </c>
      <c r="AA156" s="21" t="s">
        <v>58</v>
      </c>
    </row>
    <row r="157" spans="1:28" hidden="1" outlineLevel="1" x14ac:dyDescent="0.2">
      <c r="A157" s="10" t="s">
        <v>570</v>
      </c>
      <c r="B157" s="10" t="s">
        <v>614</v>
      </c>
      <c r="C157" s="10" t="s">
        <v>814</v>
      </c>
      <c r="D157" s="10" t="s">
        <v>815</v>
      </c>
      <c r="E157" s="10" t="s">
        <v>816</v>
      </c>
      <c r="F157" s="10" t="s">
        <v>612</v>
      </c>
      <c r="G157" s="10" t="s">
        <v>817</v>
      </c>
      <c r="H157" s="10" t="s">
        <v>18</v>
      </c>
      <c r="I157" s="10"/>
      <c r="J157" s="10" t="s">
        <v>20</v>
      </c>
      <c r="K157" s="10"/>
      <c r="L157" s="10" t="s">
        <v>818</v>
      </c>
      <c r="N157" s="9" t="s">
        <v>477</v>
      </c>
      <c r="O157" s="9" t="s">
        <v>675</v>
      </c>
      <c r="P157" s="9" t="s">
        <v>674</v>
      </c>
      <c r="Q157" s="9" t="s">
        <v>69</v>
      </c>
      <c r="R157" s="9" t="s">
        <v>36</v>
      </c>
      <c r="S157" s="9" t="s">
        <v>844</v>
      </c>
      <c r="T157" s="9" t="s">
        <v>845</v>
      </c>
      <c r="U157" s="9" t="s">
        <v>53</v>
      </c>
      <c r="V157" s="9" t="s">
        <v>846</v>
      </c>
      <c r="W157" s="9" t="s">
        <v>574</v>
      </c>
      <c r="X157" s="9" t="s">
        <v>477</v>
      </c>
      <c r="Y157" s="9" t="s">
        <v>675</v>
      </c>
      <c r="Z157" s="9" t="s">
        <v>674</v>
      </c>
      <c r="AA157" s="9" t="s">
        <v>69</v>
      </c>
      <c r="AB157" s="22" t="s">
        <v>577</v>
      </c>
    </row>
    <row r="158" spans="1:28" hidden="1" outlineLevel="1" x14ac:dyDescent="0.2">
      <c r="A158" s="10"/>
      <c r="B158" s="10"/>
      <c r="C158" s="10"/>
      <c r="D158" s="10"/>
      <c r="E158" s="10"/>
      <c r="F158" s="10"/>
      <c r="G158" s="10"/>
      <c r="H158" s="10"/>
      <c r="I158" s="10"/>
      <c r="J158" s="10"/>
      <c r="K158" s="10"/>
      <c r="L158" s="10"/>
      <c r="N158" s="29"/>
      <c r="O158" s="29"/>
      <c r="P158" s="29"/>
      <c r="Q158" s="29"/>
      <c r="R158" s="29"/>
      <c r="S158" s="29"/>
      <c r="T158" s="29"/>
      <c r="U158" s="29"/>
      <c r="V158" s="29"/>
      <c r="W158" s="29"/>
      <c r="X158" s="29"/>
      <c r="Y158" s="29"/>
      <c r="Z158" s="29"/>
      <c r="AA158" s="29"/>
      <c r="AB158" s="29"/>
    </row>
    <row r="159" spans="1:28" hidden="1" outlineLevel="1" x14ac:dyDescent="0.2">
      <c r="A159" s="12" t="s">
        <v>578</v>
      </c>
      <c r="B159" s="5"/>
      <c r="C159" s="5"/>
      <c r="D159" s="5"/>
      <c r="E159" s="5"/>
      <c r="F159" s="5"/>
      <c r="G159" s="5"/>
      <c r="H159" s="5">
        <v>1</v>
      </c>
      <c r="I159" s="5"/>
      <c r="J159" s="5"/>
      <c r="K159" s="5"/>
      <c r="L159" s="5"/>
      <c r="N159" s="5">
        <v>1</v>
      </c>
      <c r="O159" s="5">
        <v>2</v>
      </c>
      <c r="P159" s="5">
        <v>3</v>
      </c>
      <c r="Q159" s="5">
        <v>1</v>
      </c>
      <c r="R159" s="5"/>
      <c r="S159" s="5"/>
      <c r="T159" s="5"/>
      <c r="U159" s="5"/>
      <c r="V159" s="5"/>
      <c r="W159" s="5" t="s">
        <v>579</v>
      </c>
      <c r="X159" s="5">
        <v>2000</v>
      </c>
      <c r="Y159" s="5">
        <v>5000</v>
      </c>
      <c r="Z159" s="5">
        <v>10000</v>
      </c>
      <c r="AA159" s="5">
        <v>2000</v>
      </c>
      <c r="AB159" s="21"/>
    </row>
    <row r="160" spans="1:28" hidden="1" outlineLevel="1" x14ac:dyDescent="0.2">
      <c r="A160" s="12" t="s">
        <v>580</v>
      </c>
      <c r="B160" s="5"/>
      <c r="C160" s="5"/>
      <c r="D160" s="5"/>
      <c r="E160" s="5"/>
      <c r="F160" s="5"/>
      <c r="G160" s="5"/>
      <c r="H160" s="5">
        <v>1</v>
      </c>
      <c r="I160" s="5"/>
      <c r="J160" s="5"/>
      <c r="K160" s="5"/>
      <c r="L160" s="5"/>
      <c r="N160" s="12"/>
      <c r="O160" s="5"/>
      <c r="P160" s="5"/>
      <c r="Q160" s="5"/>
      <c r="R160" s="5"/>
      <c r="S160" s="5"/>
      <c r="T160" s="5"/>
      <c r="U160" s="5"/>
      <c r="V160" s="5">
        <v>2</v>
      </c>
      <c r="W160" s="5" t="s">
        <v>579</v>
      </c>
      <c r="X160" s="5">
        <v>2000</v>
      </c>
      <c r="Y160" s="5">
        <v>2000</v>
      </c>
      <c r="Z160" s="5">
        <v>2000</v>
      </c>
      <c r="AA160" s="5">
        <v>2000</v>
      </c>
      <c r="AB160" s="21"/>
    </row>
    <row r="161" spans="1:28" hidden="1" outlineLevel="1" x14ac:dyDescent="0.2">
      <c r="A161" s="12" t="s">
        <v>581</v>
      </c>
      <c r="B161" s="5"/>
      <c r="C161" s="5">
        <v>-1</v>
      </c>
      <c r="D161" s="30">
        <v>-0.05</v>
      </c>
      <c r="E161" s="5"/>
      <c r="F161" s="5"/>
      <c r="G161" s="5"/>
      <c r="H161" s="5">
        <v>1</v>
      </c>
      <c r="I161" s="5"/>
      <c r="J161" s="5"/>
      <c r="K161" s="5"/>
      <c r="L161" s="5"/>
      <c r="N161" s="12">
        <v>-1</v>
      </c>
      <c r="O161" s="5">
        <v>-2</v>
      </c>
      <c r="P161" s="5">
        <v>-3</v>
      </c>
      <c r="Q161" s="5">
        <v>-1</v>
      </c>
      <c r="R161" s="5"/>
      <c r="S161" s="5"/>
      <c r="T161" s="5"/>
      <c r="U161" s="5"/>
      <c r="V161" s="5"/>
      <c r="W161" s="5" t="s">
        <v>579</v>
      </c>
      <c r="X161" s="5"/>
      <c r="Y161" s="5"/>
      <c r="Z161" s="5"/>
      <c r="AA161" s="5"/>
      <c r="AB161" s="21"/>
    </row>
    <row r="162" spans="1:28" hidden="1" outlineLevel="1" x14ac:dyDescent="0.2">
      <c r="A162" s="12" t="s">
        <v>582</v>
      </c>
      <c r="B162" s="5"/>
      <c r="C162" s="5"/>
      <c r="D162" s="5"/>
      <c r="E162" s="5"/>
      <c r="F162" s="5"/>
      <c r="G162" s="5"/>
      <c r="H162" s="5">
        <v>1</v>
      </c>
      <c r="I162" s="5"/>
      <c r="J162" s="5"/>
      <c r="K162" s="5"/>
      <c r="L162" s="5"/>
      <c r="N162" s="5"/>
      <c r="O162" s="5"/>
      <c r="P162" s="5"/>
      <c r="Q162" s="5"/>
      <c r="R162" s="5"/>
      <c r="S162" s="5">
        <v>2</v>
      </c>
      <c r="T162" s="5"/>
      <c r="U162" s="5"/>
      <c r="V162" s="5"/>
      <c r="W162" s="5" t="s">
        <v>579</v>
      </c>
      <c r="X162" s="5">
        <v>2000</v>
      </c>
      <c r="Y162" s="5">
        <v>2000</v>
      </c>
      <c r="Z162" s="5">
        <v>2000</v>
      </c>
      <c r="AA162" s="5">
        <v>2000</v>
      </c>
      <c r="AB162" s="21"/>
    </row>
    <row r="163" spans="1:28" hidden="1" outlineLevel="1" x14ac:dyDescent="0.2">
      <c r="A163" s="12" t="s">
        <v>583</v>
      </c>
      <c r="B163" s="5"/>
      <c r="C163" s="5"/>
      <c r="D163" s="5"/>
      <c r="E163" s="5"/>
      <c r="F163" s="5"/>
      <c r="G163" s="5"/>
      <c r="H163" s="5">
        <v>1</v>
      </c>
      <c r="I163" s="5"/>
      <c r="J163" s="5"/>
      <c r="K163" s="5"/>
      <c r="L163" s="5"/>
      <c r="N163" s="5"/>
      <c r="O163" s="5"/>
      <c r="P163" s="5"/>
      <c r="Q163" s="5"/>
      <c r="R163" s="5">
        <v>2</v>
      </c>
      <c r="S163" s="5"/>
      <c r="T163" s="5"/>
      <c r="U163" s="5"/>
      <c r="V163" s="5"/>
      <c r="W163" s="5" t="s">
        <v>579</v>
      </c>
      <c r="X163" s="5">
        <v>2000</v>
      </c>
      <c r="Y163" s="5">
        <v>2000</v>
      </c>
      <c r="Z163" s="5">
        <v>2000</v>
      </c>
      <c r="AA163" s="5">
        <v>2000</v>
      </c>
      <c r="AB163" s="21"/>
    </row>
    <row r="164" spans="1:28" hidden="1" outlineLevel="1" x14ac:dyDescent="0.2">
      <c r="A164" s="12" t="s">
        <v>585</v>
      </c>
      <c r="B164" s="5"/>
      <c r="C164" s="5"/>
      <c r="D164" s="5"/>
      <c r="E164" s="5"/>
      <c r="F164" s="5">
        <v>2</v>
      </c>
      <c r="G164" s="5"/>
      <c r="H164" s="5">
        <v>0.5</v>
      </c>
      <c r="I164" s="5"/>
      <c r="J164" s="5"/>
      <c r="K164" s="5"/>
      <c r="L164" s="5"/>
      <c r="N164" s="5"/>
      <c r="O164" s="5"/>
      <c r="P164" s="5"/>
      <c r="Q164" s="5"/>
      <c r="R164" s="5"/>
      <c r="S164" s="5"/>
      <c r="T164" s="5"/>
      <c r="U164" s="5"/>
      <c r="V164" s="5"/>
      <c r="W164" s="5" t="s">
        <v>586</v>
      </c>
      <c r="X164" s="5">
        <v>10</v>
      </c>
      <c r="Y164" s="5">
        <v>10</v>
      </c>
      <c r="Z164" s="5">
        <v>10</v>
      </c>
      <c r="AA164" s="5">
        <v>10</v>
      </c>
      <c r="AB164" s="21"/>
    </row>
    <row r="165" spans="1:28" hidden="1" outlineLevel="1" x14ac:dyDescent="0.2">
      <c r="A165" s="12" t="s">
        <v>587</v>
      </c>
      <c r="B165" s="5"/>
      <c r="C165" s="5"/>
      <c r="D165" s="5"/>
      <c r="E165" s="5"/>
      <c r="F165" s="5"/>
      <c r="G165" s="5"/>
      <c r="H165" s="5">
        <v>1</v>
      </c>
      <c r="I165" s="5"/>
      <c r="J165" s="5"/>
      <c r="K165" s="5"/>
      <c r="L165" s="5"/>
      <c r="N165" s="5"/>
      <c r="O165" s="5"/>
      <c r="P165" s="5"/>
      <c r="Q165" s="5"/>
      <c r="R165" s="5"/>
      <c r="S165" s="5"/>
      <c r="T165" s="5"/>
      <c r="U165" s="5">
        <v>2</v>
      </c>
      <c r="V165" s="5"/>
      <c r="W165" s="5" t="s">
        <v>579</v>
      </c>
      <c r="X165" s="5">
        <v>2000</v>
      </c>
      <c r="Y165" s="5">
        <v>2000</v>
      </c>
      <c r="Z165" s="5">
        <v>2000</v>
      </c>
      <c r="AA165" s="5">
        <v>2000</v>
      </c>
      <c r="AB165" s="21"/>
    </row>
    <row r="166" spans="1:28" hidden="1" outlineLevel="1" x14ac:dyDescent="0.2">
      <c r="A166" s="12" t="s">
        <v>590</v>
      </c>
      <c r="B166" s="5"/>
      <c r="C166" s="5"/>
      <c r="D166" s="5"/>
      <c r="E166" s="5">
        <v>1</v>
      </c>
      <c r="F166" s="5">
        <v>2</v>
      </c>
      <c r="G166" s="5">
        <v>-0.05</v>
      </c>
      <c r="H166" s="5">
        <v>0.5</v>
      </c>
      <c r="I166" s="5"/>
      <c r="J166" s="5"/>
      <c r="K166" s="5"/>
      <c r="L166" s="5">
        <v>-1</v>
      </c>
      <c r="N166" s="6"/>
      <c r="O166" s="6"/>
      <c r="P166" s="6"/>
      <c r="Q166" s="6"/>
      <c r="R166" s="5"/>
      <c r="S166" s="5"/>
      <c r="T166" s="5"/>
      <c r="U166" s="5"/>
      <c r="V166" s="5"/>
      <c r="W166" s="5" t="s">
        <v>579</v>
      </c>
      <c r="X166" s="5"/>
      <c r="Y166" s="5">
        <v>3000</v>
      </c>
      <c r="Z166" s="5"/>
      <c r="AA166" s="5"/>
      <c r="AB166" s="21" t="s">
        <v>847</v>
      </c>
    </row>
    <row r="167" spans="1:28" hidden="1" outlineLevel="1" x14ac:dyDescent="0.2">
      <c r="A167" s="12" t="s">
        <v>591</v>
      </c>
      <c r="B167" s="5"/>
      <c r="C167" s="5"/>
      <c r="D167" s="5"/>
      <c r="E167" s="5"/>
      <c r="F167" s="5"/>
      <c r="G167" s="5"/>
      <c r="H167" s="5">
        <v>1</v>
      </c>
      <c r="I167" s="5"/>
      <c r="J167" s="5"/>
      <c r="K167" s="5"/>
      <c r="L167" s="5"/>
      <c r="N167" s="6">
        <v>1</v>
      </c>
      <c r="O167" s="6">
        <v>2</v>
      </c>
      <c r="P167" s="6">
        <v>3</v>
      </c>
      <c r="Q167" s="6">
        <v>1</v>
      </c>
      <c r="R167" s="5"/>
      <c r="S167" s="5"/>
      <c r="T167" s="5"/>
      <c r="U167" s="5"/>
      <c r="V167" s="5"/>
      <c r="W167" s="5" t="s">
        <v>579</v>
      </c>
      <c r="X167" s="5">
        <v>1500</v>
      </c>
      <c r="Y167" s="5">
        <v>4000</v>
      </c>
      <c r="Z167" s="5">
        <v>8000</v>
      </c>
      <c r="AA167" s="5">
        <v>1500</v>
      </c>
      <c r="AB167" s="21" t="s">
        <v>592</v>
      </c>
    </row>
    <row r="168" spans="1:28" hidden="1" outlineLevel="1" x14ac:dyDescent="0.2">
      <c r="A168" s="12" t="s">
        <v>593</v>
      </c>
      <c r="B168" s="5"/>
      <c r="C168" s="5"/>
      <c r="D168" s="5"/>
      <c r="E168" s="5"/>
      <c r="F168" s="5"/>
      <c r="G168" s="5"/>
      <c r="H168" s="5">
        <v>1</v>
      </c>
      <c r="I168" s="5"/>
      <c r="J168" s="5"/>
      <c r="K168" s="5"/>
      <c r="L168" s="5"/>
      <c r="N168" s="5"/>
      <c r="O168" s="5"/>
      <c r="P168" s="5"/>
      <c r="Q168" s="5"/>
      <c r="R168" s="5"/>
      <c r="S168" s="5"/>
      <c r="T168" s="5"/>
      <c r="U168" s="5">
        <v>2</v>
      </c>
      <c r="V168" s="5"/>
      <c r="W168" s="5" t="s">
        <v>579</v>
      </c>
      <c r="X168" s="5">
        <v>2000</v>
      </c>
      <c r="Y168" s="5">
        <v>2000</v>
      </c>
      <c r="Z168" s="5">
        <v>2000</v>
      </c>
      <c r="AA168" s="5">
        <v>2000</v>
      </c>
      <c r="AB168" s="21"/>
    </row>
    <row r="169" spans="1:28" hidden="1" outlineLevel="1" x14ac:dyDescent="0.2">
      <c r="A169" s="12" t="s">
        <v>596</v>
      </c>
      <c r="B169" s="5"/>
      <c r="C169" s="5"/>
      <c r="D169" s="5"/>
      <c r="E169" s="12">
        <v>-2</v>
      </c>
      <c r="F169" s="12">
        <v>-3</v>
      </c>
      <c r="G169" s="12">
        <v>0.1</v>
      </c>
      <c r="H169" s="12">
        <v>2</v>
      </c>
      <c r="I169" s="12"/>
      <c r="J169" s="12"/>
      <c r="K169" s="12"/>
      <c r="L169" s="12">
        <v>1</v>
      </c>
      <c r="N169" s="12"/>
      <c r="O169" s="12"/>
      <c r="P169" s="12"/>
      <c r="Q169" s="12"/>
      <c r="R169" s="12">
        <v>2</v>
      </c>
      <c r="S169" s="12"/>
      <c r="T169" s="12"/>
      <c r="U169" s="12">
        <v>2</v>
      </c>
      <c r="V169" s="12"/>
      <c r="W169" s="12" t="s">
        <v>579</v>
      </c>
      <c r="X169" s="12">
        <v>5000</v>
      </c>
      <c r="Y169" s="12">
        <v>5000</v>
      </c>
      <c r="Z169" s="12">
        <v>5000</v>
      </c>
      <c r="AA169" s="12">
        <v>5000</v>
      </c>
      <c r="AB169" s="21"/>
    </row>
    <row r="170" spans="1:28" hidden="1" outlineLevel="1" x14ac:dyDescent="0.2">
      <c r="A170" s="12" t="s">
        <v>597</v>
      </c>
      <c r="B170" s="5"/>
      <c r="C170" s="5"/>
      <c r="D170" s="5"/>
      <c r="E170" s="5"/>
      <c r="F170" s="5"/>
      <c r="G170" s="5"/>
      <c r="H170" s="5">
        <v>1</v>
      </c>
      <c r="I170" s="5"/>
      <c r="J170" s="5"/>
      <c r="K170" s="5"/>
      <c r="L170" s="5"/>
      <c r="N170" s="5"/>
      <c r="O170" s="5"/>
      <c r="P170" s="5"/>
      <c r="Q170" s="5"/>
      <c r="R170" s="5"/>
      <c r="S170" s="5">
        <v>2</v>
      </c>
      <c r="T170" s="5"/>
      <c r="U170" s="5"/>
      <c r="V170" s="5"/>
      <c r="W170" s="5" t="s">
        <v>579</v>
      </c>
      <c r="X170" s="5">
        <v>2000</v>
      </c>
      <c r="Y170" s="5">
        <v>2000</v>
      </c>
      <c r="Z170" s="5">
        <v>2000</v>
      </c>
      <c r="AA170" s="5">
        <v>2000</v>
      </c>
      <c r="AB170" s="21"/>
    </row>
    <row r="171" spans="1:28" hidden="1" outlineLevel="1" x14ac:dyDescent="0.2">
      <c r="A171" s="12" t="s">
        <v>599</v>
      </c>
      <c r="B171" s="5"/>
      <c r="C171" s="5"/>
      <c r="D171" s="5"/>
      <c r="E171" s="5">
        <v>1</v>
      </c>
      <c r="F171" s="5">
        <v>-1</v>
      </c>
      <c r="G171" s="5">
        <v>-0.05</v>
      </c>
      <c r="H171" s="5">
        <v>1</v>
      </c>
      <c r="I171" s="5"/>
      <c r="J171" s="5"/>
      <c r="K171" s="5"/>
      <c r="L171" s="5"/>
      <c r="N171" s="12"/>
      <c r="O171" s="5"/>
      <c r="P171" s="5"/>
      <c r="Q171" s="5"/>
      <c r="R171" s="5"/>
      <c r="S171" s="5"/>
      <c r="T171" s="5"/>
      <c r="U171" s="5"/>
      <c r="V171" s="5"/>
      <c r="W171" s="5" t="s">
        <v>579</v>
      </c>
      <c r="X171" s="5">
        <v>700</v>
      </c>
      <c r="Y171" s="5">
        <v>2000</v>
      </c>
      <c r="Z171" s="5">
        <v>4500</v>
      </c>
      <c r="AA171" s="5">
        <v>700</v>
      </c>
      <c r="AB171" s="21" t="s">
        <v>848</v>
      </c>
    </row>
    <row r="172" spans="1:28" hidden="1" outlineLevel="1" x14ac:dyDescent="0.2">
      <c r="A172" s="12" t="s">
        <v>601</v>
      </c>
      <c r="B172" s="5"/>
      <c r="C172" s="5"/>
      <c r="D172" s="5"/>
      <c r="E172" s="12">
        <v>2</v>
      </c>
      <c r="F172" s="12">
        <v>3</v>
      </c>
      <c r="G172" s="12">
        <v>-0.1</v>
      </c>
      <c r="H172" s="12">
        <v>0.5</v>
      </c>
      <c r="I172" s="12"/>
      <c r="J172" s="12"/>
      <c r="K172" s="12"/>
      <c r="L172" s="12">
        <v>-1</v>
      </c>
      <c r="N172" s="12"/>
      <c r="O172" s="12"/>
      <c r="P172" s="12"/>
      <c r="Q172" s="12"/>
      <c r="R172" s="12"/>
      <c r="S172" s="12"/>
      <c r="T172" s="12"/>
      <c r="U172" s="12"/>
      <c r="V172" s="12"/>
      <c r="W172" s="12" t="s">
        <v>579</v>
      </c>
      <c r="X172" s="12">
        <v>1000</v>
      </c>
      <c r="Y172" s="12">
        <v>4000</v>
      </c>
      <c r="Z172" s="12">
        <v>9000</v>
      </c>
      <c r="AA172" s="5">
        <v>1000</v>
      </c>
      <c r="AB172" s="21"/>
    </row>
    <row r="173" spans="1:28" hidden="1" outlineLevel="1" x14ac:dyDescent="0.2">
      <c r="A173" s="12" t="s">
        <v>602</v>
      </c>
      <c r="B173" s="5"/>
      <c r="C173" s="5"/>
      <c r="D173" s="5"/>
      <c r="E173" s="5"/>
      <c r="F173" s="5"/>
      <c r="G173" s="5"/>
      <c r="H173" s="5">
        <v>1</v>
      </c>
      <c r="I173" s="5"/>
      <c r="J173" s="5"/>
      <c r="K173" s="5"/>
      <c r="L173" s="5"/>
      <c r="N173" s="23"/>
      <c r="O173" s="5"/>
      <c r="P173" s="5"/>
      <c r="Q173" s="5"/>
      <c r="R173" s="5"/>
      <c r="S173" s="5"/>
      <c r="T173" s="5"/>
      <c r="U173" s="5"/>
      <c r="V173" s="5"/>
      <c r="W173" s="5" t="s">
        <v>579</v>
      </c>
      <c r="X173" s="5">
        <v>100</v>
      </c>
      <c r="Y173" s="5">
        <v>100</v>
      </c>
      <c r="Z173" s="5">
        <v>100</v>
      </c>
      <c r="AA173" s="5">
        <v>100</v>
      </c>
      <c r="AB173" s="21" t="s">
        <v>603</v>
      </c>
    </row>
    <row r="174" spans="1:28" hidden="1" outlineLevel="1" x14ac:dyDescent="0.2">
      <c r="A174" s="23" t="s">
        <v>604</v>
      </c>
      <c r="B174" s="5"/>
      <c r="C174" s="5"/>
      <c r="D174" s="5"/>
      <c r="E174" s="23"/>
      <c r="F174" s="23"/>
      <c r="G174" s="23"/>
      <c r="H174" s="23">
        <v>1</v>
      </c>
      <c r="I174" s="23"/>
      <c r="J174" s="23"/>
      <c r="K174" s="23"/>
      <c r="L174" s="23"/>
      <c r="N174" s="23"/>
      <c r="O174" s="23"/>
      <c r="P174" s="23"/>
      <c r="Q174" s="23"/>
      <c r="R174" s="23"/>
      <c r="S174" s="23"/>
      <c r="T174" s="23"/>
      <c r="U174" s="23"/>
      <c r="V174" s="23"/>
      <c r="W174" s="23" t="s">
        <v>579</v>
      </c>
      <c r="X174" s="23"/>
      <c r="Y174" s="23"/>
      <c r="Z174" s="23"/>
      <c r="AA174" s="23"/>
      <c r="AB174" s="31"/>
    </row>
    <row r="175" spans="1:28" hidden="1" outlineLevel="1" x14ac:dyDescent="0.2">
      <c r="A175" s="12" t="s">
        <v>605</v>
      </c>
      <c r="B175" s="5"/>
      <c r="C175" s="5"/>
      <c r="D175" s="5"/>
      <c r="E175" s="12">
        <v>-2</v>
      </c>
      <c r="F175" s="12">
        <v>-3</v>
      </c>
      <c r="G175" s="12">
        <v>0.1</v>
      </c>
      <c r="H175" s="12">
        <v>2</v>
      </c>
      <c r="I175" s="12"/>
      <c r="J175" s="12"/>
      <c r="K175" s="12"/>
      <c r="L175" s="12">
        <v>1</v>
      </c>
      <c r="N175" s="12"/>
      <c r="O175" s="12"/>
      <c r="P175" s="12"/>
      <c r="Q175" s="12"/>
      <c r="R175" s="12">
        <v>2</v>
      </c>
      <c r="S175" s="12"/>
      <c r="T175" s="12"/>
      <c r="U175" s="12"/>
      <c r="V175" s="12">
        <v>2</v>
      </c>
      <c r="W175" s="12" t="s">
        <v>579</v>
      </c>
      <c r="X175" s="12">
        <v>5000</v>
      </c>
      <c r="Y175" s="12">
        <v>5000</v>
      </c>
      <c r="Z175" s="12">
        <v>5000</v>
      </c>
      <c r="AA175" s="12">
        <v>5000</v>
      </c>
      <c r="AB175" s="21"/>
    </row>
    <row r="176" spans="1:28" hidden="1" outlineLevel="1" x14ac:dyDescent="0.2">
      <c r="A176" s="12" t="s">
        <v>606</v>
      </c>
      <c r="B176" s="5"/>
      <c r="C176" s="5"/>
      <c r="D176" s="5"/>
      <c r="E176" s="12"/>
      <c r="F176" s="12"/>
      <c r="G176" s="12"/>
      <c r="H176" s="12">
        <v>1</v>
      </c>
      <c r="I176" s="12"/>
      <c r="J176" s="12"/>
      <c r="K176" s="12"/>
      <c r="L176" s="12"/>
      <c r="N176" s="12"/>
      <c r="O176" s="12"/>
      <c r="P176" s="12"/>
      <c r="Q176" s="12"/>
      <c r="R176" s="12"/>
      <c r="S176" s="12"/>
      <c r="T176" s="12">
        <v>2</v>
      </c>
      <c r="U176" s="12"/>
      <c r="V176" s="12"/>
      <c r="W176" s="5" t="s">
        <v>579</v>
      </c>
      <c r="X176" s="5">
        <v>2000</v>
      </c>
      <c r="Y176" s="5">
        <v>2000</v>
      </c>
      <c r="Z176" s="5">
        <v>2000</v>
      </c>
      <c r="AA176" s="5">
        <v>2000</v>
      </c>
      <c r="AB176" s="21"/>
    </row>
    <row r="177" spans="1:28" hidden="1" outlineLevel="1" x14ac:dyDescent="0.2">
      <c r="A177" s="12" t="s">
        <v>608</v>
      </c>
      <c r="B177" s="5"/>
      <c r="C177" s="5"/>
      <c r="D177" s="5"/>
      <c r="E177" s="12"/>
      <c r="F177" s="12"/>
      <c r="G177" s="12"/>
      <c r="H177" s="12">
        <v>1</v>
      </c>
      <c r="I177" s="12"/>
      <c r="J177" s="12"/>
      <c r="K177" s="12"/>
      <c r="L177" s="12"/>
      <c r="N177" s="12"/>
      <c r="O177" s="12"/>
      <c r="P177" s="12"/>
      <c r="Q177" s="12"/>
      <c r="R177" s="12"/>
      <c r="S177" s="12"/>
      <c r="T177" s="12"/>
      <c r="U177" s="12"/>
      <c r="V177" s="12"/>
      <c r="W177" s="12" t="s">
        <v>579</v>
      </c>
      <c r="X177" s="12"/>
      <c r="Y177" s="12"/>
      <c r="Z177" s="12"/>
      <c r="AA177" s="12"/>
      <c r="AB177" s="21"/>
    </row>
    <row r="178" spans="1:28" hidden="1" outlineLevel="1" x14ac:dyDescent="0.2">
      <c r="A178" s="12" t="s">
        <v>609</v>
      </c>
      <c r="E178" s="5"/>
      <c r="F178" s="5">
        <v>2</v>
      </c>
      <c r="G178" s="5"/>
      <c r="H178" s="5">
        <v>0.5</v>
      </c>
      <c r="I178" s="5"/>
      <c r="J178" s="5"/>
      <c r="K178" s="5"/>
      <c r="L178" s="5"/>
      <c r="N178" s="5"/>
      <c r="O178" s="5"/>
      <c r="P178" s="5"/>
      <c r="Q178" s="5"/>
      <c r="R178" s="5"/>
      <c r="S178" s="5"/>
      <c r="T178" s="5"/>
      <c r="U178" s="5"/>
      <c r="V178" s="5"/>
      <c r="W178" s="5" t="s">
        <v>586</v>
      </c>
      <c r="X178" s="5">
        <v>10</v>
      </c>
      <c r="Y178" s="5">
        <v>10</v>
      </c>
      <c r="Z178" s="5">
        <v>10</v>
      </c>
      <c r="AA178" s="5">
        <v>10</v>
      </c>
      <c r="AB178" s="21"/>
    </row>
    <row r="179" spans="1:28" collapsed="1" x14ac:dyDescent="0.2"/>
    <row r="182" spans="1:28" ht="15.5" x14ac:dyDescent="0.35">
      <c r="A182" s="1" t="s">
        <v>849</v>
      </c>
    </row>
    <row r="183" spans="1:28" hidden="1" outlineLevel="1" x14ac:dyDescent="0.2"/>
    <row r="184" spans="1:28" hidden="1" outlineLevel="1" x14ac:dyDescent="0.2">
      <c r="A184" s="10" t="s">
        <v>570</v>
      </c>
      <c r="B184" s="10" t="s">
        <v>614</v>
      </c>
      <c r="C184" s="10" t="s">
        <v>814</v>
      </c>
      <c r="D184" s="10" t="s">
        <v>815</v>
      </c>
      <c r="E184" s="10" t="s">
        <v>816</v>
      </c>
      <c r="F184" s="10" t="s">
        <v>612</v>
      </c>
      <c r="G184" s="10" t="s">
        <v>817</v>
      </c>
      <c r="H184" s="10" t="s">
        <v>18</v>
      </c>
      <c r="I184" s="10" t="s">
        <v>20</v>
      </c>
      <c r="J184" s="10" t="s">
        <v>850</v>
      </c>
      <c r="K184" s="10"/>
      <c r="M184" s="9" t="s">
        <v>477</v>
      </c>
      <c r="N184" s="9" t="s">
        <v>675</v>
      </c>
      <c r="O184" s="9" t="s">
        <v>674</v>
      </c>
      <c r="P184" s="9" t="s">
        <v>69</v>
      </c>
      <c r="Q184" s="9" t="s">
        <v>36</v>
      </c>
      <c r="R184" s="9" t="s">
        <v>844</v>
      </c>
      <c r="S184" s="9" t="s">
        <v>845</v>
      </c>
      <c r="T184" s="9" t="s">
        <v>53</v>
      </c>
      <c r="U184" s="9" t="s">
        <v>846</v>
      </c>
      <c r="V184" s="9" t="s">
        <v>574</v>
      </c>
      <c r="W184" s="9" t="s">
        <v>477</v>
      </c>
      <c r="X184" s="9" t="s">
        <v>675</v>
      </c>
      <c r="Y184" s="9" t="s">
        <v>674</v>
      </c>
      <c r="Z184" s="9" t="s">
        <v>69</v>
      </c>
      <c r="AA184" s="22" t="s">
        <v>577</v>
      </c>
    </row>
    <row r="185" spans="1:28" hidden="1" outlineLevel="1" x14ac:dyDescent="0.2"/>
    <row r="186" spans="1:28" hidden="1" outlineLevel="1" x14ac:dyDescent="0.2">
      <c r="A186" s="5" t="s">
        <v>851</v>
      </c>
      <c r="B186" s="5">
        <v>0.4</v>
      </c>
      <c r="C186" s="5">
        <v>0.2</v>
      </c>
      <c r="D186" s="5">
        <v>7.4999999999999997E-3</v>
      </c>
      <c r="E186" s="5">
        <v>7</v>
      </c>
      <c r="F186" s="5">
        <v>-0.5</v>
      </c>
      <c r="G186" s="5">
        <v>0.04</v>
      </c>
      <c r="H186" s="5">
        <v>6.5</v>
      </c>
      <c r="I186" s="5"/>
      <c r="J186" s="5">
        <v>0</v>
      </c>
      <c r="K186" s="5"/>
    </row>
    <row r="187" spans="1:28" hidden="1" outlineLevel="1" x14ac:dyDescent="0.2">
      <c r="A187" s="5" t="s">
        <v>641</v>
      </c>
      <c r="B187" s="5">
        <v>0.5</v>
      </c>
      <c r="C187" s="5">
        <v>0.35</v>
      </c>
      <c r="D187" s="5">
        <v>0</v>
      </c>
      <c r="E187" s="5">
        <v>7</v>
      </c>
      <c r="F187" s="5">
        <v>-0.75</v>
      </c>
      <c r="G187" s="5">
        <v>0.05</v>
      </c>
      <c r="H187" s="5">
        <v>8</v>
      </c>
      <c r="I187" s="5"/>
      <c r="J187" s="5">
        <v>1</v>
      </c>
      <c r="K187" s="5"/>
    </row>
    <row r="188" spans="1:28" hidden="1" outlineLevel="1" x14ac:dyDescent="0.2">
      <c r="A188" s="5" t="s">
        <v>852</v>
      </c>
      <c r="B188" s="5">
        <v>0.66669999999999996</v>
      </c>
      <c r="C188" s="5">
        <v>0.5</v>
      </c>
      <c r="D188" s="5">
        <v>0</v>
      </c>
      <c r="E188" s="5">
        <v>9</v>
      </c>
      <c r="F188" s="5">
        <v>-0.75</v>
      </c>
      <c r="G188" s="5">
        <v>0.05</v>
      </c>
      <c r="H188" s="5">
        <v>7</v>
      </c>
      <c r="I188" s="5"/>
      <c r="J188" s="5">
        <v>1</v>
      </c>
      <c r="K188" s="5"/>
    </row>
    <row r="189" spans="1:28" hidden="1" outlineLevel="1" x14ac:dyDescent="0.2">
      <c r="A189" s="5" t="s">
        <v>853</v>
      </c>
      <c r="B189" s="5">
        <v>0.66669999999999996</v>
      </c>
      <c r="C189" s="5">
        <v>0.5</v>
      </c>
      <c r="D189" s="5">
        <v>0</v>
      </c>
      <c r="E189" s="5">
        <v>7</v>
      </c>
      <c r="F189" s="5">
        <v>-0.5</v>
      </c>
      <c r="G189" s="5">
        <v>0.05</v>
      </c>
      <c r="H189" s="5">
        <v>5</v>
      </c>
      <c r="I189" s="5"/>
      <c r="J189" s="5">
        <v>0</v>
      </c>
      <c r="K189" s="5"/>
    </row>
    <row r="190" spans="1:28" hidden="1" outlineLevel="1" x14ac:dyDescent="0.2">
      <c r="A190" s="5" t="s">
        <v>854</v>
      </c>
      <c r="B190" s="5">
        <v>0.66669999999999996</v>
      </c>
      <c r="C190" s="5">
        <v>0.1</v>
      </c>
      <c r="D190" s="5">
        <v>0</v>
      </c>
      <c r="E190" s="5">
        <v>8</v>
      </c>
      <c r="F190" s="5">
        <v>-0.25</v>
      </c>
      <c r="G190" s="5">
        <v>3.4000000000000002E-2</v>
      </c>
      <c r="H190" s="5">
        <v>7.5</v>
      </c>
      <c r="I190" s="5"/>
      <c r="J190" s="5">
        <v>0</v>
      </c>
      <c r="K190" s="5"/>
    </row>
    <row r="191" spans="1:28" hidden="1" outlineLevel="1" x14ac:dyDescent="0.2">
      <c r="A191" s="5" t="s">
        <v>855</v>
      </c>
      <c r="B191" s="5">
        <v>0.5</v>
      </c>
      <c r="C191" s="5">
        <v>0.25</v>
      </c>
      <c r="D191" s="5">
        <v>0.01</v>
      </c>
      <c r="E191" s="5">
        <v>9</v>
      </c>
      <c r="F191" s="5">
        <v>-0.4</v>
      </c>
      <c r="G191" s="5">
        <v>0.02</v>
      </c>
      <c r="H191" s="5">
        <v>6</v>
      </c>
      <c r="I191" s="5"/>
      <c r="J191" s="5">
        <v>0</v>
      </c>
      <c r="K191" s="5"/>
    </row>
    <row r="192" spans="1:28" collapsed="1" x14ac:dyDescent="0.2"/>
  </sheetData>
  <mergeCells count="3">
    <mergeCell ref="N156:O156"/>
    <mergeCell ref="R156:T156"/>
    <mergeCell ref="W156:Y156"/>
  </mergeCell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E0227-01EA-484A-B939-C36079E7D733}">
  <dimension ref="A1:AE360"/>
  <sheetViews>
    <sheetView workbookViewId="0">
      <selection activeCell="K5" sqref="K5"/>
    </sheetView>
  </sheetViews>
  <sheetFormatPr defaultColWidth="9.08984375" defaultRowHeight="10" outlineLevelRow="1" x14ac:dyDescent="0.2"/>
  <cols>
    <col min="1" max="1" width="26.6328125" style="4" bestFit="1" customWidth="1"/>
    <col min="2" max="2" width="9.08984375" style="5"/>
    <col min="3" max="256" width="9.08984375" style="4"/>
    <col min="257" max="257" width="26.6328125" style="4" bestFit="1" customWidth="1"/>
    <col min="258" max="512" width="9.08984375" style="4"/>
    <col min="513" max="513" width="26.6328125" style="4" bestFit="1" customWidth="1"/>
    <col min="514" max="768" width="9.08984375" style="4"/>
    <col min="769" max="769" width="26.6328125" style="4" bestFit="1" customWidth="1"/>
    <col min="770" max="1024" width="9.08984375" style="4"/>
    <col min="1025" max="1025" width="26.6328125" style="4" bestFit="1" customWidth="1"/>
    <col min="1026" max="1280" width="9.08984375" style="4"/>
    <col min="1281" max="1281" width="26.6328125" style="4" bestFit="1" customWidth="1"/>
    <col min="1282" max="1536" width="9.08984375" style="4"/>
    <col min="1537" max="1537" width="26.6328125" style="4" bestFit="1" customWidth="1"/>
    <col min="1538" max="1792" width="9.08984375" style="4"/>
    <col min="1793" max="1793" width="26.6328125" style="4" bestFit="1" customWidth="1"/>
    <col min="1794" max="2048" width="9.08984375" style="4"/>
    <col min="2049" max="2049" width="26.6328125" style="4" bestFit="1" customWidth="1"/>
    <col min="2050" max="2304" width="9.08984375" style="4"/>
    <col min="2305" max="2305" width="26.6328125" style="4" bestFit="1" customWidth="1"/>
    <col min="2306" max="2560" width="9.08984375" style="4"/>
    <col min="2561" max="2561" width="26.6328125" style="4" bestFit="1" customWidth="1"/>
    <col min="2562" max="2816" width="9.08984375" style="4"/>
    <col min="2817" max="2817" width="26.6328125" style="4" bestFit="1" customWidth="1"/>
    <col min="2818" max="3072" width="9.08984375" style="4"/>
    <col min="3073" max="3073" width="26.6328125" style="4" bestFit="1" customWidth="1"/>
    <col min="3074" max="3328" width="9.08984375" style="4"/>
    <col min="3329" max="3329" width="26.6328125" style="4" bestFit="1" customWidth="1"/>
    <col min="3330" max="3584" width="9.08984375" style="4"/>
    <col min="3585" max="3585" width="26.6328125" style="4" bestFit="1" customWidth="1"/>
    <col min="3586" max="3840" width="9.08984375" style="4"/>
    <col min="3841" max="3841" width="26.6328125" style="4" bestFit="1" customWidth="1"/>
    <col min="3842" max="4096" width="9.08984375" style="4"/>
    <col min="4097" max="4097" width="26.6328125" style="4" bestFit="1" customWidth="1"/>
    <col min="4098" max="4352" width="9.08984375" style="4"/>
    <col min="4353" max="4353" width="26.6328125" style="4" bestFit="1" customWidth="1"/>
    <col min="4354" max="4608" width="9.08984375" style="4"/>
    <col min="4609" max="4609" width="26.6328125" style="4" bestFit="1" customWidth="1"/>
    <col min="4610" max="4864" width="9.08984375" style="4"/>
    <col min="4865" max="4865" width="26.6328125" style="4" bestFit="1" customWidth="1"/>
    <col min="4866" max="5120" width="9.08984375" style="4"/>
    <col min="5121" max="5121" width="26.6328125" style="4" bestFit="1" customWidth="1"/>
    <col min="5122" max="5376" width="9.08984375" style="4"/>
    <col min="5377" max="5377" width="26.6328125" style="4" bestFit="1" customWidth="1"/>
    <col min="5378" max="5632" width="9.08984375" style="4"/>
    <col min="5633" max="5633" width="26.6328125" style="4" bestFit="1" customWidth="1"/>
    <col min="5634" max="5888" width="9.08984375" style="4"/>
    <col min="5889" max="5889" width="26.6328125" style="4" bestFit="1" customWidth="1"/>
    <col min="5890" max="6144" width="9.08984375" style="4"/>
    <col min="6145" max="6145" width="26.6328125" style="4" bestFit="1" customWidth="1"/>
    <col min="6146" max="6400" width="9.08984375" style="4"/>
    <col min="6401" max="6401" width="26.6328125" style="4" bestFit="1" customWidth="1"/>
    <col min="6402" max="6656" width="9.08984375" style="4"/>
    <col min="6657" max="6657" width="26.6328125" style="4" bestFit="1" customWidth="1"/>
    <col min="6658" max="6912" width="9.08984375" style="4"/>
    <col min="6913" max="6913" width="26.6328125" style="4" bestFit="1" customWidth="1"/>
    <col min="6914" max="7168" width="9.08984375" style="4"/>
    <col min="7169" max="7169" width="26.6328125" style="4" bestFit="1" customWidth="1"/>
    <col min="7170" max="7424" width="9.08984375" style="4"/>
    <col min="7425" max="7425" width="26.6328125" style="4" bestFit="1" customWidth="1"/>
    <col min="7426" max="7680" width="9.08984375" style="4"/>
    <col min="7681" max="7681" width="26.6328125" style="4" bestFit="1" customWidth="1"/>
    <col min="7682" max="7936" width="9.08984375" style="4"/>
    <col min="7937" max="7937" width="26.6328125" style="4" bestFit="1" customWidth="1"/>
    <col min="7938" max="8192" width="9.08984375" style="4"/>
    <col min="8193" max="8193" width="26.6328125" style="4" bestFit="1" customWidth="1"/>
    <col min="8194" max="8448" width="9.08984375" style="4"/>
    <col min="8449" max="8449" width="26.6328125" style="4" bestFit="1" customWidth="1"/>
    <col min="8450" max="8704" width="9.08984375" style="4"/>
    <col min="8705" max="8705" width="26.6328125" style="4" bestFit="1" customWidth="1"/>
    <col min="8706" max="8960" width="9.08984375" style="4"/>
    <col min="8961" max="8961" width="26.6328125" style="4" bestFit="1" customWidth="1"/>
    <col min="8962" max="9216" width="9.08984375" style="4"/>
    <col min="9217" max="9217" width="26.6328125" style="4" bestFit="1" customWidth="1"/>
    <col min="9218" max="9472" width="9.08984375" style="4"/>
    <col min="9473" max="9473" width="26.6328125" style="4" bestFit="1" customWidth="1"/>
    <col min="9474" max="9728" width="9.08984375" style="4"/>
    <col min="9729" max="9729" width="26.6328125" style="4" bestFit="1" customWidth="1"/>
    <col min="9730" max="9984" width="9.08984375" style="4"/>
    <col min="9985" max="9985" width="26.6328125" style="4" bestFit="1" customWidth="1"/>
    <col min="9986" max="10240" width="9.08984375" style="4"/>
    <col min="10241" max="10241" width="26.6328125" style="4" bestFit="1" customWidth="1"/>
    <col min="10242" max="10496" width="9.08984375" style="4"/>
    <col min="10497" max="10497" width="26.6328125" style="4" bestFit="1" customWidth="1"/>
    <col min="10498" max="10752" width="9.08984375" style="4"/>
    <col min="10753" max="10753" width="26.6328125" style="4" bestFit="1" customWidth="1"/>
    <col min="10754" max="11008" width="9.08984375" style="4"/>
    <col min="11009" max="11009" width="26.6328125" style="4" bestFit="1" customWidth="1"/>
    <col min="11010" max="11264" width="9.08984375" style="4"/>
    <col min="11265" max="11265" width="26.6328125" style="4" bestFit="1" customWidth="1"/>
    <col min="11266" max="11520" width="9.08984375" style="4"/>
    <col min="11521" max="11521" width="26.6328125" style="4" bestFit="1" customWidth="1"/>
    <col min="11522" max="11776" width="9.08984375" style="4"/>
    <col min="11777" max="11777" width="26.6328125" style="4" bestFit="1" customWidth="1"/>
    <col min="11778" max="12032" width="9.08984375" style="4"/>
    <col min="12033" max="12033" width="26.6328125" style="4" bestFit="1" customWidth="1"/>
    <col min="12034" max="12288" width="9.08984375" style="4"/>
    <col min="12289" max="12289" width="26.6328125" style="4" bestFit="1" customWidth="1"/>
    <col min="12290" max="12544" width="9.08984375" style="4"/>
    <col min="12545" max="12545" width="26.6328125" style="4" bestFit="1" customWidth="1"/>
    <col min="12546" max="12800" width="9.08984375" style="4"/>
    <col min="12801" max="12801" width="26.6328125" style="4" bestFit="1" customWidth="1"/>
    <col min="12802" max="13056" width="9.08984375" style="4"/>
    <col min="13057" max="13057" width="26.6328125" style="4" bestFit="1" customWidth="1"/>
    <col min="13058" max="13312" width="9.08984375" style="4"/>
    <col min="13313" max="13313" width="26.6328125" style="4" bestFit="1" customWidth="1"/>
    <col min="13314" max="13568" width="9.08984375" style="4"/>
    <col min="13569" max="13569" width="26.6328125" style="4" bestFit="1" customWidth="1"/>
    <col min="13570" max="13824" width="9.08984375" style="4"/>
    <col min="13825" max="13825" width="26.6328125" style="4" bestFit="1" customWidth="1"/>
    <col min="13826" max="14080" width="9.08984375" style="4"/>
    <col min="14081" max="14081" width="26.6328125" style="4" bestFit="1" customWidth="1"/>
    <col min="14082" max="14336" width="9.08984375" style="4"/>
    <col min="14337" max="14337" width="26.6328125" style="4" bestFit="1" customWidth="1"/>
    <col min="14338" max="14592" width="9.08984375" style="4"/>
    <col min="14593" max="14593" width="26.6328125" style="4" bestFit="1" customWidth="1"/>
    <col min="14594" max="14848" width="9.08984375" style="4"/>
    <col min="14849" max="14849" width="26.6328125" style="4" bestFit="1" customWidth="1"/>
    <col min="14850" max="15104" width="9.08984375" style="4"/>
    <col min="15105" max="15105" width="26.6328125" style="4" bestFit="1" customWidth="1"/>
    <col min="15106" max="15360" width="9.08984375" style="4"/>
    <col min="15361" max="15361" width="26.6328125" style="4" bestFit="1" customWidth="1"/>
    <col min="15362" max="15616" width="9.08984375" style="4"/>
    <col min="15617" max="15617" width="26.6328125" style="4" bestFit="1" customWidth="1"/>
    <col min="15618" max="15872" width="9.08984375" style="4"/>
    <col min="15873" max="15873" width="26.6328125" style="4" bestFit="1" customWidth="1"/>
    <col min="15874" max="16128" width="9.08984375" style="4"/>
    <col min="16129" max="16129" width="26.6328125" style="4" bestFit="1" customWidth="1"/>
    <col min="16130" max="16384" width="9.08984375" style="4"/>
  </cols>
  <sheetData>
    <row r="1" spans="1:30" s="1" customFormat="1" ht="15.5" x14ac:dyDescent="0.35">
      <c r="A1" s="1" t="s">
        <v>0</v>
      </c>
      <c r="B1" s="2"/>
    </row>
    <row r="2" spans="1:30" outlineLevel="1" x14ac:dyDescent="0.2">
      <c r="A2" s="3">
        <v>1</v>
      </c>
      <c r="B2" s="3">
        <v>2</v>
      </c>
      <c r="C2" s="3">
        <v>3</v>
      </c>
      <c r="D2" s="3">
        <v>4</v>
      </c>
      <c r="E2" s="3">
        <v>5</v>
      </c>
      <c r="F2" s="3">
        <v>6</v>
      </c>
      <c r="G2" s="3">
        <v>7</v>
      </c>
      <c r="H2" s="3">
        <v>8</v>
      </c>
      <c r="I2" s="3">
        <v>9</v>
      </c>
      <c r="J2" s="3">
        <v>10</v>
      </c>
      <c r="K2" s="3">
        <v>11</v>
      </c>
      <c r="L2" s="3">
        <v>12</v>
      </c>
      <c r="M2" s="3">
        <v>13</v>
      </c>
      <c r="N2" s="3">
        <v>14</v>
      </c>
      <c r="O2" s="3">
        <v>15</v>
      </c>
      <c r="P2" s="3">
        <v>16</v>
      </c>
      <c r="Q2" s="3">
        <v>17</v>
      </c>
      <c r="R2" s="3">
        <v>18</v>
      </c>
      <c r="S2" s="3">
        <v>19</v>
      </c>
      <c r="T2" s="3">
        <v>20</v>
      </c>
      <c r="U2" s="3">
        <v>21</v>
      </c>
      <c r="V2" s="3">
        <v>22</v>
      </c>
      <c r="W2" s="3">
        <v>23</v>
      </c>
      <c r="X2" s="3">
        <v>24</v>
      </c>
      <c r="Y2" s="3">
        <v>25</v>
      </c>
      <c r="Z2" s="3">
        <v>26</v>
      </c>
      <c r="AA2" s="3">
        <v>27</v>
      </c>
      <c r="AB2" s="3">
        <v>28</v>
      </c>
      <c r="AC2" s="3">
        <v>29</v>
      </c>
      <c r="AD2" s="3"/>
    </row>
    <row r="3" spans="1:30" s="5" customFormat="1" ht="11.25" customHeight="1" outlineLevel="1" x14ac:dyDescent="0.2">
      <c r="B3" s="4"/>
      <c r="C3" s="4"/>
      <c r="D3" s="5" t="s">
        <v>1</v>
      </c>
      <c r="E3" s="5" t="s">
        <v>2</v>
      </c>
      <c r="F3" s="6" t="s">
        <v>3</v>
      </c>
      <c r="H3" s="5" t="s">
        <v>4</v>
      </c>
      <c r="J3" s="5" t="s">
        <v>5</v>
      </c>
      <c r="K3" s="5" t="s">
        <v>6</v>
      </c>
      <c r="L3" s="5" t="s">
        <v>5</v>
      </c>
      <c r="N3" s="5" t="s">
        <v>1</v>
      </c>
      <c r="O3" s="5" t="s">
        <v>7</v>
      </c>
      <c r="R3" s="5" t="s">
        <v>8</v>
      </c>
      <c r="T3" s="5" t="s">
        <v>9</v>
      </c>
      <c r="U3" s="7" t="s">
        <v>3</v>
      </c>
      <c r="V3" s="55" t="s">
        <v>10</v>
      </c>
      <c r="W3" s="55"/>
      <c r="Y3" s="5" t="s">
        <v>11</v>
      </c>
    </row>
    <row r="4" spans="1:30" s="9" customFormat="1" outlineLevel="1" x14ac:dyDescent="0.2">
      <c r="A4" s="8" t="s">
        <v>12</v>
      </c>
      <c r="B4" s="9" t="s">
        <v>13</v>
      </c>
      <c r="C4" s="9" t="s">
        <v>14</v>
      </c>
      <c r="D4" s="9" t="s">
        <v>15</v>
      </c>
      <c r="E4" s="9" t="s">
        <v>16</v>
      </c>
      <c r="F4" s="9" t="s">
        <v>17</v>
      </c>
      <c r="G4" s="10" t="s">
        <v>18</v>
      </c>
      <c r="H4" s="10" t="s">
        <v>19</v>
      </c>
      <c r="I4" s="10" t="s">
        <v>20</v>
      </c>
      <c r="J4" s="10" t="s">
        <v>21</v>
      </c>
      <c r="K4" s="9" t="s">
        <v>22</v>
      </c>
      <c r="L4" s="9" t="s">
        <v>23</v>
      </c>
      <c r="M4" s="10" t="s">
        <v>24</v>
      </c>
      <c r="N4" s="9" t="s">
        <v>25</v>
      </c>
      <c r="O4" s="9" t="s">
        <v>26</v>
      </c>
      <c r="P4" s="9" t="s">
        <v>27</v>
      </c>
      <c r="Q4" s="9" t="s">
        <v>25</v>
      </c>
      <c r="R4" s="9" t="s">
        <v>26</v>
      </c>
      <c r="S4" s="9" t="s">
        <v>27</v>
      </c>
      <c r="T4" s="10" t="s">
        <v>28</v>
      </c>
      <c r="U4" s="10" t="s">
        <v>29</v>
      </c>
      <c r="V4" s="10" t="s">
        <v>11</v>
      </c>
      <c r="W4" s="10" t="s">
        <v>30</v>
      </c>
      <c r="X4" s="10" t="s">
        <v>31</v>
      </c>
      <c r="Y4" s="10" t="s">
        <v>32</v>
      </c>
      <c r="Z4" s="10" t="s">
        <v>33</v>
      </c>
      <c r="AA4" s="10" t="s">
        <v>34</v>
      </c>
      <c r="AB4" s="10" t="s">
        <v>35</v>
      </c>
    </row>
    <row r="5" spans="1:30" outlineLevel="1" x14ac:dyDescent="0.2">
      <c r="A5" s="11" t="s">
        <v>36</v>
      </c>
      <c r="B5" s="11"/>
      <c r="D5" s="12" t="s">
        <v>37</v>
      </c>
      <c r="E5" s="12" t="s">
        <v>38</v>
      </c>
      <c r="F5" s="12">
        <v>113</v>
      </c>
      <c r="G5" s="12">
        <v>1</v>
      </c>
      <c r="H5" s="12">
        <v>3</v>
      </c>
      <c r="I5" s="12">
        <v>10</v>
      </c>
      <c r="J5" s="12" t="s">
        <v>39</v>
      </c>
      <c r="K5" s="5" t="s">
        <v>40</v>
      </c>
      <c r="L5" s="5"/>
      <c r="M5" s="12"/>
      <c r="N5" s="12"/>
      <c r="O5" s="12">
        <v>6</v>
      </c>
      <c r="P5" s="12" t="s">
        <v>36</v>
      </c>
      <c r="Q5" s="12"/>
      <c r="R5" s="12"/>
      <c r="S5" s="5"/>
      <c r="T5" s="12" t="s">
        <v>9</v>
      </c>
      <c r="U5" s="12"/>
      <c r="V5" s="12"/>
      <c r="W5" s="12"/>
      <c r="X5" s="12" t="s">
        <v>41</v>
      </c>
      <c r="Y5" s="12">
        <v>10</v>
      </c>
      <c r="Z5" s="12"/>
      <c r="AA5" s="12"/>
      <c r="AB5" s="12"/>
    </row>
    <row r="6" spans="1:30" outlineLevel="1" x14ac:dyDescent="0.2">
      <c r="A6" s="11" t="s">
        <v>42</v>
      </c>
      <c r="B6" s="11"/>
      <c r="D6" s="12" t="s">
        <v>43</v>
      </c>
      <c r="E6" s="12" t="s">
        <v>44</v>
      </c>
      <c r="F6" s="12">
        <v>57</v>
      </c>
      <c r="G6" s="12">
        <v>1</v>
      </c>
      <c r="H6" s="12">
        <v>3</v>
      </c>
      <c r="I6" s="12"/>
      <c r="J6" s="12" t="s">
        <v>45</v>
      </c>
      <c r="K6" s="5"/>
      <c r="L6" s="5" t="s">
        <v>46</v>
      </c>
      <c r="M6" s="12"/>
      <c r="N6" s="12"/>
      <c r="O6" s="12">
        <v>4</v>
      </c>
      <c r="P6" s="12" t="s">
        <v>47</v>
      </c>
      <c r="Q6" s="12"/>
      <c r="R6" s="12"/>
      <c r="S6" s="5"/>
      <c r="T6" s="12"/>
      <c r="U6" s="12">
        <v>99</v>
      </c>
      <c r="V6" s="12">
        <v>19</v>
      </c>
      <c r="W6" s="12">
        <v>2</v>
      </c>
      <c r="X6" s="12"/>
      <c r="Y6" s="12"/>
      <c r="Z6" s="12"/>
      <c r="AA6" s="12"/>
      <c r="AB6" s="12"/>
    </row>
    <row r="7" spans="1:30" outlineLevel="1" x14ac:dyDescent="0.2">
      <c r="A7" s="11" t="s">
        <v>48</v>
      </c>
      <c r="B7" s="11"/>
      <c r="D7" s="12" t="s">
        <v>37</v>
      </c>
      <c r="E7" s="12" t="s">
        <v>49</v>
      </c>
      <c r="F7" s="12">
        <v>96</v>
      </c>
      <c r="G7" s="12">
        <v>1</v>
      </c>
      <c r="H7" s="12">
        <v>3</v>
      </c>
      <c r="I7" s="12">
        <v>30</v>
      </c>
      <c r="J7" s="12" t="s">
        <v>39</v>
      </c>
      <c r="K7" s="5" t="s">
        <v>40</v>
      </c>
      <c r="L7" s="5"/>
      <c r="M7" s="12"/>
      <c r="N7" s="12"/>
      <c r="O7" s="12"/>
      <c r="P7" s="12" t="s">
        <v>50</v>
      </c>
      <c r="Q7" s="12"/>
      <c r="R7" s="12"/>
      <c r="S7" s="5"/>
      <c r="T7" s="12" t="s">
        <v>51</v>
      </c>
      <c r="U7" s="12"/>
      <c r="V7" s="7"/>
      <c r="W7" s="7"/>
      <c r="X7" s="12" t="s">
        <v>41</v>
      </c>
      <c r="Y7" s="12">
        <v>10</v>
      </c>
      <c r="Z7" s="7"/>
      <c r="AA7" s="12"/>
      <c r="AB7" s="12"/>
    </row>
    <row r="8" spans="1:30" outlineLevel="1" x14ac:dyDescent="0.2">
      <c r="A8" s="11" t="s">
        <v>52</v>
      </c>
      <c r="B8" s="11"/>
      <c r="D8" s="12" t="s">
        <v>37</v>
      </c>
      <c r="E8" s="12" t="s">
        <v>38</v>
      </c>
      <c r="F8" s="12">
        <v>113</v>
      </c>
      <c r="G8" s="12">
        <v>1</v>
      </c>
      <c r="H8" s="12">
        <v>3</v>
      </c>
      <c r="I8" s="12">
        <v>20</v>
      </c>
      <c r="J8" s="12" t="s">
        <v>39</v>
      </c>
      <c r="K8" s="5" t="s">
        <v>40</v>
      </c>
      <c r="L8" s="5"/>
      <c r="M8" s="12"/>
      <c r="N8" s="12"/>
      <c r="O8" s="12">
        <v>6</v>
      </c>
      <c r="P8" s="12" t="s">
        <v>53</v>
      </c>
      <c r="Q8" s="12"/>
      <c r="R8" s="12"/>
      <c r="S8" s="5"/>
      <c r="T8" s="12" t="s">
        <v>9</v>
      </c>
      <c r="U8" s="12"/>
      <c r="V8" s="12"/>
      <c r="W8" s="12"/>
      <c r="X8" s="12" t="s">
        <v>41</v>
      </c>
      <c r="Y8" s="12">
        <v>10</v>
      </c>
      <c r="Z8" s="12"/>
      <c r="AA8" s="12"/>
      <c r="AB8" s="12"/>
    </row>
    <row r="9" spans="1:30" outlineLevel="1" x14ac:dyDescent="0.2">
      <c r="A9" s="11" t="s">
        <v>54</v>
      </c>
      <c r="B9" s="11"/>
      <c r="C9" s="4" t="s">
        <v>55</v>
      </c>
      <c r="D9" s="12" t="s">
        <v>37</v>
      </c>
      <c r="E9" s="12" t="s">
        <v>56</v>
      </c>
      <c r="F9" s="12"/>
      <c r="G9" s="12" t="s">
        <v>9</v>
      </c>
      <c r="H9" s="12">
        <v>5</v>
      </c>
      <c r="I9" s="12" t="s">
        <v>9</v>
      </c>
      <c r="J9" s="12" t="s">
        <v>57</v>
      </c>
      <c r="K9" s="5" t="s">
        <v>58</v>
      </c>
      <c r="L9" s="5"/>
      <c r="N9" s="12"/>
      <c r="O9" s="12">
        <v>6</v>
      </c>
      <c r="P9" s="12" t="s">
        <v>47</v>
      </c>
      <c r="Q9" s="12"/>
      <c r="R9" s="12"/>
      <c r="S9" s="5"/>
      <c r="T9" s="12"/>
      <c r="U9" s="12">
        <v>99</v>
      </c>
      <c r="V9" s="12">
        <v>20</v>
      </c>
      <c r="W9" s="12">
        <v>2</v>
      </c>
      <c r="X9" s="12"/>
      <c r="Y9" s="12"/>
      <c r="Z9" s="12"/>
      <c r="AA9" s="12"/>
    </row>
    <row r="10" spans="1:30" outlineLevel="1" x14ac:dyDescent="0.2">
      <c r="A10" s="11" t="s">
        <v>59</v>
      </c>
      <c r="B10" s="11"/>
      <c r="C10" s="4" t="s">
        <v>60</v>
      </c>
      <c r="D10" s="12" t="s">
        <v>37</v>
      </c>
      <c r="E10" s="12" t="s">
        <v>56</v>
      </c>
      <c r="F10" s="12"/>
      <c r="G10" s="12">
        <v>1</v>
      </c>
      <c r="H10" s="12">
        <v>3</v>
      </c>
      <c r="I10" s="12">
        <v>0.05</v>
      </c>
      <c r="J10" s="12" t="s">
        <v>45</v>
      </c>
      <c r="K10" s="5" t="s">
        <v>61</v>
      </c>
      <c r="L10" s="5"/>
      <c r="M10" s="12"/>
      <c r="N10" s="12"/>
      <c r="O10" s="12">
        <v>4</v>
      </c>
      <c r="P10" s="12" t="s">
        <v>47</v>
      </c>
      <c r="Q10" s="12"/>
      <c r="R10" s="12"/>
      <c r="S10" s="5"/>
      <c r="T10" s="12"/>
      <c r="U10" s="12">
        <v>99</v>
      </c>
      <c r="V10" s="12">
        <v>19</v>
      </c>
      <c r="W10" s="12">
        <v>2</v>
      </c>
      <c r="X10" s="12"/>
      <c r="Y10" s="12"/>
      <c r="Z10" s="12">
        <v>-4</v>
      </c>
      <c r="AA10" s="12"/>
      <c r="AB10" s="12">
        <v>1</v>
      </c>
    </row>
    <row r="11" spans="1:30" outlineLevel="1" x14ac:dyDescent="0.2">
      <c r="A11" s="11" t="s">
        <v>62</v>
      </c>
      <c r="B11" s="11"/>
      <c r="D11" s="12" t="s">
        <v>37</v>
      </c>
      <c r="E11" s="12" t="s">
        <v>38</v>
      </c>
      <c r="F11" s="12">
        <v>99</v>
      </c>
      <c r="G11" s="12">
        <v>7</v>
      </c>
      <c r="H11" s="12">
        <v>5</v>
      </c>
      <c r="I11" s="12">
        <v>10</v>
      </c>
      <c r="J11" s="12" t="s">
        <v>57</v>
      </c>
      <c r="K11" s="5" t="s">
        <v>63</v>
      </c>
      <c r="L11" s="5"/>
      <c r="M11" s="12"/>
      <c r="N11" s="12"/>
      <c r="O11" s="12">
        <v>8</v>
      </c>
      <c r="P11" s="12" t="s">
        <v>64</v>
      </c>
      <c r="Q11" s="12"/>
      <c r="R11" s="12"/>
      <c r="S11" s="5"/>
      <c r="T11" s="12"/>
      <c r="U11" s="12">
        <v>99</v>
      </c>
      <c r="V11" s="12">
        <v>20</v>
      </c>
      <c r="W11" s="12">
        <v>3</v>
      </c>
      <c r="X11" s="12"/>
      <c r="Y11" s="12"/>
      <c r="Z11" s="12"/>
      <c r="AA11" s="12"/>
      <c r="AB11" s="12"/>
    </row>
    <row r="12" spans="1:30" outlineLevel="1" x14ac:dyDescent="0.2">
      <c r="A12" s="11" t="s">
        <v>65</v>
      </c>
      <c r="B12" s="11"/>
      <c r="D12" s="12" t="s">
        <v>66</v>
      </c>
      <c r="E12" s="12" t="s">
        <v>67</v>
      </c>
      <c r="F12" s="12">
        <v>43</v>
      </c>
      <c r="G12" s="12">
        <v>6</v>
      </c>
      <c r="H12" s="12">
        <v>4</v>
      </c>
      <c r="I12" s="12"/>
      <c r="J12" s="12" t="s">
        <v>68</v>
      </c>
      <c r="K12" s="5" t="s">
        <v>69</v>
      </c>
      <c r="L12" s="5" t="s">
        <v>70</v>
      </c>
      <c r="M12" s="12"/>
      <c r="N12" s="12"/>
      <c r="O12" s="12">
        <v>6</v>
      </c>
      <c r="P12" s="12" t="s">
        <v>64</v>
      </c>
      <c r="Q12" s="12"/>
      <c r="R12" s="12"/>
      <c r="S12" s="5"/>
      <c r="T12" s="12"/>
      <c r="U12" s="12">
        <v>99</v>
      </c>
      <c r="V12" s="12">
        <v>20</v>
      </c>
      <c r="W12" s="12">
        <v>3</v>
      </c>
      <c r="X12" s="12"/>
      <c r="Y12" s="12"/>
      <c r="Z12" s="12"/>
      <c r="AA12" s="12"/>
      <c r="AB12" s="12"/>
    </row>
    <row r="13" spans="1:30" outlineLevel="1" x14ac:dyDescent="0.2">
      <c r="A13" s="11" t="s">
        <v>71</v>
      </c>
      <c r="B13" s="11"/>
      <c r="C13" s="4" t="s">
        <v>72</v>
      </c>
      <c r="D13" s="12" t="s">
        <v>37</v>
      </c>
      <c r="E13" s="12" t="s">
        <v>38</v>
      </c>
      <c r="F13" s="12">
        <v>103</v>
      </c>
      <c r="G13" s="12">
        <v>15</v>
      </c>
      <c r="H13" s="12">
        <v>5</v>
      </c>
      <c r="I13" s="12">
        <v>30</v>
      </c>
      <c r="J13" s="12" t="s">
        <v>68</v>
      </c>
      <c r="K13" s="5" t="s">
        <v>63</v>
      </c>
      <c r="L13" s="5" t="s">
        <v>70</v>
      </c>
      <c r="M13" s="12"/>
      <c r="N13" s="12"/>
      <c r="O13" s="12">
        <v>10</v>
      </c>
      <c r="P13" s="12" t="s">
        <v>64</v>
      </c>
      <c r="Q13" s="12"/>
      <c r="R13" s="12"/>
      <c r="S13" s="5"/>
      <c r="T13" s="12"/>
      <c r="U13" s="12">
        <v>99</v>
      </c>
      <c r="V13" s="12">
        <v>20</v>
      </c>
      <c r="W13" s="12">
        <v>3</v>
      </c>
      <c r="X13" s="12"/>
      <c r="Y13" s="12"/>
      <c r="Z13" s="12"/>
      <c r="AA13" s="12"/>
      <c r="AB13" s="12"/>
    </row>
    <row r="14" spans="1:30" outlineLevel="1" x14ac:dyDescent="0.2">
      <c r="A14" s="11" t="s">
        <v>73</v>
      </c>
      <c r="B14" s="11"/>
      <c r="D14" s="12" t="s">
        <v>37</v>
      </c>
      <c r="E14" s="12" t="s">
        <v>38</v>
      </c>
      <c r="F14" s="12">
        <v>101</v>
      </c>
      <c r="G14" s="12">
        <v>20</v>
      </c>
      <c r="H14" s="12">
        <v>5</v>
      </c>
      <c r="I14" s="12">
        <v>20</v>
      </c>
      <c r="J14" s="12" t="s">
        <v>57</v>
      </c>
      <c r="K14" s="5" t="s">
        <v>63</v>
      </c>
      <c r="L14" s="5"/>
      <c r="M14" s="12"/>
      <c r="N14" s="12"/>
      <c r="O14" s="12">
        <v>12</v>
      </c>
      <c r="P14" s="12" t="s">
        <v>64</v>
      </c>
      <c r="Q14" s="12"/>
      <c r="R14" s="12"/>
      <c r="S14" s="5"/>
      <c r="T14" s="12"/>
      <c r="U14" s="12">
        <v>99</v>
      </c>
      <c r="V14" s="12">
        <v>20</v>
      </c>
      <c r="W14" s="12">
        <v>3</v>
      </c>
      <c r="X14" s="12"/>
      <c r="Y14" s="12"/>
      <c r="Z14" s="12"/>
      <c r="AA14" s="12"/>
      <c r="AB14" s="12"/>
    </row>
    <row r="15" spans="1:30" outlineLevel="1" x14ac:dyDescent="0.2">
      <c r="A15" s="11" t="s">
        <v>74</v>
      </c>
      <c r="B15" s="11"/>
      <c r="D15" s="12" t="s">
        <v>37</v>
      </c>
      <c r="E15" s="12" t="s">
        <v>38</v>
      </c>
      <c r="F15" s="12">
        <v>101</v>
      </c>
      <c r="G15" s="12">
        <v>5</v>
      </c>
      <c r="H15" s="12">
        <v>4</v>
      </c>
      <c r="I15" s="12">
        <v>6</v>
      </c>
      <c r="J15" s="12" t="s">
        <v>57</v>
      </c>
      <c r="K15" s="5" t="s">
        <v>63</v>
      </c>
      <c r="L15" s="5"/>
      <c r="M15" s="12"/>
      <c r="N15" s="12"/>
      <c r="O15" s="12">
        <v>6</v>
      </c>
      <c r="P15" s="12" t="s">
        <v>64</v>
      </c>
      <c r="Q15" s="12"/>
      <c r="R15" s="12"/>
      <c r="S15" s="5"/>
      <c r="T15" s="12"/>
      <c r="U15" s="12">
        <v>99</v>
      </c>
      <c r="V15" s="12">
        <v>20</v>
      </c>
      <c r="W15" s="12">
        <v>3</v>
      </c>
      <c r="X15" s="12"/>
      <c r="Y15" s="12"/>
      <c r="Z15" s="12"/>
      <c r="AA15" s="12"/>
      <c r="AB15" s="12"/>
    </row>
    <row r="16" spans="1:30" outlineLevel="1" x14ac:dyDescent="0.2">
      <c r="A16" s="11" t="s">
        <v>75</v>
      </c>
      <c r="B16" s="11"/>
      <c r="C16" s="4" t="s">
        <v>76</v>
      </c>
      <c r="D16" s="12" t="s">
        <v>37</v>
      </c>
      <c r="E16" s="12" t="s">
        <v>38</v>
      </c>
      <c r="F16" s="12">
        <v>99</v>
      </c>
      <c r="G16" s="12">
        <v>25</v>
      </c>
      <c r="H16" s="12">
        <v>5</v>
      </c>
      <c r="I16" s="12">
        <v>60</v>
      </c>
      <c r="J16" s="12" t="s">
        <v>68</v>
      </c>
      <c r="K16" s="5" t="s">
        <v>63</v>
      </c>
      <c r="L16" s="5" t="s">
        <v>77</v>
      </c>
      <c r="M16" s="12"/>
      <c r="N16" s="12"/>
      <c r="O16" s="12">
        <v>8</v>
      </c>
      <c r="P16" s="12" t="s">
        <v>64</v>
      </c>
      <c r="Q16" s="12"/>
      <c r="R16" s="12">
        <v>8</v>
      </c>
      <c r="S16" s="5" t="s">
        <v>64</v>
      </c>
      <c r="T16" s="12"/>
      <c r="U16" s="12">
        <v>99</v>
      </c>
      <c r="V16" s="12">
        <v>20</v>
      </c>
      <c r="W16" s="12">
        <v>3</v>
      </c>
      <c r="X16" s="12"/>
      <c r="Y16" s="12"/>
      <c r="Z16" s="12"/>
      <c r="AA16" s="12"/>
      <c r="AB16" s="12"/>
    </row>
    <row r="17" spans="1:28" outlineLevel="1" x14ac:dyDescent="0.2">
      <c r="A17" s="11" t="s">
        <v>78</v>
      </c>
      <c r="B17" s="11"/>
      <c r="D17" s="12" t="s">
        <v>37</v>
      </c>
      <c r="E17" s="12" t="s">
        <v>38</v>
      </c>
      <c r="F17" s="12">
        <v>97</v>
      </c>
      <c r="G17" s="12">
        <v>4</v>
      </c>
      <c r="H17" s="12">
        <v>4</v>
      </c>
      <c r="I17" s="12">
        <v>8</v>
      </c>
      <c r="J17" s="12" t="s">
        <v>57</v>
      </c>
      <c r="K17" s="5" t="s">
        <v>63</v>
      </c>
      <c r="L17" s="5"/>
      <c r="M17" s="12"/>
      <c r="N17" s="12"/>
      <c r="O17" s="12">
        <v>6</v>
      </c>
      <c r="P17" s="12" t="s">
        <v>64</v>
      </c>
      <c r="Q17" s="12"/>
      <c r="R17" s="12"/>
      <c r="S17" s="5"/>
      <c r="T17" s="12"/>
      <c r="U17" s="12">
        <v>99</v>
      </c>
      <c r="V17" s="12">
        <v>20</v>
      </c>
      <c r="W17" s="12">
        <v>2</v>
      </c>
      <c r="X17" s="12" t="s">
        <v>41</v>
      </c>
      <c r="Y17" s="12">
        <v>10</v>
      </c>
      <c r="Z17" s="12"/>
      <c r="AA17" s="12"/>
      <c r="AB17" s="12"/>
    </row>
    <row r="18" spans="1:28" outlineLevel="1" x14ac:dyDescent="0.2">
      <c r="A18" s="11" t="s">
        <v>79</v>
      </c>
      <c r="B18" s="11"/>
      <c r="D18" s="12" t="s">
        <v>37</v>
      </c>
      <c r="E18" s="12" t="s">
        <v>80</v>
      </c>
      <c r="F18" s="12">
        <v>71</v>
      </c>
      <c r="G18" s="12">
        <v>5</v>
      </c>
      <c r="H18" s="12">
        <v>4</v>
      </c>
      <c r="I18" s="12"/>
      <c r="J18" s="12" t="s">
        <v>68</v>
      </c>
      <c r="K18" s="5"/>
      <c r="L18" s="5" t="s">
        <v>81</v>
      </c>
      <c r="M18" s="12"/>
      <c r="N18" s="12"/>
      <c r="O18" s="12">
        <v>6</v>
      </c>
      <c r="P18" s="12" t="s">
        <v>47</v>
      </c>
      <c r="Q18" s="12"/>
      <c r="R18" s="12"/>
      <c r="S18" s="5"/>
      <c r="T18" s="12"/>
      <c r="U18" s="12">
        <v>99</v>
      </c>
      <c r="V18" s="12">
        <v>20</v>
      </c>
      <c r="W18" s="12">
        <v>4</v>
      </c>
      <c r="X18" s="12"/>
      <c r="Y18" s="12"/>
      <c r="Z18" s="12"/>
      <c r="AA18" s="12"/>
      <c r="AB18" s="12"/>
    </row>
    <row r="19" spans="1:28" outlineLevel="1" x14ac:dyDescent="0.2">
      <c r="A19" s="11" t="s">
        <v>82</v>
      </c>
      <c r="B19" s="11"/>
      <c r="D19" s="12" t="s">
        <v>37</v>
      </c>
      <c r="E19" s="12" t="s">
        <v>83</v>
      </c>
      <c r="F19" s="12">
        <v>7</v>
      </c>
      <c r="G19" s="12"/>
      <c r="H19" s="12">
        <v>2</v>
      </c>
      <c r="I19" s="12"/>
      <c r="J19" s="12" t="s">
        <v>84</v>
      </c>
      <c r="K19" s="5" t="s">
        <v>84</v>
      </c>
      <c r="L19" s="5"/>
      <c r="M19" s="12"/>
      <c r="N19" s="12"/>
      <c r="O19" s="12">
        <v>1</v>
      </c>
      <c r="P19" s="12" t="s">
        <v>85</v>
      </c>
      <c r="Q19" s="12"/>
      <c r="R19" s="12"/>
      <c r="S19" s="5"/>
      <c r="T19" s="12"/>
      <c r="U19" s="12">
        <v>99</v>
      </c>
      <c r="V19" s="12">
        <v>20</v>
      </c>
      <c r="W19" s="12">
        <v>2</v>
      </c>
      <c r="X19" s="12"/>
      <c r="Y19" s="12"/>
      <c r="Z19" s="12"/>
      <c r="AA19" s="12"/>
      <c r="AB19" s="12"/>
    </row>
    <row r="20" spans="1:28" outlineLevel="1" x14ac:dyDescent="0.2">
      <c r="A20" s="11" t="s">
        <v>86</v>
      </c>
      <c r="B20" s="11"/>
      <c r="D20" s="12" t="s">
        <v>37</v>
      </c>
      <c r="E20" s="12" t="s">
        <v>49</v>
      </c>
      <c r="F20" s="12">
        <v>97</v>
      </c>
      <c r="G20" s="12">
        <v>1</v>
      </c>
      <c r="H20" s="12">
        <v>3</v>
      </c>
      <c r="I20" s="12">
        <v>15</v>
      </c>
      <c r="J20" s="12" t="s">
        <v>68</v>
      </c>
      <c r="K20" s="5" t="s">
        <v>87</v>
      </c>
      <c r="L20" s="5"/>
      <c r="M20" s="12">
        <v>1</v>
      </c>
      <c r="N20" s="12"/>
      <c r="O20" s="12">
        <v>4</v>
      </c>
      <c r="P20" s="12" t="s">
        <v>47</v>
      </c>
      <c r="Q20" s="12"/>
      <c r="R20" s="12"/>
      <c r="S20" s="5"/>
      <c r="T20" s="12"/>
      <c r="U20" s="12">
        <v>99</v>
      </c>
      <c r="V20" s="12">
        <v>19</v>
      </c>
      <c r="W20" s="12">
        <v>2</v>
      </c>
      <c r="X20" s="12"/>
      <c r="Y20" s="7"/>
      <c r="Z20" s="12"/>
      <c r="AA20" s="12"/>
      <c r="AB20" s="12"/>
    </row>
    <row r="21" spans="1:28" outlineLevel="1" x14ac:dyDescent="0.2">
      <c r="A21" s="11" t="s">
        <v>88</v>
      </c>
      <c r="B21" s="11"/>
      <c r="D21" s="12" t="s">
        <v>37</v>
      </c>
      <c r="E21" s="12" t="s">
        <v>89</v>
      </c>
      <c r="F21" s="12">
        <v>161</v>
      </c>
      <c r="G21" s="12">
        <v>2</v>
      </c>
      <c r="H21" s="12">
        <v>4</v>
      </c>
      <c r="I21" s="12">
        <v>1</v>
      </c>
      <c r="J21" s="12" t="s">
        <v>45</v>
      </c>
      <c r="K21" s="5" t="s">
        <v>90</v>
      </c>
      <c r="L21" s="5"/>
      <c r="M21" s="12"/>
      <c r="N21" s="12"/>
      <c r="O21" s="12">
        <v>1</v>
      </c>
      <c r="P21" s="12" t="s">
        <v>47</v>
      </c>
      <c r="Q21" s="12"/>
      <c r="R21" s="12"/>
      <c r="S21" s="5"/>
      <c r="T21" s="12"/>
      <c r="U21" s="12"/>
      <c r="V21" s="12">
        <v>20</v>
      </c>
      <c r="W21" s="12">
        <v>2</v>
      </c>
      <c r="X21" s="12" t="s">
        <v>91</v>
      </c>
      <c r="Y21" s="12">
        <v>10</v>
      </c>
      <c r="Z21" s="12"/>
      <c r="AA21" s="12"/>
      <c r="AB21" s="12"/>
    </row>
    <row r="22" spans="1:28" outlineLevel="1" x14ac:dyDescent="0.2">
      <c r="A22" s="13" t="s">
        <v>92</v>
      </c>
      <c r="B22" s="13"/>
      <c r="D22" s="12" t="s">
        <v>37</v>
      </c>
      <c r="E22" s="12" t="s">
        <v>93</v>
      </c>
      <c r="F22" s="12">
        <v>70</v>
      </c>
      <c r="G22" s="12">
        <v>4</v>
      </c>
      <c r="H22" s="12">
        <v>5</v>
      </c>
      <c r="I22" s="12">
        <v>10</v>
      </c>
      <c r="J22" s="12" t="s">
        <v>68</v>
      </c>
      <c r="K22" s="5" t="s">
        <v>90</v>
      </c>
      <c r="L22" s="5"/>
      <c r="M22" s="12"/>
      <c r="N22" s="12"/>
      <c r="O22" s="12">
        <v>3</v>
      </c>
      <c r="P22" s="12" t="s">
        <v>47</v>
      </c>
      <c r="Q22" s="12"/>
      <c r="R22" s="12"/>
      <c r="S22" s="5"/>
      <c r="T22" s="12"/>
      <c r="U22" s="12"/>
      <c r="V22" s="12">
        <v>20</v>
      </c>
      <c r="W22" s="12">
        <v>2</v>
      </c>
      <c r="X22" s="12" t="s">
        <v>91</v>
      </c>
      <c r="Y22" s="12">
        <v>10</v>
      </c>
      <c r="Z22" s="12"/>
      <c r="AA22" s="12"/>
      <c r="AB22" s="12"/>
    </row>
    <row r="23" spans="1:28" outlineLevel="1" x14ac:dyDescent="0.2">
      <c r="A23" s="11" t="s">
        <v>94</v>
      </c>
      <c r="B23" s="11"/>
      <c r="D23" s="12" t="s">
        <v>43</v>
      </c>
      <c r="E23" s="12" t="s">
        <v>44</v>
      </c>
      <c r="F23" s="12">
        <v>57</v>
      </c>
      <c r="G23" s="12">
        <v>4</v>
      </c>
      <c r="H23" s="12">
        <v>5</v>
      </c>
      <c r="I23" s="12"/>
      <c r="J23" s="12" t="s">
        <v>45</v>
      </c>
      <c r="K23" s="5"/>
      <c r="L23" s="5" t="s">
        <v>46</v>
      </c>
      <c r="M23" s="12"/>
      <c r="N23" s="12"/>
      <c r="O23" s="12">
        <v>6</v>
      </c>
      <c r="P23" s="12" t="s">
        <v>95</v>
      </c>
      <c r="Q23" s="12"/>
      <c r="R23" s="12">
        <v>6</v>
      </c>
      <c r="S23" s="12" t="s">
        <v>95</v>
      </c>
      <c r="T23" s="12"/>
      <c r="U23" s="12">
        <v>99</v>
      </c>
      <c r="V23" s="12">
        <v>20</v>
      </c>
      <c r="W23" s="12">
        <v>2</v>
      </c>
      <c r="X23" s="12"/>
      <c r="Y23" s="12"/>
      <c r="Z23" s="12"/>
      <c r="AA23" s="12"/>
      <c r="AB23" s="12"/>
    </row>
    <row r="24" spans="1:28" outlineLevel="1" x14ac:dyDescent="0.2">
      <c r="A24" s="11" t="s">
        <v>96</v>
      </c>
      <c r="B24" s="11"/>
      <c r="D24" s="12" t="s">
        <v>66</v>
      </c>
      <c r="E24" s="12" t="s">
        <v>67</v>
      </c>
      <c r="F24" s="12">
        <v>42</v>
      </c>
      <c r="G24" s="12">
        <v>3</v>
      </c>
      <c r="H24" s="12">
        <v>4</v>
      </c>
      <c r="I24" s="12"/>
      <c r="J24" s="12" t="s">
        <v>68</v>
      </c>
      <c r="K24" s="5" t="s">
        <v>90</v>
      </c>
      <c r="L24" s="5"/>
      <c r="M24" s="12"/>
      <c r="N24" s="12"/>
      <c r="O24" s="12">
        <v>6</v>
      </c>
      <c r="P24" s="12" t="s">
        <v>95</v>
      </c>
      <c r="Q24" s="12"/>
      <c r="R24" s="12"/>
      <c r="S24" s="5"/>
      <c r="T24" s="12" t="s">
        <v>97</v>
      </c>
      <c r="U24" s="12">
        <v>99</v>
      </c>
      <c r="V24" s="12">
        <v>20</v>
      </c>
      <c r="W24" s="12">
        <v>2</v>
      </c>
      <c r="X24" s="12" t="s">
        <v>41</v>
      </c>
      <c r="Y24" s="12">
        <v>10</v>
      </c>
      <c r="Z24" s="12"/>
      <c r="AA24" s="12"/>
      <c r="AB24" s="12"/>
    </row>
    <row r="25" spans="1:28" outlineLevel="1" x14ac:dyDescent="0.2">
      <c r="A25" s="11" t="s">
        <v>98</v>
      </c>
      <c r="B25" s="11"/>
      <c r="D25" s="12" t="s">
        <v>66</v>
      </c>
      <c r="E25" s="12" t="s">
        <v>67</v>
      </c>
      <c r="F25" s="12">
        <v>43</v>
      </c>
      <c r="G25" s="12">
        <v>4</v>
      </c>
      <c r="H25" s="12">
        <v>4</v>
      </c>
      <c r="I25" s="12"/>
      <c r="J25" s="12" t="s">
        <v>68</v>
      </c>
      <c r="K25" s="5" t="s">
        <v>90</v>
      </c>
      <c r="L25" s="5"/>
      <c r="M25" s="12"/>
      <c r="N25" s="12"/>
      <c r="O25" s="12">
        <v>6</v>
      </c>
      <c r="P25" s="12" t="s">
        <v>47</v>
      </c>
      <c r="Q25" s="12"/>
      <c r="R25" s="12"/>
      <c r="S25" s="5"/>
      <c r="T25" s="12"/>
      <c r="U25" s="12">
        <v>99</v>
      </c>
      <c r="V25" s="12">
        <v>20</v>
      </c>
      <c r="W25" s="12">
        <v>2</v>
      </c>
      <c r="X25" s="12" t="s">
        <v>41</v>
      </c>
      <c r="Y25" s="12">
        <v>10</v>
      </c>
      <c r="Z25" s="12"/>
      <c r="AA25" s="12"/>
      <c r="AB25" s="12"/>
    </row>
    <row r="26" spans="1:28" outlineLevel="1" x14ac:dyDescent="0.2">
      <c r="A26" s="11" t="s">
        <v>99</v>
      </c>
      <c r="B26" s="11"/>
      <c r="C26" s="4" t="s">
        <v>100</v>
      </c>
      <c r="D26" s="12" t="s">
        <v>37</v>
      </c>
      <c r="E26" s="12" t="s">
        <v>80</v>
      </c>
      <c r="F26" s="12">
        <v>71</v>
      </c>
      <c r="G26" s="12">
        <v>2</v>
      </c>
      <c r="H26" s="12">
        <v>4</v>
      </c>
      <c r="I26" s="12"/>
      <c r="J26" s="12" t="s">
        <v>68</v>
      </c>
      <c r="K26" s="5" t="s">
        <v>90</v>
      </c>
      <c r="L26" s="5"/>
      <c r="M26" s="12"/>
      <c r="N26" s="12"/>
      <c r="O26" s="12">
        <v>4</v>
      </c>
      <c r="P26" s="12" t="s">
        <v>95</v>
      </c>
      <c r="Q26" s="12"/>
      <c r="R26" s="12"/>
      <c r="S26" s="5"/>
      <c r="T26" s="12"/>
      <c r="U26" s="12">
        <v>99</v>
      </c>
      <c r="V26" s="12">
        <v>20</v>
      </c>
      <c r="W26" s="12">
        <v>2</v>
      </c>
      <c r="X26" s="12" t="s">
        <v>41</v>
      </c>
      <c r="Y26" s="12">
        <v>10</v>
      </c>
      <c r="Z26" s="12"/>
      <c r="AA26" s="12"/>
      <c r="AB26" s="12"/>
    </row>
    <row r="27" spans="1:28" outlineLevel="1" x14ac:dyDescent="0.2">
      <c r="A27" s="11" t="s">
        <v>101</v>
      </c>
      <c r="B27" s="11"/>
      <c r="C27" s="4" t="s">
        <v>102</v>
      </c>
      <c r="D27" s="12" t="s">
        <v>37</v>
      </c>
      <c r="E27" s="12" t="s">
        <v>56</v>
      </c>
      <c r="F27" s="12"/>
      <c r="G27" s="12">
        <v>1</v>
      </c>
      <c r="H27" s="12">
        <v>3</v>
      </c>
      <c r="I27" s="12">
        <v>0.2</v>
      </c>
      <c r="J27" s="12" t="s">
        <v>45</v>
      </c>
      <c r="K27" s="5" t="s">
        <v>61</v>
      </c>
      <c r="L27" s="5"/>
      <c r="M27" s="12"/>
      <c r="N27" s="12"/>
      <c r="O27" s="12">
        <v>4</v>
      </c>
      <c r="P27" s="12" t="s">
        <v>47</v>
      </c>
      <c r="Q27" s="12"/>
      <c r="R27" s="12"/>
      <c r="S27" s="5"/>
      <c r="T27" s="12"/>
      <c r="U27" s="12">
        <v>99</v>
      </c>
      <c r="V27" s="12">
        <v>19</v>
      </c>
      <c r="W27" s="12">
        <v>2</v>
      </c>
      <c r="X27" s="12"/>
      <c r="Y27" s="12"/>
      <c r="Z27" s="12">
        <v>-4</v>
      </c>
      <c r="AA27" s="12"/>
      <c r="AB27" s="12">
        <v>1</v>
      </c>
    </row>
    <row r="28" spans="1:28" outlineLevel="1" x14ac:dyDescent="0.2">
      <c r="A28" s="11" t="s">
        <v>103</v>
      </c>
      <c r="B28" s="11"/>
      <c r="C28" s="4" t="s">
        <v>102</v>
      </c>
      <c r="D28" s="12" t="s">
        <v>37</v>
      </c>
      <c r="E28" s="12" t="s">
        <v>56</v>
      </c>
      <c r="F28" s="12"/>
      <c r="G28" s="12">
        <v>1</v>
      </c>
      <c r="H28" s="12">
        <v>3</v>
      </c>
      <c r="I28" s="12">
        <v>0.1</v>
      </c>
      <c r="J28" s="12" t="s">
        <v>45</v>
      </c>
      <c r="K28" s="5" t="s">
        <v>61</v>
      </c>
      <c r="L28" s="5"/>
      <c r="M28" s="12"/>
      <c r="N28" s="12"/>
      <c r="O28" s="12">
        <v>4</v>
      </c>
      <c r="P28" s="12" t="s">
        <v>47</v>
      </c>
      <c r="Q28" s="12"/>
      <c r="R28" s="12"/>
      <c r="S28" s="5"/>
      <c r="T28" s="12"/>
      <c r="U28" s="12">
        <v>99</v>
      </c>
      <c r="V28" s="12">
        <v>19</v>
      </c>
      <c r="W28" s="12">
        <v>2</v>
      </c>
      <c r="X28" s="12"/>
      <c r="Y28" s="12"/>
      <c r="Z28" s="12">
        <v>-4</v>
      </c>
      <c r="AA28" s="12"/>
      <c r="AB28" s="12">
        <v>1</v>
      </c>
    </row>
    <row r="29" spans="1:28" outlineLevel="1" x14ac:dyDescent="0.2">
      <c r="A29" s="11" t="s">
        <v>104</v>
      </c>
      <c r="B29" s="11"/>
      <c r="D29" s="12" t="s">
        <v>66</v>
      </c>
      <c r="E29" s="12" t="s">
        <v>67</v>
      </c>
      <c r="F29" s="12">
        <v>43</v>
      </c>
      <c r="G29" s="12">
        <v>2</v>
      </c>
      <c r="H29" s="12">
        <v>4</v>
      </c>
      <c r="I29" s="12"/>
      <c r="J29" s="12" t="s">
        <v>68</v>
      </c>
      <c r="K29" s="5" t="s">
        <v>90</v>
      </c>
      <c r="L29" s="5"/>
      <c r="M29" s="12"/>
      <c r="N29" s="12"/>
      <c r="O29" s="12">
        <v>4</v>
      </c>
      <c r="P29" s="12" t="s">
        <v>95</v>
      </c>
      <c r="Q29" s="12"/>
      <c r="R29" s="12"/>
      <c r="S29" s="5"/>
      <c r="T29" s="12" t="s">
        <v>97</v>
      </c>
      <c r="U29" s="12">
        <v>99</v>
      </c>
      <c r="V29" s="12">
        <v>20</v>
      </c>
      <c r="W29" s="12">
        <v>2</v>
      </c>
      <c r="X29" s="12" t="s">
        <v>41</v>
      </c>
      <c r="Y29" s="12">
        <v>20</v>
      </c>
      <c r="Z29" s="12"/>
      <c r="AA29" s="12"/>
      <c r="AB29" s="12"/>
    </row>
    <row r="30" spans="1:28" outlineLevel="1" x14ac:dyDescent="0.2">
      <c r="A30" s="11" t="s">
        <v>105</v>
      </c>
      <c r="B30" s="11"/>
      <c r="D30" s="12" t="s">
        <v>37</v>
      </c>
      <c r="E30" s="12" t="s">
        <v>80</v>
      </c>
      <c r="F30" s="12">
        <v>16</v>
      </c>
      <c r="G30" s="12">
        <v>1</v>
      </c>
      <c r="H30" s="12">
        <v>3</v>
      </c>
      <c r="I30" s="12">
        <v>2</v>
      </c>
      <c r="J30" s="12" t="s">
        <v>45</v>
      </c>
      <c r="K30" s="5" t="s">
        <v>61</v>
      </c>
      <c r="L30" s="5"/>
      <c r="M30" s="12"/>
      <c r="N30" s="12"/>
      <c r="O30" s="12">
        <v>6</v>
      </c>
      <c r="P30" s="12" t="s">
        <v>106</v>
      </c>
      <c r="Q30" s="12"/>
      <c r="R30" s="12"/>
      <c r="S30" s="5"/>
      <c r="T30" s="12"/>
      <c r="U30" s="12">
        <v>99</v>
      </c>
      <c r="V30" s="12">
        <v>20</v>
      </c>
      <c r="W30" s="12">
        <v>2</v>
      </c>
      <c r="X30" s="12" t="s">
        <v>41</v>
      </c>
      <c r="Y30" s="12"/>
      <c r="Z30" s="12">
        <v>-4</v>
      </c>
      <c r="AA30" s="12"/>
      <c r="AB30" s="12"/>
    </row>
    <row r="31" spans="1:28" outlineLevel="1" x14ac:dyDescent="0.2">
      <c r="A31" s="11" t="s">
        <v>107</v>
      </c>
      <c r="B31" s="11"/>
      <c r="C31" s="4" t="s">
        <v>108</v>
      </c>
      <c r="D31" s="12" t="s">
        <v>37</v>
      </c>
      <c r="E31" s="12" t="s">
        <v>38</v>
      </c>
      <c r="F31" s="12">
        <v>101</v>
      </c>
      <c r="G31" s="12">
        <v>3</v>
      </c>
      <c r="H31" s="12">
        <v>5</v>
      </c>
      <c r="I31" s="12">
        <v>100</v>
      </c>
      <c r="J31" s="12" t="s">
        <v>57</v>
      </c>
      <c r="K31" s="5" t="s">
        <v>109</v>
      </c>
      <c r="L31" s="5"/>
      <c r="M31" s="12"/>
      <c r="N31" s="12"/>
      <c r="O31" s="12">
        <v>8</v>
      </c>
      <c r="P31" s="12" t="s">
        <v>47</v>
      </c>
      <c r="Q31" s="12"/>
      <c r="R31" s="12"/>
      <c r="S31" s="5"/>
      <c r="T31" s="12"/>
      <c r="U31" s="12"/>
      <c r="V31" s="12">
        <v>20</v>
      </c>
      <c r="W31" s="12">
        <v>3</v>
      </c>
      <c r="X31" s="12" t="s">
        <v>91</v>
      </c>
      <c r="Y31" s="12">
        <v>110</v>
      </c>
      <c r="Z31" s="12"/>
      <c r="AA31" s="12"/>
      <c r="AB31" s="12"/>
    </row>
    <row r="32" spans="1:28" outlineLevel="1" x14ac:dyDescent="0.2">
      <c r="A32" s="11" t="s">
        <v>110</v>
      </c>
      <c r="B32" s="11"/>
      <c r="C32" s="4" t="s">
        <v>111</v>
      </c>
      <c r="D32" s="12" t="s">
        <v>37</v>
      </c>
      <c r="E32" s="12" t="s">
        <v>38</v>
      </c>
      <c r="F32" s="12">
        <v>102</v>
      </c>
      <c r="G32" s="12">
        <v>2</v>
      </c>
      <c r="H32" s="12">
        <v>4</v>
      </c>
      <c r="I32" s="12">
        <v>75</v>
      </c>
      <c r="J32" s="12" t="s">
        <v>57</v>
      </c>
      <c r="K32" s="5" t="s">
        <v>109</v>
      </c>
      <c r="L32" s="5"/>
      <c r="M32" s="12"/>
      <c r="N32" s="12"/>
      <c r="O32" s="12">
        <v>6</v>
      </c>
      <c r="P32" s="12" t="s">
        <v>47</v>
      </c>
      <c r="Q32" s="12"/>
      <c r="R32" s="12"/>
      <c r="S32" s="5"/>
      <c r="T32" s="12"/>
      <c r="U32" s="12"/>
      <c r="V32" s="12">
        <v>20</v>
      </c>
      <c r="W32" s="12">
        <v>3</v>
      </c>
      <c r="X32" s="12" t="s">
        <v>91</v>
      </c>
      <c r="Y32" s="12">
        <v>70</v>
      </c>
      <c r="Z32" s="12"/>
      <c r="AA32" s="12"/>
      <c r="AB32" s="12"/>
    </row>
    <row r="33" spans="1:28" outlineLevel="1" x14ac:dyDescent="0.2">
      <c r="A33" s="11" t="s">
        <v>112</v>
      </c>
      <c r="B33" s="11"/>
      <c r="C33" s="4" t="s">
        <v>113</v>
      </c>
      <c r="D33" s="12" t="s">
        <v>37</v>
      </c>
      <c r="E33" s="12" t="s">
        <v>38</v>
      </c>
      <c r="F33" s="12">
        <v>101</v>
      </c>
      <c r="G33" s="12">
        <v>3</v>
      </c>
      <c r="H33" s="12">
        <v>5</v>
      </c>
      <c r="I33" s="12">
        <v>75</v>
      </c>
      <c r="J33" s="12" t="s">
        <v>57</v>
      </c>
      <c r="K33" s="5" t="s">
        <v>109</v>
      </c>
      <c r="L33" s="5"/>
      <c r="M33" s="12"/>
      <c r="N33" s="12"/>
      <c r="O33" s="12">
        <v>8</v>
      </c>
      <c r="P33" s="12" t="s">
        <v>47</v>
      </c>
      <c r="Q33" s="12"/>
      <c r="R33" s="12"/>
      <c r="S33" s="5"/>
      <c r="T33" s="12"/>
      <c r="U33" s="12"/>
      <c r="V33" s="12">
        <v>20</v>
      </c>
      <c r="W33" s="12">
        <v>3</v>
      </c>
      <c r="X33" s="12" t="s">
        <v>91</v>
      </c>
      <c r="Y33" s="12">
        <v>100</v>
      </c>
      <c r="Z33" s="12"/>
      <c r="AA33" s="12"/>
      <c r="AB33" s="12"/>
    </row>
    <row r="34" spans="1:28" outlineLevel="1" x14ac:dyDescent="0.2">
      <c r="A34" s="11" t="s">
        <v>114</v>
      </c>
      <c r="B34" s="11"/>
      <c r="C34" s="4" t="s">
        <v>108</v>
      </c>
      <c r="D34" s="12" t="s">
        <v>37</v>
      </c>
      <c r="E34" s="12" t="s">
        <v>38</v>
      </c>
      <c r="F34" s="12">
        <v>113</v>
      </c>
      <c r="G34" s="12">
        <v>3</v>
      </c>
      <c r="H34" s="12">
        <v>5</v>
      </c>
      <c r="I34" s="12">
        <v>200</v>
      </c>
      <c r="J34" s="12" t="s">
        <v>57</v>
      </c>
      <c r="K34" s="5" t="s">
        <v>109</v>
      </c>
      <c r="L34" s="5"/>
      <c r="M34" s="12"/>
      <c r="N34" s="12"/>
      <c r="O34" s="12">
        <v>8</v>
      </c>
      <c r="P34" s="12" t="s">
        <v>47</v>
      </c>
      <c r="Q34" s="12"/>
      <c r="R34" s="12"/>
      <c r="S34" s="5"/>
      <c r="T34" s="12"/>
      <c r="U34" s="12">
        <v>1</v>
      </c>
      <c r="V34" s="12">
        <v>20</v>
      </c>
      <c r="W34" s="12">
        <v>3</v>
      </c>
      <c r="X34" s="12" t="s">
        <v>91</v>
      </c>
      <c r="Y34" s="12">
        <v>110</v>
      </c>
      <c r="Z34" s="12"/>
      <c r="AA34" s="12"/>
      <c r="AB34" s="12"/>
    </row>
    <row r="35" spans="1:28" outlineLevel="1" x14ac:dyDescent="0.2">
      <c r="A35" s="11" t="s">
        <v>115</v>
      </c>
      <c r="B35" s="11"/>
      <c r="C35" s="4" t="s">
        <v>108</v>
      </c>
      <c r="D35" s="12" t="s">
        <v>37</v>
      </c>
      <c r="E35" s="12" t="s">
        <v>38</v>
      </c>
      <c r="F35" s="12">
        <v>113</v>
      </c>
      <c r="G35" s="12">
        <v>3</v>
      </c>
      <c r="H35" s="12">
        <v>5</v>
      </c>
      <c r="I35" s="12">
        <v>300</v>
      </c>
      <c r="J35" s="12" t="s">
        <v>57</v>
      </c>
      <c r="K35" s="5" t="s">
        <v>109</v>
      </c>
      <c r="L35" s="5"/>
      <c r="M35" s="12"/>
      <c r="N35" s="12"/>
      <c r="O35" s="12">
        <v>8</v>
      </c>
      <c r="P35" s="12" t="s">
        <v>47</v>
      </c>
      <c r="Q35" s="12"/>
      <c r="R35" s="12"/>
      <c r="S35" s="5"/>
      <c r="T35" s="12"/>
      <c r="U35" s="12">
        <v>2</v>
      </c>
      <c r="V35" s="12">
        <v>20</v>
      </c>
      <c r="W35" s="12">
        <v>3</v>
      </c>
      <c r="X35" s="12" t="s">
        <v>91</v>
      </c>
      <c r="Y35" s="12">
        <v>110</v>
      </c>
      <c r="Z35" s="12"/>
      <c r="AA35" s="12"/>
      <c r="AB35" s="12"/>
    </row>
    <row r="36" spans="1:28" outlineLevel="1" x14ac:dyDescent="0.2">
      <c r="A36" s="11" t="s">
        <v>116</v>
      </c>
      <c r="B36" s="11"/>
      <c r="C36" s="4" t="s">
        <v>108</v>
      </c>
      <c r="D36" s="12" t="s">
        <v>37</v>
      </c>
      <c r="E36" s="12" t="s">
        <v>38</v>
      </c>
      <c r="F36" s="12">
        <v>113</v>
      </c>
      <c r="G36" s="12">
        <v>3</v>
      </c>
      <c r="H36" s="12">
        <v>5</v>
      </c>
      <c r="I36" s="12">
        <v>400</v>
      </c>
      <c r="J36" s="12" t="s">
        <v>57</v>
      </c>
      <c r="K36" s="5" t="s">
        <v>109</v>
      </c>
      <c r="L36" s="5"/>
      <c r="M36" s="12"/>
      <c r="N36" s="12"/>
      <c r="O36" s="12">
        <v>8</v>
      </c>
      <c r="P36" s="12" t="s">
        <v>47</v>
      </c>
      <c r="Q36" s="12"/>
      <c r="R36" s="12"/>
      <c r="S36" s="5"/>
      <c r="T36" s="12"/>
      <c r="U36" s="12">
        <v>3</v>
      </c>
      <c r="V36" s="12">
        <v>20</v>
      </c>
      <c r="W36" s="12">
        <v>3</v>
      </c>
      <c r="X36" s="12" t="s">
        <v>91</v>
      </c>
      <c r="Y36" s="12">
        <v>110</v>
      </c>
      <c r="Z36" s="12"/>
      <c r="AA36" s="12"/>
      <c r="AB36" s="12"/>
    </row>
    <row r="37" spans="1:28" outlineLevel="1" x14ac:dyDescent="0.2">
      <c r="A37" s="11" t="s">
        <v>117</v>
      </c>
      <c r="B37" s="11"/>
      <c r="C37" s="4" t="s">
        <v>108</v>
      </c>
      <c r="D37" s="12" t="s">
        <v>37</v>
      </c>
      <c r="E37" s="12" t="s">
        <v>38</v>
      </c>
      <c r="F37" s="12">
        <v>113</v>
      </c>
      <c r="G37" s="12">
        <v>3</v>
      </c>
      <c r="H37" s="12">
        <v>5</v>
      </c>
      <c r="I37" s="12">
        <v>500</v>
      </c>
      <c r="J37" s="12" t="s">
        <v>57</v>
      </c>
      <c r="K37" s="5" t="s">
        <v>109</v>
      </c>
      <c r="L37" s="5"/>
      <c r="M37" s="12"/>
      <c r="N37" s="12"/>
      <c r="O37" s="12">
        <v>8</v>
      </c>
      <c r="P37" s="12" t="s">
        <v>47</v>
      </c>
      <c r="Q37" s="12"/>
      <c r="R37" s="12"/>
      <c r="S37" s="5"/>
      <c r="T37" s="12"/>
      <c r="U37" s="12">
        <v>4</v>
      </c>
      <c r="V37" s="12">
        <v>20</v>
      </c>
      <c r="W37" s="12">
        <v>3</v>
      </c>
      <c r="X37" s="12" t="s">
        <v>91</v>
      </c>
      <c r="Y37" s="12">
        <v>110</v>
      </c>
      <c r="Z37" s="12"/>
      <c r="AA37" s="12"/>
      <c r="AB37" s="12"/>
    </row>
    <row r="38" spans="1:28" outlineLevel="1" x14ac:dyDescent="0.2">
      <c r="A38" s="11" t="s">
        <v>118</v>
      </c>
      <c r="B38" s="11"/>
      <c r="C38" s="4" t="s">
        <v>111</v>
      </c>
      <c r="D38" s="12" t="s">
        <v>37</v>
      </c>
      <c r="E38" s="12" t="s">
        <v>38</v>
      </c>
      <c r="F38" s="12">
        <v>113</v>
      </c>
      <c r="G38" s="12">
        <v>2</v>
      </c>
      <c r="H38" s="12">
        <v>4</v>
      </c>
      <c r="I38" s="12">
        <v>150</v>
      </c>
      <c r="J38" s="12" t="s">
        <v>57</v>
      </c>
      <c r="K38" s="5" t="s">
        <v>109</v>
      </c>
      <c r="L38" s="5"/>
      <c r="M38" s="12"/>
      <c r="N38" s="12"/>
      <c r="O38" s="12">
        <v>6</v>
      </c>
      <c r="P38" s="12" t="s">
        <v>47</v>
      </c>
      <c r="Q38" s="12"/>
      <c r="R38" s="12"/>
      <c r="S38" s="5"/>
      <c r="T38" s="12"/>
      <c r="U38" s="12">
        <v>1</v>
      </c>
      <c r="V38" s="12">
        <v>20</v>
      </c>
      <c r="W38" s="12">
        <v>3</v>
      </c>
      <c r="X38" s="12" t="s">
        <v>91</v>
      </c>
      <c r="Y38" s="12">
        <v>70</v>
      </c>
      <c r="Z38" s="12"/>
      <c r="AA38" s="12"/>
      <c r="AB38" s="12"/>
    </row>
    <row r="39" spans="1:28" outlineLevel="1" x14ac:dyDescent="0.2">
      <c r="A39" s="11" t="s">
        <v>119</v>
      </c>
      <c r="B39" s="11"/>
      <c r="C39" s="4" t="s">
        <v>111</v>
      </c>
      <c r="D39" s="12" t="s">
        <v>37</v>
      </c>
      <c r="E39" s="12" t="s">
        <v>38</v>
      </c>
      <c r="F39" s="12">
        <v>113</v>
      </c>
      <c r="G39" s="12">
        <v>2</v>
      </c>
      <c r="H39" s="12">
        <v>4</v>
      </c>
      <c r="I39" s="12">
        <v>225</v>
      </c>
      <c r="J39" s="12" t="s">
        <v>57</v>
      </c>
      <c r="K39" s="5" t="s">
        <v>109</v>
      </c>
      <c r="L39" s="5"/>
      <c r="M39" s="12"/>
      <c r="N39" s="12"/>
      <c r="O39" s="12">
        <v>6</v>
      </c>
      <c r="P39" s="12" t="s">
        <v>47</v>
      </c>
      <c r="Q39" s="12"/>
      <c r="R39" s="12"/>
      <c r="S39" s="5"/>
      <c r="T39" s="12"/>
      <c r="U39" s="12">
        <v>2</v>
      </c>
      <c r="V39" s="12">
        <v>20</v>
      </c>
      <c r="W39" s="12">
        <v>3</v>
      </c>
      <c r="X39" s="12" t="s">
        <v>91</v>
      </c>
      <c r="Y39" s="12">
        <v>70</v>
      </c>
      <c r="Z39" s="12"/>
      <c r="AA39" s="12"/>
      <c r="AB39" s="12"/>
    </row>
    <row r="40" spans="1:28" outlineLevel="1" x14ac:dyDescent="0.2">
      <c r="A40" s="11" t="s">
        <v>120</v>
      </c>
      <c r="B40" s="11"/>
      <c r="C40" s="4" t="s">
        <v>121</v>
      </c>
      <c r="D40" s="12" t="s">
        <v>37</v>
      </c>
      <c r="E40" s="12" t="s">
        <v>38</v>
      </c>
      <c r="F40" s="12">
        <v>102</v>
      </c>
      <c r="G40" s="12">
        <v>2</v>
      </c>
      <c r="H40" s="12">
        <v>4</v>
      </c>
      <c r="I40" s="12">
        <v>30</v>
      </c>
      <c r="J40" s="12" t="s">
        <v>57</v>
      </c>
      <c r="K40" s="5" t="s">
        <v>109</v>
      </c>
      <c r="L40" s="5"/>
      <c r="M40" s="12"/>
      <c r="N40" s="12"/>
      <c r="O40" s="12">
        <v>6</v>
      </c>
      <c r="P40" s="12" t="s">
        <v>47</v>
      </c>
      <c r="Q40" s="12"/>
      <c r="R40" s="12"/>
      <c r="S40" s="5"/>
      <c r="T40" s="12"/>
      <c r="U40" s="12"/>
      <c r="V40" s="12">
        <v>20</v>
      </c>
      <c r="W40" s="12">
        <v>3</v>
      </c>
      <c r="X40" s="12" t="s">
        <v>91</v>
      </c>
      <c r="Y40" s="12">
        <v>60</v>
      </c>
      <c r="Z40" s="12"/>
      <c r="AA40" s="12"/>
      <c r="AB40" s="12"/>
    </row>
    <row r="41" spans="1:28" outlineLevel="1" x14ac:dyDescent="0.2">
      <c r="A41" s="13" t="s">
        <v>122</v>
      </c>
      <c r="B41" s="13"/>
      <c r="D41" s="12" t="s">
        <v>37</v>
      </c>
      <c r="E41" s="12" t="s">
        <v>93</v>
      </c>
      <c r="F41" s="12">
        <v>70</v>
      </c>
      <c r="G41" s="12">
        <v>5</v>
      </c>
      <c r="H41" s="12">
        <v>5</v>
      </c>
      <c r="I41" s="12">
        <v>5</v>
      </c>
      <c r="J41" s="12" t="s">
        <v>68</v>
      </c>
      <c r="K41" s="5" t="s">
        <v>123</v>
      </c>
      <c r="L41" s="5"/>
      <c r="M41" s="12"/>
      <c r="N41" s="12"/>
      <c r="O41" s="12">
        <v>6</v>
      </c>
      <c r="P41" s="12" t="s">
        <v>95</v>
      </c>
      <c r="Q41" s="12"/>
      <c r="R41" s="12">
        <v>6</v>
      </c>
      <c r="S41" s="12" t="s">
        <v>95</v>
      </c>
      <c r="T41" s="12"/>
      <c r="U41" s="12">
        <v>99</v>
      </c>
      <c r="V41" s="12">
        <v>20</v>
      </c>
      <c r="W41" s="12">
        <v>2</v>
      </c>
      <c r="X41" s="12"/>
      <c r="Y41" s="12"/>
      <c r="Z41" s="12"/>
      <c r="AA41" s="12"/>
      <c r="AB41" s="12">
        <v>1</v>
      </c>
    </row>
    <row r="42" spans="1:28" outlineLevel="1" x14ac:dyDescent="0.2">
      <c r="A42" s="11" t="s">
        <v>124</v>
      </c>
      <c r="B42" s="11"/>
      <c r="C42" s="4" t="s">
        <v>125</v>
      </c>
      <c r="D42" s="12" t="s">
        <v>37</v>
      </c>
      <c r="E42" s="12" t="s">
        <v>38</v>
      </c>
      <c r="F42" s="12">
        <v>99</v>
      </c>
      <c r="G42" s="12">
        <v>15</v>
      </c>
      <c r="H42" s="12">
        <v>5</v>
      </c>
      <c r="I42" s="12">
        <v>25</v>
      </c>
      <c r="J42" s="12" t="s">
        <v>68</v>
      </c>
      <c r="K42" s="5" t="s">
        <v>123</v>
      </c>
      <c r="L42" s="5"/>
      <c r="M42" s="12"/>
      <c r="N42" s="12">
        <v>2</v>
      </c>
      <c r="O42" s="12">
        <v>4</v>
      </c>
      <c r="P42" s="12" t="s">
        <v>47</v>
      </c>
      <c r="Q42" s="12"/>
      <c r="R42" s="12"/>
      <c r="S42" s="5"/>
      <c r="T42" s="12"/>
      <c r="U42" s="12">
        <v>99</v>
      </c>
      <c r="V42" s="12">
        <v>20</v>
      </c>
      <c r="W42" s="12">
        <v>2</v>
      </c>
      <c r="X42" s="12"/>
      <c r="Y42" s="12"/>
      <c r="Z42" s="12"/>
      <c r="AA42" s="12"/>
      <c r="AB42" s="12">
        <v>1</v>
      </c>
    </row>
    <row r="43" spans="1:28" outlineLevel="1" x14ac:dyDescent="0.2">
      <c r="A43" s="11" t="s">
        <v>126</v>
      </c>
      <c r="B43" s="11"/>
      <c r="D43" s="12" t="s">
        <v>37</v>
      </c>
      <c r="E43" s="12" t="s">
        <v>80</v>
      </c>
      <c r="F43" s="12">
        <v>71</v>
      </c>
      <c r="G43" s="12">
        <v>4</v>
      </c>
      <c r="H43" s="12">
        <v>5</v>
      </c>
      <c r="I43" s="12"/>
      <c r="J43" s="12" t="s">
        <v>68</v>
      </c>
      <c r="K43" s="5" t="s">
        <v>123</v>
      </c>
      <c r="L43" s="5"/>
      <c r="M43" s="12"/>
      <c r="N43" s="12"/>
      <c r="O43" s="12">
        <v>4</v>
      </c>
      <c r="P43" s="12" t="s">
        <v>47</v>
      </c>
      <c r="Q43" s="12"/>
      <c r="R43" s="12"/>
      <c r="S43" s="5"/>
      <c r="T43" s="12"/>
      <c r="U43" s="12">
        <v>99</v>
      </c>
      <c r="V43" s="12">
        <v>19</v>
      </c>
      <c r="W43" s="12">
        <v>2</v>
      </c>
      <c r="X43" s="12"/>
      <c r="Y43" s="12"/>
      <c r="Z43" s="12"/>
      <c r="AA43" s="12"/>
      <c r="AB43" s="12"/>
    </row>
    <row r="44" spans="1:28" outlineLevel="1" x14ac:dyDescent="0.2">
      <c r="A44" s="11" t="s">
        <v>127</v>
      </c>
      <c r="B44" s="11"/>
      <c r="D44" s="12" t="s">
        <v>37</v>
      </c>
      <c r="E44" s="12" t="s">
        <v>49</v>
      </c>
      <c r="F44" s="12">
        <v>97</v>
      </c>
      <c r="G44" s="12">
        <v>2</v>
      </c>
      <c r="H44" s="12">
        <v>4</v>
      </c>
      <c r="I44" s="12">
        <v>15</v>
      </c>
      <c r="J44" s="12" t="s">
        <v>68</v>
      </c>
      <c r="K44" s="5" t="s">
        <v>90</v>
      </c>
      <c r="L44" s="5"/>
      <c r="M44" s="12"/>
      <c r="N44" s="12"/>
      <c r="O44" s="12">
        <v>4</v>
      </c>
      <c r="P44" s="12" t="s">
        <v>64</v>
      </c>
      <c r="Q44" s="12"/>
      <c r="R44" s="12"/>
      <c r="S44" s="5"/>
      <c r="T44" s="12"/>
      <c r="U44" s="12">
        <v>99</v>
      </c>
      <c r="V44" s="12">
        <v>20</v>
      </c>
      <c r="W44" s="12">
        <v>3</v>
      </c>
      <c r="X44" s="12" t="s">
        <v>41</v>
      </c>
      <c r="Y44" s="12">
        <v>30</v>
      </c>
      <c r="Z44" s="12"/>
      <c r="AA44" s="12"/>
      <c r="AB44" s="12"/>
    </row>
    <row r="45" spans="1:28" outlineLevel="1" x14ac:dyDescent="0.2">
      <c r="A45" s="11" t="s">
        <v>128</v>
      </c>
      <c r="B45" s="11"/>
      <c r="D45" s="12" t="s">
        <v>66</v>
      </c>
      <c r="E45" s="12" t="s">
        <v>67</v>
      </c>
      <c r="F45" s="12">
        <v>44</v>
      </c>
      <c r="G45" s="12">
        <v>0.5</v>
      </c>
      <c r="H45" s="12">
        <v>4</v>
      </c>
      <c r="I45" s="12"/>
      <c r="J45" s="12" t="s">
        <v>68</v>
      </c>
      <c r="K45" s="5"/>
      <c r="L45" s="5" t="s">
        <v>46</v>
      </c>
      <c r="M45" s="12"/>
      <c r="N45" s="12"/>
      <c r="O45" s="12">
        <v>6</v>
      </c>
      <c r="P45" s="12" t="s">
        <v>64</v>
      </c>
      <c r="Q45" s="12"/>
      <c r="R45" s="12"/>
      <c r="S45" s="5"/>
      <c r="T45" s="12"/>
      <c r="U45" s="12">
        <v>99</v>
      </c>
      <c r="V45" s="12">
        <v>20</v>
      </c>
      <c r="W45" s="12">
        <v>2</v>
      </c>
      <c r="X45" s="12" t="s">
        <v>41</v>
      </c>
      <c r="Y45" s="12">
        <v>20</v>
      </c>
      <c r="Z45" s="12"/>
      <c r="AA45" s="12"/>
      <c r="AB45" s="12"/>
    </row>
    <row r="46" spans="1:28" outlineLevel="1" x14ac:dyDescent="0.2">
      <c r="A46" s="13" t="s">
        <v>129</v>
      </c>
      <c r="B46" s="13"/>
      <c r="D46" s="12" t="s">
        <v>37</v>
      </c>
      <c r="E46" s="12" t="s">
        <v>93</v>
      </c>
      <c r="F46" s="12">
        <v>71</v>
      </c>
      <c r="G46" s="12">
        <v>6</v>
      </c>
      <c r="H46" s="12">
        <v>5</v>
      </c>
      <c r="I46" s="12">
        <v>8</v>
      </c>
      <c r="J46" s="12" t="s">
        <v>68</v>
      </c>
      <c r="K46" s="5"/>
      <c r="L46" s="5" t="s">
        <v>46</v>
      </c>
      <c r="M46" s="12"/>
      <c r="N46" s="12"/>
      <c r="O46" s="12">
        <v>6</v>
      </c>
      <c r="P46" s="12" t="s">
        <v>47</v>
      </c>
      <c r="Q46" s="12"/>
      <c r="R46" s="12">
        <v>4</v>
      </c>
      <c r="S46" s="5" t="s">
        <v>95</v>
      </c>
      <c r="T46" s="12"/>
      <c r="U46" s="12">
        <v>99</v>
      </c>
      <c r="V46" s="12">
        <v>20</v>
      </c>
      <c r="W46" s="12">
        <v>2</v>
      </c>
      <c r="X46" s="12"/>
      <c r="Y46" s="12"/>
      <c r="Z46" s="12"/>
      <c r="AA46" s="12"/>
      <c r="AB46" s="12"/>
    </row>
    <row r="47" spans="1:28" outlineLevel="1" x14ac:dyDescent="0.2">
      <c r="A47" s="11" t="s">
        <v>130</v>
      </c>
      <c r="B47" s="11"/>
      <c r="D47" s="12" t="s">
        <v>37</v>
      </c>
      <c r="E47" s="12" t="s">
        <v>49</v>
      </c>
      <c r="F47" s="12">
        <v>97</v>
      </c>
      <c r="G47" s="12">
        <v>2</v>
      </c>
      <c r="H47" s="12">
        <v>3</v>
      </c>
      <c r="I47" s="12">
        <v>30</v>
      </c>
      <c r="J47" s="12" t="s">
        <v>68</v>
      </c>
      <c r="K47" s="5" t="s">
        <v>90</v>
      </c>
      <c r="L47" s="5"/>
      <c r="M47" s="12"/>
      <c r="N47" s="12"/>
      <c r="O47" s="12">
        <v>4</v>
      </c>
      <c r="P47" s="12" t="s">
        <v>47</v>
      </c>
      <c r="Q47" s="12"/>
      <c r="R47" s="12"/>
      <c r="S47" s="5"/>
      <c r="T47" s="12"/>
      <c r="U47" s="12">
        <v>99</v>
      </c>
      <c r="V47" s="12">
        <v>19</v>
      </c>
      <c r="W47" s="12">
        <v>2</v>
      </c>
      <c r="X47" s="12"/>
      <c r="Y47" s="7"/>
      <c r="Z47" s="12"/>
      <c r="AA47" s="12"/>
      <c r="AB47" s="12"/>
    </row>
    <row r="48" spans="1:28" outlineLevel="1" x14ac:dyDescent="0.2">
      <c r="A48" s="11" t="s">
        <v>131</v>
      </c>
      <c r="B48" s="11"/>
      <c r="D48" s="12" t="s">
        <v>37</v>
      </c>
      <c r="E48" s="12" t="s">
        <v>83</v>
      </c>
      <c r="F48" s="12">
        <v>7</v>
      </c>
      <c r="G48" s="12"/>
      <c r="H48" s="12">
        <v>1</v>
      </c>
      <c r="I48" s="12"/>
      <c r="J48" s="12" t="s">
        <v>84</v>
      </c>
      <c r="K48" s="5" t="s">
        <v>84</v>
      </c>
      <c r="L48" s="5"/>
      <c r="M48" s="12"/>
      <c r="N48" s="12"/>
      <c r="O48" s="12">
        <v>1</v>
      </c>
      <c r="P48" s="12" t="s">
        <v>132</v>
      </c>
      <c r="Q48" s="12"/>
      <c r="R48" s="12"/>
      <c r="S48" s="5"/>
      <c r="T48" s="12"/>
      <c r="U48" s="12">
        <v>99</v>
      </c>
      <c r="V48" s="12">
        <v>20</v>
      </c>
      <c r="W48" s="12">
        <v>2</v>
      </c>
      <c r="X48" s="12"/>
      <c r="Y48" s="12"/>
      <c r="Z48" s="12"/>
      <c r="AA48" s="12"/>
      <c r="AB48" s="12">
        <v>1</v>
      </c>
    </row>
    <row r="49" spans="1:28" outlineLevel="1" x14ac:dyDescent="0.2">
      <c r="A49" s="11" t="s">
        <v>133</v>
      </c>
      <c r="B49" s="11"/>
      <c r="D49" s="12" t="s">
        <v>66</v>
      </c>
      <c r="E49" s="12" t="s">
        <v>134</v>
      </c>
      <c r="F49" s="12">
        <v>39</v>
      </c>
      <c r="G49" s="12">
        <v>3</v>
      </c>
      <c r="H49" s="12">
        <v>3</v>
      </c>
      <c r="I49" s="12"/>
      <c r="J49" s="12" t="s">
        <v>68</v>
      </c>
      <c r="K49" s="5" t="s">
        <v>90</v>
      </c>
      <c r="L49" s="5"/>
      <c r="M49" s="12"/>
      <c r="N49" s="12"/>
      <c r="O49" s="12">
        <v>4</v>
      </c>
      <c r="P49" s="12" t="s">
        <v>135</v>
      </c>
      <c r="Q49" s="12"/>
      <c r="R49" s="12"/>
      <c r="S49" s="5"/>
      <c r="T49" s="12"/>
      <c r="U49" s="12">
        <v>99</v>
      </c>
      <c r="V49" s="12">
        <v>20</v>
      </c>
      <c r="W49" s="12">
        <v>3</v>
      </c>
      <c r="X49" s="12"/>
      <c r="Y49" s="12"/>
      <c r="Z49" s="12"/>
      <c r="AA49" s="12"/>
      <c r="AB49" s="12"/>
    </row>
    <row r="50" spans="1:28" outlineLevel="1" x14ac:dyDescent="0.2">
      <c r="A50" s="11" t="s">
        <v>136</v>
      </c>
      <c r="B50" s="11"/>
      <c r="D50" s="12" t="s">
        <v>37</v>
      </c>
      <c r="E50" s="12" t="s">
        <v>38</v>
      </c>
      <c r="F50" s="12">
        <v>100</v>
      </c>
      <c r="G50" s="12">
        <v>3</v>
      </c>
      <c r="H50" s="12">
        <v>4</v>
      </c>
      <c r="I50" s="12"/>
      <c r="J50" s="12" t="s">
        <v>45</v>
      </c>
      <c r="K50" s="5" t="s">
        <v>137</v>
      </c>
      <c r="L50" s="5"/>
      <c r="M50" s="12"/>
      <c r="N50" s="12"/>
      <c r="O50" s="12">
        <v>6</v>
      </c>
      <c r="P50" s="12" t="s">
        <v>95</v>
      </c>
      <c r="Q50" s="12"/>
      <c r="R50" s="12"/>
      <c r="S50" s="5"/>
      <c r="T50" s="12"/>
      <c r="U50" s="12">
        <v>99</v>
      </c>
      <c r="V50" s="12">
        <v>20</v>
      </c>
      <c r="W50" s="12">
        <v>2</v>
      </c>
      <c r="X50" s="12" t="s">
        <v>41</v>
      </c>
      <c r="Y50" s="12">
        <v>10</v>
      </c>
      <c r="Z50" s="12"/>
      <c r="AA50" s="12"/>
      <c r="AB50" s="12"/>
    </row>
    <row r="51" spans="1:28" outlineLevel="1" x14ac:dyDescent="0.2">
      <c r="A51" s="11" t="s">
        <v>138</v>
      </c>
      <c r="B51" s="11"/>
      <c r="D51" s="12" t="s">
        <v>37</v>
      </c>
      <c r="E51" s="12" t="s">
        <v>38</v>
      </c>
      <c r="F51" s="12">
        <v>101</v>
      </c>
      <c r="G51" s="12">
        <v>10</v>
      </c>
      <c r="H51" s="12">
        <v>5</v>
      </c>
      <c r="I51" s="12">
        <v>5</v>
      </c>
      <c r="J51" s="12" t="s">
        <v>57</v>
      </c>
      <c r="K51" s="5" t="s">
        <v>137</v>
      </c>
      <c r="L51" s="5"/>
      <c r="M51" s="12"/>
      <c r="N51" s="12"/>
      <c r="O51" s="12">
        <v>10</v>
      </c>
      <c r="P51" s="12" t="s">
        <v>95</v>
      </c>
      <c r="Q51" s="12"/>
      <c r="R51" s="12"/>
      <c r="S51" s="5"/>
      <c r="T51" s="12"/>
      <c r="U51" s="12">
        <v>99</v>
      </c>
      <c r="V51" s="12">
        <v>20</v>
      </c>
      <c r="W51" s="12">
        <v>2</v>
      </c>
      <c r="X51" s="12"/>
      <c r="Y51" s="12"/>
      <c r="Z51" s="12"/>
      <c r="AA51" s="12"/>
      <c r="AB51" s="12"/>
    </row>
    <row r="52" spans="1:28" outlineLevel="1" x14ac:dyDescent="0.2">
      <c r="A52" s="11" t="s">
        <v>139</v>
      </c>
      <c r="B52" s="11"/>
      <c r="D52" s="12" t="s">
        <v>37</v>
      </c>
      <c r="E52" s="12" t="s">
        <v>80</v>
      </c>
      <c r="F52" s="12">
        <v>71</v>
      </c>
      <c r="G52" s="12">
        <v>15</v>
      </c>
      <c r="H52" s="12">
        <v>5</v>
      </c>
      <c r="I52" s="12"/>
      <c r="J52" s="12" t="s">
        <v>68</v>
      </c>
      <c r="K52" s="5" t="s">
        <v>140</v>
      </c>
      <c r="L52" s="5"/>
      <c r="M52" s="12"/>
      <c r="N52" s="12"/>
      <c r="O52" s="12">
        <v>12</v>
      </c>
      <c r="P52" s="12" t="s">
        <v>47</v>
      </c>
      <c r="Q52" s="12"/>
      <c r="R52" s="12"/>
      <c r="S52" s="5"/>
      <c r="T52" s="12"/>
      <c r="U52" s="12"/>
      <c r="V52" s="12">
        <v>19</v>
      </c>
      <c r="W52" s="12">
        <v>2</v>
      </c>
      <c r="X52" s="12" t="s">
        <v>91</v>
      </c>
      <c r="Y52" s="12">
        <v>150</v>
      </c>
      <c r="Z52" s="12"/>
      <c r="AA52" s="12"/>
      <c r="AB52" s="12"/>
    </row>
    <row r="53" spans="1:28" outlineLevel="1" x14ac:dyDescent="0.2">
      <c r="A53" s="11" t="s">
        <v>141</v>
      </c>
      <c r="B53" s="11"/>
      <c r="C53" s="4" t="s">
        <v>142</v>
      </c>
      <c r="D53" s="12" t="s">
        <v>37</v>
      </c>
      <c r="E53" s="12" t="s">
        <v>38</v>
      </c>
      <c r="F53" s="12">
        <v>100</v>
      </c>
      <c r="G53" s="12">
        <v>3</v>
      </c>
      <c r="H53" s="12">
        <v>3</v>
      </c>
      <c r="I53" s="12">
        <v>100</v>
      </c>
      <c r="J53" s="12" t="s">
        <v>68</v>
      </c>
      <c r="K53" s="5" t="s">
        <v>140</v>
      </c>
      <c r="L53" s="5"/>
      <c r="M53" s="12"/>
      <c r="N53" s="12"/>
      <c r="O53" s="12">
        <v>4</v>
      </c>
      <c r="P53" s="12" t="s">
        <v>47</v>
      </c>
      <c r="Q53" s="12"/>
      <c r="R53" s="12"/>
      <c r="S53" s="5"/>
      <c r="T53" s="12"/>
      <c r="U53" s="12"/>
      <c r="V53" s="12">
        <v>19</v>
      </c>
      <c r="W53" s="12">
        <v>2</v>
      </c>
      <c r="X53" s="12" t="s">
        <v>91</v>
      </c>
      <c r="Y53" s="12">
        <v>30</v>
      </c>
      <c r="Z53" s="12"/>
      <c r="AA53" s="12"/>
      <c r="AB53" s="12"/>
    </row>
    <row r="54" spans="1:28" outlineLevel="1" x14ac:dyDescent="0.2">
      <c r="A54" s="11" t="s">
        <v>143</v>
      </c>
      <c r="B54" s="11"/>
      <c r="C54" s="4" t="s">
        <v>144</v>
      </c>
      <c r="D54" s="12" t="s">
        <v>37</v>
      </c>
      <c r="E54" s="12" t="s">
        <v>38</v>
      </c>
      <c r="F54" s="12">
        <v>100</v>
      </c>
      <c r="G54" s="12">
        <v>9</v>
      </c>
      <c r="H54" s="12">
        <v>5</v>
      </c>
      <c r="I54" s="12">
        <v>50</v>
      </c>
      <c r="J54" s="12" t="s">
        <v>45</v>
      </c>
      <c r="K54" s="5" t="s">
        <v>140</v>
      </c>
      <c r="L54" s="5"/>
      <c r="M54" s="12"/>
      <c r="N54" s="12"/>
      <c r="O54" s="12">
        <v>10</v>
      </c>
      <c r="P54" s="12" t="s">
        <v>47</v>
      </c>
      <c r="Q54" s="12"/>
      <c r="R54" s="12"/>
      <c r="S54" s="5"/>
      <c r="T54" s="12"/>
      <c r="U54" s="12"/>
      <c r="V54" s="12">
        <v>19</v>
      </c>
      <c r="W54" s="12">
        <v>2</v>
      </c>
      <c r="X54" s="12" t="s">
        <v>91</v>
      </c>
      <c r="Y54" s="12">
        <v>120</v>
      </c>
      <c r="Z54" s="12"/>
      <c r="AA54" s="12"/>
      <c r="AB54" s="12"/>
    </row>
    <row r="55" spans="1:28" outlineLevel="1" x14ac:dyDescent="0.2">
      <c r="A55" s="11" t="s">
        <v>145</v>
      </c>
      <c r="B55" s="11"/>
      <c r="C55" s="4" t="s">
        <v>146</v>
      </c>
      <c r="D55" s="12" t="s">
        <v>37</v>
      </c>
      <c r="E55" s="12" t="s">
        <v>38</v>
      </c>
      <c r="F55" s="12">
        <v>100</v>
      </c>
      <c r="G55" s="12">
        <v>6</v>
      </c>
      <c r="H55" s="12">
        <v>4</v>
      </c>
      <c r="I55" s="12">
        <v>35</v>
      </c>
      <c r="J55" s="12" t="s">
        <v>45</v>
      </c>
      <c r="K55" s="5" t="s">
        <v>140</v>
      </c>
      <c r="L55" s="5"/>
      <c r="M55" s="12"/>
      <c r="N55" s="12"/>
      <c r="O55" s="12">
        <v>8</v>
      </c>
      <c r="P55" s="12" t="s">
        <v>47</v>
      </c>
      <c r="Q55" s="12"/>
      <c r="R55" s="12"/>
      <c r="S55" s="5"/>
      <c r="T55" s="12"/>
      <c r="U55" s="12"/>
      <c r="V55" s="12">
        <v>19</v>
      </c>
      <c r="W55" s="12">
        <v>2</v>
      </c>
      <c r="X55" s="12" t="s">
        <v>91</v>
      </c>
      <c r="Y55" s="12">
        <v>80</v>
      </c>
      <c r="Z55" s="12"/>
      <c r="AA55" s="12"/>
      <c r="AB55" s="12"/>
    </row>
    <row r="56" spans="1:28" outlineLevel="1" x14ac:dyDescent="0.2">
      <c r="A56" s="11" t="s">
        <v>147</v>
      </c>
      <c r="B56" s="11"/>
      <c r="C56" s="4" t="s">
        <v>148</v>
      </c>
      <c r="D56" s="12" t="s">
        <v>37</v>
      </c>
      <c r="E56" s="12" t="s">
        <v>38</v>
      </c>
      <c r="F56" s="12">
        <v>100</v>
      </c>
      <c r="G56" s="12">
        <v>16</v>
      </c>
      <c r="H56" s="12">
        <v>5</v>
      </c>
      <c r="I56" s="12">
        <v>400</v>
      </c>
      <c r="J56" s="12" t="s">
        <v>68</v>
      </c>
      <c r="K56" s="5" t="s">
        <v>140</v>
      </c>
      <c r="L56" s="5"/>
      <c r="M56" s="12"/>
      <c r="N56" s="12"/>
      <c r="O56" s="12">
        <v>8</v>
      </c>
      <c r="P56" s="12" t="s">
        <v>47</v>
      </c>
      <c r="Q56" s="12"/>
      <c r="R56" s="12"/>
      <c r="S56" s="5"/>
      <c r="T56" s="12"/>
      <c r="U56" s="12"/>
      <c r="V56" s="12">
        <v>19</v>
      </c>
      <c r="W56" s="12">
        <v>2</v>
      </c>
      <c r="X56" s="12" t="s">
        <v>91</v>
      </c>
      <c r="Y56" s="12">
        <v>120</v>
      </c>
      <c r="Z56" s="12"/>
      <c r="AA56" s="12"/>
      <c r="AB56" s="12"/>
    </row>
    <row r="57" spans="1:28" outlineLevel="1" x14ac:dyDescent="0.2">
      <c r="A57" s="11" t="s">
        <v>149</v>
      </c>
      <c r="B57" s="11"/>
      <c r="C57" s="4" t="s">
        <v>148</v>
      </c>
      <c r="D57" s="12" t="s">
        <v>37</v>
      </c>
      <c r="E57" s="12" t="s">
        <v>38</v>
      </c>
      <c r="F57" s="12">
        <v>100</v>
      </c>
      <c r="G57" s="12">
        <v>16</v>
      </c>
      <c r="H57" s="12">
        <v>4</v>
      </c>
      <c r="I57" s="12">
        <v>250</v>
      </c>
      <c r="J57" s="12" t="s">
        <v>68</v>
      </c>
      <c r="K57" s="5" t="s">
        <v>140</v>
      </c>
      <c r="L57" s="5"/>
      <c r="M57" s="12"/>
      <c r="N57" s="12"/>
      <c r="O57" s="12">
        <v>6</v>
      </c>
      <c r="P57" s="12" t="s">
        <v>47</v>
      </c>
      <c r="Q57" s="12"/>
      <c r="R57" s="12"/>
      <c r="S57" s="5"/>
      <c r="T57" s="12"/>
      <c r="U57" s="12"/>
      <c r="V57" s="12">
        <v>19</v>
      </c>
      <c r="W57" s="12">
        <v>2</v>
      </c>
      <c r="X57" s="12" t="s">
        <v>91</v>
      </c>
      <c r="Y57" s="12">
        <v>80</v>
      </c>
      <c r="Z57" s="12"/>
      <c r="AA57" s="12"/>
      <c r="AB57" s="12"/>
    </row>
    <row r="58" spans="1:28" outlineLevel="1" x14ac:dyDescent="0.2">
      <c r="A58" s="11" t="s">
        <v>150</v>
      </c>
      <c r="B58" s="11"/>
      <c r="D58" s="12" t="s">
        <v>66</v>
      </c>
      <c r="E58" s="12" t="s">
        <v>67</v>
      </c>
      <c r="F58" s="12">
        <v>44</v>
      </c>
      <c r="G58" s="12">
        <v>15</v>
      </c>
      <c r="H58" s="12">
        <v>5</v>
      </c>
      <c r="I58" s="12"/>
      <c r="J58" s="12" t="s">
        <v>68</v>
      </c>
      <c r="K58" s="5"/>
      <c r="L58" s="5" t="s">
        <v>77</v>
      </c>
      <c r="M58" s="12"/>
      <c r="N58" s="12"/>
      <c r="O58" s="12">
        <v>8</v>
      </c>
      <c r="P58" s="12" t="s">
        <v>95</v>
      </c>
      <c r="Q58" s="12"/>
      <c r="R58" s="12"/>
      <c r="S58" s="5"/>
      <c r="T58" s="12"/>
      <c r="U58" s="12">
        <v>99</v>
      </c>
      <c r="V58" s="12">
        <v>20</v>
      </c>
      <c r="W58" s="12">
        <v>2</v>
      </c>
      <c r="X58" s="12"/>
      <c r="Y58" s="12"/>
      <c r="Z58" s="12"/>
      <c r="AA58" s="12"/>
      <c r="AB58" s="12"/>
    </row>
    <row r="59" spans="1:28" outlineLevel="1" x14ac:dyDescent="0.2">
      <c r="A59" s="11" t="s">
        <v>151</v>
      </c>
      <c r="B59" s="11"/>
      <c r="D59" s="12" t="s">
        <v>37</v>
      </c>
      <c r="E59" s="12" t="s">
        <v>49</v>
      </c>
      <c r="F59" s="12">
        <v>97</v>
      </c>
      <c r="G59" s="12">
        <v>3</v>
      </c>
      <c r="H59" s="12">
        <v>4</v>
      </c>
      <c r="I59" s="12">
        <v>15</v>
      </c>
      <c r="J59" s="12" t="s">
        <v>57</v>
      </c>
      <c r="K59" s="5" t="s">
        <v>152</v>
      </c>
      <c r="L59" s="5"/>
      <c r="M59" s="12"/>
      <c r="N59" s="12"/>
      <c r="O59" s="12">
        <v>6</v>
      </c>
      <c r="P59" s="12" t="s">
        <v>135</v>
      </c>
      <c r="Q59" s="12"/>
      <c r="R59" s="12"/>
      <c r="S59" s="5"/>
      <c r="T59" s="12"/>
      <c r="U59" s="12">
        <v>99</v>
      </c>
      <c r="V59" s="12">
        <v>19</v>
      </c>
      <c r="W59" s="12">
        <v>2</v>
      </c>
      <c r="X59" s="12"/>
      <c r="Y59" s="12"/>
      <c r="Z59" s="12"/>
      <c r="AA59" s="12"/>
      <c r="AB59" s="12"/>
    </row>
    <row r="60" spans="1:28" outlineLevel="1" x14ac:dyDescent="0.2">
      <c r="A60" s="11" t="s">
        <v>87</v>
      </c>
      <c r="B60" s="11"/>
      <c r="C60" s="4" t="s">
        <v>153</v>
      </c>
      <c r="D60" s="12" t="s">
        <v>37</v>
      </c>
      <c r="E60" s="12" t="s">
        <v>38</v>
      </c>
      <c r="F60" s="12">
        <v>100</v>
      </c>
      <c r="G60" s="12">
        <v>1</v>
      </c>
      <c r="H60" s="12">
        <v>3</v>
      </c>
      <c r="I60" s="12">
        <v>2</v>
      </c>
      <c r="J60" s="12" t="s">
        <v>45</v>
      </c>
      <c r="K60" s="5" t="s">
        <v>87</v>
      </c>
      <c r="L60" s="5"/>
      <c r="M60" s="12"/>
      <c r="N60" s="12"/>
      <c r="O60" s="12">
        <v>4</v>
      </c>
      <c r="P60" s="12" t="s">
        <v>47</v>
      </c>
      <c r="Q60" s="12"/>
      <c r="R60" s="12"/>
      <c r="S60" s="5"/>
      <c r="T60" s="12"/>
      <c r="U60" s="12">
        <v>99</v>
      </c>
      <c r="V60" s="12">
        <v>19</v>
      </c>
      <c r="W60" s="12">
        <v>2</v>
      </c>
      <c r="X60" s="12" t="s">
        <v>41</v>
      </c>
      <c r="Y60" s="12">
        <v>10</v>
      </c>
      <c r="Z60" s="12"/>
      <c r="AA60" s="12"/>
      <c r="AB60" s="12">
        <v>1</v>
      </c>
    </row>
    <row r="61" spans="1:28" outlineLevel="1" x14ac:dyDescent="0.2">
      <c r="A61" s="11" t="s">
        <v>154</v>
      </c>
      <c r="B61" s="11"/>
      <c r="D61" s="12" t="s">
        <v>37</v>
      </c>
      <c r="E61" s="12" t="s">
        <v>38</v>
      </c>
      <c r="F61" s="12">
        <v>100</v>
      </c>
      <c r="G61" s="12">
        <v>2</v>
      </c>
      <c r="H61" s="12">
        <v>3</v>
      </c>
      <c r="I61" s="12">
        <v>2</v>
      </c>
      <c r="J61" s="12" t="s">
        <v>45</v>
      </c>
      <c r="K61" s="5" t="s">
        <v>87</v>
      </c>
      <c r="L61" s="5"/>
      <c r="M61" s="12"/>
      <c r="N61" s="12"/>
      <c r="O61" s="12">
        <v>4</v>
      </c>
      <c r="P61" s="12" t="s">
        <v>47</v>
      </c>
      <c r="Q61" s="12"/>
      <c r="R61" s="12"/>
      <c r="S61" s="5"/>
      <c r="T61" s="12"/>
      <c r="U61" s="12">
        <v>99</v>
      </c>
      <c r="V61" s="12">
        <v>20</v>
      </c>
      <c r="W61" s="12">
        <v>3</v>
      </c>
      <c r="X61" s="12"/>
      <c r="Y61" s="12"/>
      <c r="Z61" s="12"/>
      <c r="AA61" s="12"/>
      <c r="AB61" s="12"/>
    </row>
    <row r="62" spans="1:28" outlineLevel="1" x14ac:dyDescent="0.2">
      <c r="A62" s="11" t="s">
        <v>155</v>
      </c>
      <c r="B62" s="11"/>
      <c r="D62" s="12" t="s">
        <v>37</v>
      </c>
      <c r="E62" s="12" t="s">
        <v>80</v>
      </c>
      <c r="F62" s="12">
        <v>74</v>
      </c>
      <c r="G62" s="12">
        <v>1</v>
      </c>
      <c r="H62" s="12">
        <v>3</v>
      </c>
      <c r="I62" s="12"/>
      <c r="J62" s="12" t="s">
        <v>68</v>
      </c>
      <c r="K62" s="5" t="s">
        <v>87</v>
      </c>
      <c r="L62" s="5"/>
      <c r="M62" s="12"/>
      <c r="N62" s="12"/>
      <c r="O62" s="12">
        <v>4</v>
      </c>
      <c r="P62" s="12" t="s">
        <v>47</v>
      </c>
      <c r="Q62" s="12"/>
      <c r="R62" s="12"/>
      <c r="S62" s="5"/>
      <c r="T62" s="12"/>
      <c r="U62" s="12">
        <v>99</v>
      </c>
      <c r="V62" s="12">
        <v>19</v>
      </c>
      <c r="W62" s="12">
        <v>2</v>
      </c>
      <c r="X62" s="12"/>
      <c r="Y62" s="12"/>
      <c r="Z62" s="12"/>
      <c r="AA62" s="12"/>
      <c r="AB62" s="12"/>
    </row>
    <row r="63" spans="1:28" outlineLevel="1" x14ac:dyDescent="0.2">
      <c r="A63" s="11" t="s">
        <v>156</v>
      </c>
      <c r="B63" s="11"/>
      <c r="D63" s="12" t="s">
        <v>43</v>
      </c>
      <c r="E63" s="12" t="s">
        <v>44</v>
      </c>
      <c r="F63" s="12">
        <v>57</v>
      </c>
      <c r="G63" s="12">
        <v>3</v>
      </c>
      <c r="H63" s="12">
        <v>5</v>
      </c>
      <c r="I63" s="12"/>
      <c r="J63" s="12" t="s">
        <v>57</v>
      </c>
      <c r="K63" s="5" t="s">
        <v>109</v>
      </c>
      <c r="L63" s="5" t="s">
        <v>46</v>
      </c>
      <c r="M63" s="12"/>
      <c r="N63" s="12"/>
      <c r="O63" s="12">
        <v>8</v>
      </c>
      <c r="P63" s="12" t="s">
        <v>47</v>
      </c>
      <c r="Q63" s="12"/>
      <c r="R63" s="12"/>
      <c r="S63" s="5"/>
      <c r="T63" s="12"/>
      <c r="U63" s="12"/>
      <c r="V63" s="12">
        <v>20</v>
      </c>
      <c r="W63" s="12">
        <v>2</v>
      </c>
      <c r="X63" s="12" t="s">
        <v>91</v>
      </c>
      <c r="Y63" s="12">
        <v>110</v>
      </c>
      <c r="Z63" s="12"/>
      <c r="AA63" s="12"/>
      <c r="AB63" s="12"/>
    </row>
    <row r="64" spans="1:28" outlineLevel="1" x14ac:dyDescent="0.2">
      <c r="A64" s="11" t="s">
        <v>157</v>
      </c>
      <c r="B64" s="11"/>
      <c r="D64" s="12" t="s">
        <v>37</v>
      </c>
      <c r="E64" s="12" t="s">
        <v>38</v>
      </c>
      <c r="F64" s="12">
        <v>100</v>
      </c>
      <c r="G64" s="12">
        <v>0.5</v>
      </c>
      <c r="H64" s="12">
        <v>4</v>
      </c>
      <c r="I64" s="12">
        <v>0.5</v>
      </c>
      <c r="J64" s="12" t="s">
        <v>45</v>
      </c>
      <c r="K64" s="5" t="s">
        <v>90</v>
      </c>
      <c r="L64" s="5"/>
      <c r="M64" s="12"/>
      <c r="N64" s="12"/>
      <c r="O64" s="12">
        <v>4</v>
      </c>
      <c r="P64" s="12" t="s">
        <v>47</v>
      </c>
      <c r="Q64" s="12"/>
      <c r="R64" s="12"/>
      <c r="S64" s="5"/>
      <c r="T64" s="12"/>
      <c r="U64" s="12">
        <v>99</v>
      </c>
      <c r="V64" s="12">
        <v>20</v>
      </c>
      <c r="W64" s="12">
        <v>2</v>
      </c>
      <c r="X64" s="12" t="s">
        <v>41</v>
      </c>
      <c r="Y64" s="12">
        <v>20</v>
      </c>
      <c r="Z64" s="12"/>
      <c r="AA64" s="12"/>
      <c r="AB64" s="12"/>
    </row>
    <row r="65" spans="1:28" outlineLevel="1" x14ac:dyDescent="0.2">
      <c r="A65" s="11" t="s">
        <v>158</v>
      </c>
      <c r="B65" s="11"/>
      <c r="D65" s="12" t="s">
        <v>43</v>
      </c>
      <c r="E65" s="12" t="s">
        <v>44</v>
      </c>
      <c r="F65" s="12">
        <v>57</v>
      </c>
      <c r="G65" s="12">
        <v>12</v>
      </c>
      <c r="H65" s="12">
        <v>5</v>
      </c>
      <c r="I65" s="12"/>
      <c r="J65" s="12" t="s">
        <v>57</v>
      </c>
      <c r="K65" s="5"/>
      <c r="L65" s="5" t="s">
        <v>46</v>
      </c>
      <c r="M65" s="12"/>
      <c r="N65" s="12"/>
      <c r="O65" s="12">
        <v>8</v>
      </c>
      <c r="P65" s="12" t="s">
        <v>95</v>
      </c>
      <c r="Q65" s="12"/>
      <c r="R65" s="12"/>
      <c r="S65" s="5"/>
      <c r="T65" s="12"/>
      <c r="U65" s="12">
        <v>99</v>
      </c>
      <c r="V65" s="12">
        <v>20</v>
      </c>
      <c r="W65" s="12">
        <v>3</v>
      </c>
      <c r="X65" s="12"/>
      <c r="Y65" s="12"/>
      <c r="Z65" s="12"/>
      <c r="AA65" s="12"/>
      <c r="AB65" s="12"/>
    </row>
    <row r="66" spans="1:28" outlineLevel="1" x14ac:dyDescent="0.2">
      <c r="A66" s="11" t="s">
        <v>159</v>
      </c>
      <c r="B66" s="11"/>
      <c r="D66" s="12" t="s">
        <v>37</v>
      </c>
      <c r="E66" s="12" t="s">
        <v>80</v>
      </c>
      <c r="F66" s="12">
        <v>72</v>
      </c>
      <c r="G66" s="12">
        <v>8</v>
      </c>
      <c r="H66" s="12">
        <v>5</v>
      </c>
      <c r="I66" s="12"/>
      <c r="J66" s="12" t="s">
        <v>68</v>
      </c>
      <c r="K66" s="5"/>
      <c r="L66" s="5" t="s">
        <v>46</v>
      </c>
      <c r="M66" s="12"/>
      <c r="N66" s="12"/>
      <c r="O66" s="12">
        <v>8</v>
      </c>
      <c r="P66" s="12" t="s">
        <v>47</v>
      </c>
      <c r="Q66" s="12"/>
      <c r="R66" s="12"/>
      <c r="S66" s="5"/>
      <c r="T66" s="12"/>
      <c r="U66" s="12">
        <v>99</v>
      </c>
      <c r="V66" s="12">
        <v>20</v>
      </c>
      <c r="W66" s="12">
        <v>3</v>
      </c>
      <c r="X66" s="12"/>
      <c r="Y66" s="12"/>
      <c r="Z66" s="12"/>
      <c r="AA66" s="12"/>
      <c r="AB66" s="12"/>
    </row>
    <row r="67" spans="1:28" outlineLevel="1" x14ac:dyDescent="0.2">
      <c r="A67" s="11" t="s">
        <v>160</v>
      </c>
      <c r="B67" s="11"/>
      <c r="D67" s="12" t="s">
        <v>37</v>
      </c>
      <c r="E67" s="12" t="s">
        <v>38</v>
      </c>
      <c r="F67" s="12">
        <v>100</v>
      </c>
      <c r="G67" s="12">
        <v>16</v>
      </c>
      <c r="H67" s="12">
        <v>5</v>
      </c>
      <c r="I67" s="12">
        <v>75</v>
      </c>
      <c r="J67" s="12" t="s">
        <v>57</v>
      </c>
      <c r="K67" s="5" t="s">
        <v>152</v>
      </c>
      <c r="L67" s="5"/>
      <c r="M67" s="12"/>
      <c r="N67" s="12">
        <v>2</v>
      </c>
      <c r="O67" s="12">
        <v>4</v>
      </c>
      <c r="P67" s="12" t="s">
        <v>64</v>
      </c>
      <c r="Q67" s="12"/>
      <c r="R67" s="12"/>
      <c r="S67" s="5"/>
      <c r="T67" s="12"/>
      <c r="U67" s="12">
        <v>99</v>
      </c>
      <c r="V67" s="12">
        <v>18</v>
      </c>
      <c r="W67" s="12">
        <v>2</v>
      </c>
      <c r="X67" s="12"/>
      <c r="Y67" s="12"/>
      <c r="Z67" s="12"/>
      <c r="AA67" s="12"/>
      <c r="AB67" s="12"/>
    </row>
    <row r="68" spans="1:28" outlineLevel="1" x14ac:dyDescent="0.2">
      <c r="A68" s="11" t="s">
        <v>161</v>
      </c>
      <c r="B68" s="11"/>
      <c r="D68" s="12" t="s">
        <v>37</v>
      </c>
      <c r="E68" s="12" t="s">
        <v>93</v>
      </c>
      <c r="F68" s="12">
        <v>74</v>
      </c>
      <c r="G68" s="12">
        <v>3</v>
      </c>
      <c r="H68" s="12">
        <v>4</v>
      </c>
      <c r="I68" s="12"/>
      <c r="J68" s="12" t="s">
        <v>68</v>
      </c>
      <c r="K68" s="5"/>
      <c r="L68" s="5" t="s">
        <v>46</v>
      </c>
      <c r="M68" s="12"/>
      <c r="N68" s="12"/>
      <c r="O68" s="12">
        <v>6</v>
      </c>
      <c r="P68" s="12" t="s">
        <v>64</v>
      </c>
      <c r="Q68" s="12"/>
      <c r="R68" s="12"/>
      <c r="S68" s="5"/>
      <c r="T68" s="12"/>
      <c r="U68" s="12">
        <v>99</v>
      </c>
      <c r="V68" s="12">
        <v>20</v>
      </c>
      <c r="W68" s="12">
        <v>3</v>
      </c>
      <c r="X68" s="12"/>
      <c r="Y68" s="12"/>
      <c r="Z68" s="12"/>
      <c r="AA68" s="12"/>
      <c r="AB68" s="12"/>
    </row>
    <row r="69" spans="1:28" outlineLevel="1" x14ac:dyDescent="0.2">
      <c r="A69" s="11" t="s">
        <v>162</v>
      </c>
      <c r="B69" s="11"/>
      <c r="C69" s="4" t="s">
        <v>163</v>
      </c>
      <c r="D69" s="12" t="s">
        <v>37</v>
      </c>
      <c r="E69" s="12" t="s">
        <v>38</v>
      </c>
      <c r="F69" s="12">
        <v>100</v>
      </c>
      <c r="G69" s="12">
        <v>20</v>
      </c>
      <c r="H69" s="12">
        <v>5</v>
      </c>
      <c r="I69" s="12">
        <v>90</v>
      </c>
      <c r="J69" s="12" t="s">
        <v>68</v>
      </c>
      <c r="K69" s="5" t="s">
        <v>137</v>
      </c>
      <c r="L69" s="5"/>
      <c r="M69" s="12"/>
      <c r="N69" s="12"/>
      <c r="O69" s="12">
        <v>8</v>
      </c>
      <c r="P69" s="12" t="s">
        <v>95</v>
      </c>
      <c r="Q69" s="12"/>
      <c r="R69" s="12">
        <v>8</v>
      </c>
      <c r="S69" s="12" t="s">
        <v>95</v>
      </c>
      <c r="T69" s="12"/>
      <c r="U69" s="12">
        <v>99</v>
      </c>
      <c r="V69" s="12">
        <v>20</v>
      </c>
      <c r="W69" s="12">
        <v>2</v>
      </c>
      <c r="X69" s="12"/>
      <c r="Y69" s="12"/>
      <c r="Z69" s="12"/>
      <c r="AA69" s="12"/>
      <c r="AB69" s="12"/>
    </row>
    <row r="70" spans="1:28" outlineLevel="1" x14ac:dyDescent="0.2">
      <c r="A70" s="11" t="s">
        <v>164</v>
      </c>
      <c r="B70" s="11"/>
      <c r="C70" s="4" t="s">
        <v>165</v>
      </c>
      <c r="D70" s="12" t="s">
        <v>37</v>
      </c>
      <c r="E70" s="12" t="s">
        <v>38</v>
      </c>
      <c r="F70" s="12">
        <v>100</v>
      </c>
      <c r="G70" s="12">
        <v>20</v>
      </c>
      <c r="H70" s="12">
        <v>5</v>
      </c>
      <c r="I70" s="12">
        <v>10</v>
      </c>
      <c r="J70" s="12" t="s">
        <v>57</v>
      </c>
      <c r="K70" s="5" t="s">
        <v>137</v>
      </c>
      <c r="L70" s="5"/>
      <c r="M70" s="12"/>
      <c r="N70" s="12"/>
      <c r="O70" s="12">
        <v>10</v>
      </c>
      <c r="P70" s="12" t="s">
        <v>95</v>
      </c>
      <c r="Q70" s="12"/>
      <c r="R70" s="12"/>
      <c r="S70" s="5"/>
      <c r="T70" s="12"/>
      <c r="U70" s="12">
        <v>99</v>
      </c>
      <c r="V70" s="12">
        <v>19</v>
      </c>
      <c r="W70" s="12">
        <v>2</v>
      </c>
      <c r="X70" s="12"/>
      <c r="Y70" s="12"/>
      <c r="Z70" s="12"/>
      <c r="AA70" s="12"/>
      <c r="AB70" s="12"/>
    </row>
    <row r="71" spans="1:28" outlineLevel="1" x14ac:dyDescent="0.2">
      <c r="A71" s="11" t="s">
        <v>166</v>
      </c>
      <c r="B71" s="11"/>
      <c r="C71" s="4" t="s">
        <v>165</v>
      </c>
      <c r="D71" s="12" t="s">
        <v>37</v>
      </c>
      <c r="E71" s="12" t="s">
        <v>38</v>
      </c>
      <c r="F71" s="12">
        <v>101</v>
      </c>
      <c r="G71" s="12">
        <v>5</v>
      </c>
      <c r="H71" s="12">
        <v>4</v>
      </c>
      <c r="I71" s="12">
        <v>8</v>
      </c>
      <c r="J71" s="12" t="s">
        <v>57</v>
      </c>
      <c r="K71" s="5" t="s">
        <v>137</v>
      </c>
      <c r="L71" s="5"/>
      <c r="M71" s="12"/>
      <c r="N71" s="12"/>
      <c r="O71" s="12">
        <v>8</v>
      </c>
      <c r="P71" s="12" t="s">
        <v>95</v>
      </c>
      <c r="Q71" s="12"/>
      <c r="R71" s="12"/>
      <c r="S71" s="5"/>
      <c r="T71" s="12"/>
      <c r="U71" s="12">
        <v>99</v>
      </c>
      <c r="V71" s="12">
        <v>20</v>
      </c>
      <c r="W71" s="12">
        <v>2</v>
      </c>
      <c r="X71" s="12"/>
      <c r="Y71" s="12"/>
      <c r="Z71" s="12"/>
      <c r="AA71" s="12"/>
      <c r="AB71" s="12"/>
    </row>
    <row r="72" spans="1:28" outlineLevel="1" x14ac:dyDescent="0.2">
      <c r="A72" s="11" t="s">
        <v>167</v>
      </c>
      <c r="B72" s="11"/>
      <c r="D72" s="12" t="s">
        <v>37</v>
      </c>
      <c r="E72" s="12" t="s">
        <v>80</v>
      </c>
      <c r="F72" s="12">
        <v>72</v>
      </c>
      <c r="G72" s="12">
        <v>0.1</v>
      </c>
      <c r="H72" s="12">
        <v>3</v>
      </c>
      <c r="I72" s="12"/>
      <c r="J72" s="12" t="s">
        <v>68</v>
      </c>
      <c r="K72" s="5"/>
      <c r="L72" s="5" t="s">
        <v>46</v>
      </c>
      <c r="M72" s="12"/>
      <c r="N72" s="12"/>
      <c r="O72" s="12">
        <v>1</v>
      </c>
      <c r="P72" s="12" t="s">
        <v>47</v>
      </c>
      <c r="Q72" s="12"/>
      <c r="R72" s="12"/>
      <c r="S72" s="5"/>
      <c r="T72" s="12"/>
      <c r="U72" s="12"/>
      <c r="V72" s="12">
        <v>20</v>
      </c>
      <c r="W72" s="12">
        <v>2</v>
      </c>
      <c r="X72" s="12" t="s">
        <v>91</v>
      </c>
      <c r="Y72" s="12">
        <v>10</v>
      </c>
      <c r="Z72" s="12"/>
      <c r="AA72" s="12"/>
      <c r="AB72" s="12"/>
    </row>
    <row r="73" spans="1:28" outlineLevel="1" x14ac:dyDescent="0.2">
      <c r="A73" s="11" t="s">
        <v>168</v>
      </c>
      <c r="B73" s="11"/>
      <c r="D73" s="12" t="s">
        <v>37</v>
      </c>
      <c r="E73" s="12" t="s">
        <v>80</v>
      </c>
      <c r="F73" s="12">
        <v>72</v>
      </c>
      <c r="G73" s="12">
        <v>23</v>
      </c>
      <c r="H73" s="12">
        <v>6</v>
      </c>
      <c r="I73" s="12"/>
      <c r="J73" s="12" t="s">
        <v>68</v>
      </c>
      <c r="K73" s="5" t="s">
        <v>152</v>
      </c>
      <c r="L73" s="5"/>
      <c r="M73" s="12"/>
      <c r="N73" s="12">
        <v>2</v>
      </c>
      <c r="O73" s="12">
        <v>8</v>
      </c>
      <c r="P73" s="12" t="s">
        <v>64</v>
      </c>
      <c r="Q73" s="12"/>
      <c r="R73" s="12"/>
      <c r="S73" s="5"/>
      <c r="T73" s="12"/>
      <c r="U73" s="12">
        <v>99</v>
      </c>
      <c r="V73" s="12">
        <v>19</v>
      </c>
      <c r="W73" s="12">
        <v>2</v>
      </c>
      <c r="X73" s="12"/>
      <c r="Y73" s="12"/>
      <c r="Z73" s="12"/>
      <c r="AA73" s="12"/>
      <c r="AB73" s="12"/>
    </row>
    <row r="74" spans="1:28" outlineLevel="1" x14ac:dyDescent="0.2">
      <c r="A74" s="11" t="s">
        <v>169</v>
      </c>
      <c r="B74" s="11"/>
      <c r="C74" s="4" t="s">
        <v>170</v>
      </c>
      <c r="D74" s="12" t="s">
        <v>37</v>
      </c>
      <c r="E74" s="12" t="s">
        <v>56</v>
      </c>
      <c r="F74" s="12"/>
      <c r="G74" s="12">
        <v>1</v>
      </c>
      <c r="H74" s="12">
        <v>3</v>
      </c>
      <c r="I74" s="12">
        <v>2</v>
      </c>
      <c r="J74" s="12" t="s">
        <v>45</v>
      </c>
      <c r="K74" s="5" t="s">
        <v>58</v>
      </c>
      <c r="L74" s="5"/>
      <c r="M74" s="12"/>
      <c r="N74" s="12"/>
      <c r="O74" s="12">
        <v>3</v>
      </c>
      <c r="P74" s="12" t="s">
        <v>95</v>
      </c>
      <c r="Q74" s="12"/>
      <c r="R74" s="12"/>
      <c r="S74" s="5"/>
      <c r="T74" s="12"/>
      <c r="U74" s="5">
        <v>99</v>
      </c>
      <c r="V74" s="12">
        <v>20</v>
      </c>
      <c r="W74" s="12">
        <v>2</v>
      </c>
      <c r="X74" s="12"/>
      <c r="Y74" s="12"/>
      <c r="Z74" s="12"/>
      <c r="AA74" s="12"/>
    </row>
    <row r="75" spans="1:28" outlineLevel="1" x14ac:dyDescent="0.2">
      <c r="A75" s="11" t="s">
        <v>171</v>
      </c>
      <c r="B75" s="11"/>
      <c r="D75" s="12" t="s">
        <v>37</v>
      </c>
      <c r="E75" s="12" t="s">
        <v>80</v>
      </c>
      <c r="F75" s="12">
        <v>71</v>
      </c>
      <c r="G75" s="12">
        <v>4</v>
      </c>
      <c r="H75" s="12">
        <v>3</v>
      </c>
      <c r="I75" s="12"/>
      <c r="J75" s="12" t="s">
        <v>68</v>
      </c>
      <c r="K75" s="5" t="s">
        <v>58</v>
      </c>
      <c r="L75" s="5"/>
      <c r="M75" s="12"/>
      <c r="N75" s="12"/>
      <c r="O75" s="12">
        <v>6</v>
      </c>
      <c r="P75" s="12" t="s">
        <v>64</v>
      </c>
      <c r="Q75" s="12"/>
      <c r="R75" s="12"/>
      <c r="S75" s="5"/>
      <c r="T75" s="12"/>
      <c r="U75" s="12">
        <v>99</v>
      </c>
      <c r="V75" s="12">
        <v>19</v>
      </c>
      <c r="W75" s="12">
        <v>2</v>
      </c>
      <c r="X75" s="12"/>
      <c r="Y75" s="12"/>
      <c r="Z75" s="12"/>
      <c r="AA75" s="12"/>
      <c r="AB75" s="12"/>
    </row>
    <row r="76" spans="1:28" outlineLevel="1" x14ac:dyDescent="0.2">
      <c r="A76" s="11" t="s">
        <v>172</v>
      </c>
      <c r="B76" s="11"/>
      <c r="C76" s="4" t="s">
        <v>173</v>
      </c>
      <c r="D76" s="12" t="s">
        <v>37</v>
      </c>
      <c r="E76" s="12" t="s">
        <v>38</v>
      </c>
      <c r="F76" s="12">
        <v>100</v>
      </c>
      <c r="G76" s="12">
        <v>2</v>
      </c>
      <c r="H76" s="12">
        <v>3</v>
      </c>
      <c r="I76" s="12">
        <v>5</v>
      </c>
      <c r="J76" s="12" t="s">
        <v>45</v>
      </c>
      <c r="K76" s="5" t="s">
        <v>58</v>
      </c>
      <c r="L76" s="5"/>
      <c r="M76" s="12"/>
      <c r="N76" s="12"/>
      <c r="O76" s="12">
        <v>4</v>
      </c>
      <c r="P76" s="12" t="s">
        <v>47</v>
      </c>
      <c r="Q76" s="12"/>
      <c r="R76" s="12"/>
      <c r="S76" s="5"/>
      <c r="T76" s="12"/>
      <c r="U76" s="12">
        <v>99</v>
      </c>
      <c r="V76" s="12">
        <v>20</v>
      </c>
      <c r="W76" s="12">
        <v>2</v>
      </c>
      <c r="X76" s="12"/>
      <c r="Y76" s="12"/>
      <c r="Z76" s="12"/>
      <c r="AA76" s="12"/>
      <c r="AB76" s="12"/>
    </row>
    <row r="77" spans="1:28" outlineLevel="1" x14ac:dyDescent="0.2">
      <c r="A77" s="11" t="s">
        <v>174</v>
      </c>
      <c r="B77" s="11"/>
      <c r="D77" s="12" t="s">
        <v>37</v>
      </c>
      <c r="E77" s="12" t="s">
        <v>80</v>
      </c>
      <c r="F77" s="12">
        <v>74</v>
      </c>
      <c r="G77" s="12">
        <v>4</v>
      </c>
      <c r="H77" s="12">
        <v>4</v>
      </c>
      <c r="I77" s="12"/>
      <c r="J77" s="12" t="s">
        <v>68</v>
      </c>
      <c r="K77" s="5" t="s">
        <v>58</v>
      </c>
      <c r="L77" s="5"/>
      <c r="M77" s="12"/>
      <c r="N77" s="12"/>
      <c r="O77" s="12">
        <v>4</v>
      </c>
      <c r="P77" s="12" t="s">
        <v>47</v>
      </c>
      <c r="Q77" s="12"/>
      <c r="R77" s="12"/>
      <c r="S77" s="5"/>
      <c r="T77" s="12"/>
      <c r="U77" s="12"/>
      <c r="V77" s="12">
        <v>20</v>
      </c>
      <c r="W77" s="12">
        <v>2</v>
      </c>
      <c r="X77" s="12" t="s">
        <v>91</v>
      </c>
      <c r="Y77" s="12">
        <v>20</v>
      </c>
      <c r="Z77" s="12"/>
      <c r="AA77" s="12"/>
      <c r="AB77" s="12"/>
    </row>
    <row r="78" spans="1:28" outlineLevel="1" x14ac:dyDescent="0.2">
      <c r="A78" s="11" t="s">
        <v>175</v>
      </c>
      <c r="B78" s="11"/>
      <c r="C78" s="4" t="s">
        <v>176</v>
      </c>
      <c r="D78" s="12" t="s">
        <v>37</v>
      </c>
      <c r="E78" s="12" t="s">
        <v>38</v>
      </c>
      <c r="F78" s="12">
        <v>101</v>
      </c>
      <c r="G78" s="12">
        <v>15</v>
      </c>
      <c r="H78" s="12">
        <v>5</v>
      </c>
      <c r="I78" s="12">
        <v>8</v>
      </c>
      <c r="J78" s="12" t="s">
        <v>57</v>
      </c>
      <c r="K78" s="5" t="s">
        <v>177</v>
      </c>
      <c r="L78" s="5"/>
      <c r="M78" s="12"/>
      <c r="N78" s="12"/>
      <c r="O78" s="12">
        <v>10</v>
      </c>
      <c r="P78" s="12" t="s">
        <v>64</v>
      </c>
      <c r="Q78" s="12"/>
      <c r="R78" s="12"/>
      <c r="S78" s="5"/>
      <c r="T78" s="12"/>
      <c r="U78" s="12">
        <v>99</v>
      </c>
      <c r="V78" s="12">
        <v>20</v>
      </c>
      <c r="W78" s="12">
        <v>3</v>
      </c>
      <c r="X78" s="12"/>
      <c r="Y78" s="12"/>
      <c r="Z78" s="12"/>
      <c r="AA78" s="12">
        <v>1</v>
      </c>
      <c r="AB78" s="12"/>
    </row>
    <row r="79" spans="1:28" outlineLevel="1" x14ac:dyDescent="0.2">
      <c r="A79" s="11" t="s">
        <v>178</v>
      </c>
      <c r="B79" s="11"/>
      <c r="D79" s="12" t="s">
        <v>37</v>
      </c>
      <c r="E79" s="12" t="s">
        <v>83</v>
      </c>
      <c r="F79" s="12">
        <v>7</v>
      </c>
      <c r="G79" s="12"/>
      <c r="H79" s="12">
        <v>1</v>
      </c>
      <c r="I79" s="12"/>
      <c r="J79" s="12" t="s">
        <v>84</v>
      </c>
      <c r="K79" s="5" t="s">
        <v>84</v>
      </c>
      <c r="L79" s="5"/>
      <c r="M79" s="12"/>
      <c r="N79" s="12"/>
      <c r="O79" s="12">
        <v>1</v>
      </c>
      <c r="P79" s="12" t="s">
        <v>47</v>
      </c>
      <c r="Q79" s="12"/>
      <c r="R79" s="12"/>
      <c r="S79" s="5"/>
      <c r="T79" s="12"/>
      <c r="U79" s="12">
        <v>99</v>
      </c>
      <c r="V79" s="12">
        <v>20</v>
      </c>
      <c r="W79" s="12">
        <v>2</v>
      </c>
      <c r="X79" s="12"/>
      <c r="Y79" s="12"/>
      <c r="Z79" s="12"/>
      <c r="AA79" s="12"/>
      <c r="AB79" s="12"/>
    </row>
    <row r="80" spans="1:28" outlineLevel="1" x14ac:dyDescent="0.2">
      <c r="A80" s="11" t="s">
        <v>179</v>
      </c>
      <c r="B80" s="11"/>
      <c r="C80" s="4" t="s">
        <v>180</v>
      </c>
      <c r="D80" s="12" t="s">
        <v>37</v>
      </c>
      <c r="E80" s="12" t="s">
        <v>38</v>
      </c>
      <c r="F80" s="12">
        <v>101</v>
      </c>
      <c r="G80" s="12">
        <v>15</v>
      </c>
      <c r="H80" s="12">
        <v>5</v>
      </c>
      <c r="I80" s="12">
        <v>9</v>
      </c>
      <c r="J80" s="12" t="s">
        <v>57</v>
      </c>
      <c r="K80" s="5" t="s">
        <v>177</v>
      </c>
      <c r="L80" s="5"/>
      <c r="M80" s="12"/>
      <c r="N80" s="12">
        <v>2</v>
      </c>
      <c r="O80" s="12">
        <v>4</v>
      </c>
      <c r="P80" s="12" t="s">
        <v>64</v>
      </c>
      <c r="Q80" s="12"/>
      <c r="R80" s="12"/>
      <c r="S80" s="5"/>
      <c r="T80" s="12"/>
      <c r="U80" s="12">
        <v>99</v>
      </c>
      <c r="V80" s="12">
        <v>20</v>
      </c>
      <c r="W80" s="12">
        <v>3</v>
      </c>
      <c r="X80" s="12"/>
      <c r="Y80" s="12"/>
      <c r="Z80" s="12"/>
      <c r="AA80" s="12">
        <v>1</v>
      </c>
      <c r="AB80" s="12"/>
    </row>
    <row r="81" spans="1:28" outlineLevel="1" x14ac:dyDescent="0.2">
      <c r="A81" s="11" t="s">
        <v>181</v>
      </c>
      <c r="B81" s="11"/>
      <c r="D81" s="12" t="s">
        <v>37</v>
      </c>
      <c r="E81" s="12" t="s">
        <v>80</v>
      </c>
      <c r="F81" s="12">
        <v>72</v>
      </c>
      <c r="G81" s="12">
        <v>20</v>
      </c>
      <c r="H81" s="12">
        <v>5</v>
      </c>
      <c r="I81" s="12"/>
      <c r="J81" s="12" t="s">
        <v>68</v>
      </c>
      <c r="K81" s="5" t="s">
        <v>90</v>
      </c>
      <c r="L81" s="5"/>
      <c r="M81" s="12"/>
      <c r="N81" s="12"/>
      <c r="O81" s="12">
        <v>8</v>
      </c>
      <c r="P81" s="12" t="s">
        <v>182</v>
      </c>
      <c r="Q81" s="12"/>
      <c r="R81" s="12">
        <v>8</v>
      </c>
      <c r="S81" s="5" t="s">
        <v>95</v>
      </c>
      <c r="T81" s="12"/>
      <c r="U81" s="12">
        <v>99</v>
      </c>
      <c r="V81" s="12">
        <v>19</v>
      </c>
      <c r="W81" s="12">
        <v>2</v>
      </c>
      <c r="X81" s="12"/>
      <c r="Y81" s="12"/>
      <c r="Z81" s="12"/>
      <c r="AA81" s="12"/>
      <c r="AB81" s="12"/>
    </row>
    <row r="82" spans="1:28" outlineLevel="1" x14ac:dyDescent="0.2">
      <c r="A82" s="11" t="s">
        <v>183</v>
      </c>
      <c r="B82" s="11"/>
      <c r="D82" s="12" t="s">
        <v>66</v>
      </c>
      <c r="E82" s="12" t="s">
        <v>67</v>
      </c>
      <c r="F82" s="12">
        <v>44</v>
      </c>
      <c r="G82" s="12">
        <v>12</v>
      </c>
      <c r="H82" s="12">
        <v>5</v>
      </c>
      <c r="I82" s="12"/>
      <c r="J82" s="12" t="s">
        <v>68</v>
      </c>
      <c r="K82" s="5" t="s">
        <v>90</v>
      </c>
      <c r="L82" s="5"/>
      <c r="M82" s="12"/>
      <c r="N82" s="12"/>
      <c r="O82" s="12">
        <v>8</v>
      </c>
      <c r="P82" s="12" t="s">
        <v>64</v>
      </c>
      <c r="Q82" s="12"/>
      <c r="R82" s="12">
        <v>8</v>
      </c>
      <c r="S82" s="12" t="s">
        <v>64</v>
      </c>
      <c r="T82" s="12"/>
      <c r="U82" s="12">
        <v>99</v>
      </c>
      <c r="V82" s="12">
        <v>20</v>
      </c>
      <c r="W82" s="12">
        <v>2</v>
      </c>
      <c r="X82" s="12"/>
      <c r="Y82" s="12"/>
      <c r="Z82" s="12"/>
      <c r="AA82" s="12"/>
      <c r="AB82" s="12"/>
    </row>
    <row r="83" spans="1:28" outlineLevel="1" x14ac:dyDescent="0.2">
      <c r="A83" s="11" t="s">
        <v>184</v>
      </c>
      <c r="B83" s="11"/>
      <c r="C83" s="4" t="s">
        <v>185</v>
      </c>
      <c r="D83" s="12" t="s">
        <v>37</v>
      </c>
      <c r="E83" s="12" t="s">
        <v>38</v>
      </c>
      <c r="F83" s="12">
        <v>101</v>
      </c>
      <c r="G83" s="12">
        <v>15</v>
      </c>
      <c r="H83" s="12">
        <v>5</v>
      </c>
      <c r="I83" s="12">
        <v>10</v>
      </c>
      <c r="J83" s="12" t="s">
        <v>57</v>
      </c>
      <c r="K83" s="5" t="s">
        <v>177</v>
      </c>
      <c r="L83" s="5"/>
      <c r="M83" s="12"/>
      <c r="N83" s="12"/>
      <c r="O83" s="12">
        <v>10</v>
      </c>
      <c r="P83" s="12" t="s">
        <v>135</v>
      </c>
      <c r="Q83" s="12"/>
      <c r="R83" s="12"/>
      <c r="S83" s="5"/>
      <c r="T83" s="12"/>
      <c r="U83" s="12">
        <v>99</v>
      </c>
      <c r="V83" s="12">
        <v>20</v>
      </c>
      <c r="W83" s="12">
        <v>3</v>
      </c>
      <c r="X83" s="12"/>
      <c r="Y83" s="12"/>
      <c r="Z83" s="12"/>
      <c r="AA83" s="12">
        <v>1</v>
      </c>
      <c r="AB83" s="12"/>
    </row>
    <row r="84" spans="1:28" outlineLevel="1" x14ac:dyDescent="0.2">
      <c r="A84" s="11" t="s">
        <v>186</v>
      </c>
      <c r="B84" s="11"/>
      <c r="C84" s="4" t="s">
        <v>187</v>
      </c>
      <c r="D84" s="12" t="s">
        <v>37</v>
      </c>
      <c r="E84" s="12" t="s">
        <v>38</v>
      </c>
      <c r="F84" s="12">
        <v>101</v>
      </c>
      <c r="G84" s="12">
        <v>6</v>
      </c>
      <c r="H84" s="12">
        <v>4</v>
      </c>
      <c r="I84" s="12">
        <v>20</v>
      </c>
      <c r="J84" s="12" t="s">
        <v>68</v>
      </c>
      <c r="K84" s="5"/>
      <c r="L84" s="5" t="s">
        <v>81</v>
      </c>
      <c r="M84" s="12"/>
      <c r="N84" s="12"/>
      <c r="O84" s="12">
        <v>6</v>
      </c>
      <c r="P84" s="12" t="s">
        <v>95</v>
      </c>
      <c r="Q84" s="12"/>
      <c r="R84" s="12">
        <v>4</v>
      </c>
      <c r="S84" s="5" t="s">
        <v>47</v>
      </c>
      <c r="T84" s="12"/>
      <c r="U84" s="12">
        <v>99</v>
      </c>
      <c r="V84" s="12">
        <v>20</v>
      </c>
      <c r="W84" s="12">
        <v>4</v>
      </c>
      <c r="X84" s="12"/>
      <c r="Y84" s="12"/>
      <c r="Z84" s="12"/>
      <c r="AA84" s="12"/>
      <c r="AB84" s="12"/>
    </row>
    <row r="85" spans="1:28" outlineLevel="1" x14ac:dyDescent="0.2">
      <c r="A85" s="11" t="s">
        <v>188</v>
      </c>
      <c r="B85" s="11"/>
      <c r="D85" s="12" t="s">
        <v>37</v>
      </c>
      <c r="E85" s="12" t="s">
        <v>38</v>
      </c>
      <c r="F85" s="12">
        <v>101</v>
      </c>
      <c r="G85" s="12">
        <v>2</v>
      </c>
      <c r="H85" s="12">
        <v>4</v>
      </c>
      <c r="I85" s="12">
        <v>1</v>
      </c>
      <c r="J85" s="12" t="s">
        <v>57</v>
      </c>
      <c r="K85" s="5" t="s">
        <v>137</v>
      </c>
      <c r="L85" s="5"/>
      <c r="M85" s="12"/>
      <c r="N85" s="12"/>
      <c r="O85" s="12">
        <v>4</v>
      </c>
      <c r="P85" s="12" t="s">
        <v>95</v>
      </c>
      <c r="Q85" s="12"/>
      <c r="R85" s="12"/>
      <c r="S85" s="5"/>
      <c r="T85" s="12"/>
      <c r="U85" s="12">
        <v>99</v>
      </c>
      <c r="V85" s="12">
        <v>20</v>
      </c>
      <c r="W85" s="12">
        <v>2</v>
      </c>
      <c r="X85" s="12" t="s">
        <v>41</v>
      </c>
      <c r="Y85" s="12">
        <v>20</v>
      </c>
      <c r="Z85" s="12"/>
      <c r="AA85" s="12"/>
      <c r="AB85" s="12"/>
    </row>
    <row r="86" spans="1:28" outlineLevel="1" x14ac:dyDescent="0.2">
      <c r="A86" s="11" t="s">
        <v>189</v>
      </c>
      <c r="B86" s="11"/>
      <c r="D86" s="12" t="s">
        <v>37</v>
      </c>
      <c r="E86" s="12" t="s">
        <v>38</v>
      </c>
      <c r="F86" s="12">
        <v>104</v>
      </c>
      <c r="G86" s="12">
        <v>8</v>
      </c>
      <c r="H86" s="12">
        <v>5</v>
      </c>
      <c r="I86" s="12">
        <v>12</v>
      </c>
      <c r="J86" s="12" t="s">
        <v>57</v>
      </c>
      <c r="K86" s="5" t="s">
        <v>137</v>
      </c>
      <c r="L86" s="5"/>
      <c r="M86" s="12"/>
      <c r="N86" s="12"/>
      <c r="O86" s="12">
        <v>8</v>
      </c>
      <c r="P86" s="12" t="s">
        <v>95</v>
      </c>
      <c r="Q86" s="12"/>
      <c r="R86" s="12"/>
      <c r="S86" s="5"/>
      <c r="T86" s="12"/>
      <c r="U86" s="12">
        <v>99</v>
      </c>
      <c r="V86" s="12">
        <v>20</v>
      </c>
      <c r="W86" s="12">
        <v>3</v>
      </c>
      <c r="X86" s="12"/>
      <c r="Y86" s="12"/>
      <c r="Z86" s="12"/>
      <c r="AA86" s="12"/>
      <c r="AB86" s="12"/>
    </row>
    <row r="87" spans="1:28" outlineLevel="1" x14ac:dyDescent="0.2">
      <c r="A87" s="11" t="s">
        <v>190</v>
      </c>
      <c r="B87" s="11"/>
      <c r="D87" s="12" t="s">
        <v>37</v>
      </c>
      <c r="E87" s="12" t="s">
        <v>80</v>
      </c>
      <c r="F87" s="12">
        <v>72</v>
      </c>
      <c r="G87" s="12">
        <v>10</v>
      </c>
      <c r="H87" s="12">
        <v>5</v>
      </c>
      <c r="I87" s="12"/>
      <c r="J87" s="12" t="s">
        <v>68</v>
      </c>
      <c r="K87" s="5" t="s">
        <v>177</v>
      </c>
      <c r="L87" s="5"/>
      <c r="M87" s="12"/>
      <c r="N87" s="12"/>
      <c r="O87" s="12">
        <v>10</v>
      </c>
      <c r="P87" s="12" t="s">
        <v>47</v>
      </c>
      <c r="Q87" s="12"/>
      <c r="R87" s="12"/>
      <c r="S87" s="5"/>
      <c r="T87" s="12"/>
      <c r="U87" s="12">
        <v>99</v>
      </c>
      <c r="V87" s="12">
        <v>20</v>
      </c>
      <c r="W87" s="12">
        <v>2</v>
      </c>
      <c r="X87" s="12" t="s">
        <v>41</v>
      </c>
      <c r="Y87" s="12">
        <v>30</v>
      </c>
      <c r="Z87" s="12"/>
      <c r="AA87" s="12"/>
      <c r="AB87" s="12"/>
    </row>
    <row r="88" spans="1:28" outlineLevel="1" x14ac:dyDescent="0.2">
      <c r="A88" s="11" t="s">
        <v>191</v>
      </c>
      <c r="B88" s="11"/>
      <c r="D88" s="12" t="s">
        <v>37</v>
      </c>
      <c r="E88" s="12" t="s">
        <v>38</v>
      </c>
      <c r="F88" s="12">
        <v>113</v>
      </c>
      <c r="G88" s="12">
        <v>1</v>
      </c>
      <c r="H88" s="12">
        <v>3</v>
      </c>
      <c r="I88" s="12">
        <v>25</v>
      </c>
      <c r="J88" s="12" t="s">
        <v>39</v>
      </c>
      <c r="K88" s="5" t="s">
        <v>40</v>
      </c>
      <c r="L88" s="5"/>
      <c r="M88" s="12"/>
      <c r="N88" s="12">
        <v>2</v>
      </c>
      <c r="O88" s="12">
        <v>4</v>
      </c>
      <c r="P88" s="12" t="s">
        <v>9</v>
      </c>
      <c r="Q88" s="12"/>
      <c r="R88" s="12"/>
      <c r="S88" s="5"/>
      <c r="T88" s="12" t="s">
        <v>9</v>
      </c>
      <c r="U88" s="12"/>
      <c r="V88" s="12"/>
      <c r="W88" s="12"/>
      <c r="X88" s="12" t="s">
        <v>41</v>
      </c>
      <c r="Y88" s="12">
        <v>10</v>
      </c>
      <c r="Z88" s="12"/>
      <c r="AA88" s="12"/>
      <c r="AB88" s="12"/>
    </row>
    <row r="89" spans="1:28" outlineLevel="1" x14ac:dyDescent="0.2">
      <c r="A89" s="11" t="s">
        <v>192</v>
      </c>
      <c r="B89" s="11"/>
      <c r="C89" s="4" t="s">
        <v>193</v>
      </c>
      <c r="D89" s="12" t="s">
        <v>37</v>
      </c>
      <c r="E89" s="12" t="s">
        <v>38</v>
      </c>
      <c r="F89" s="12">
        <v>101</v>
      </c>
      <c r="G89" s="12">
        <v>2</v>
      </c>
      <c r="H89" s="12">
        <v>5</v>
      </c>
      <c r="I89" s="12">
        <v>1</v>
      </c>
      <c r="J89" s="12" t="s">
        <v>45</v>
      </c>
      <c r="K89" s="5" t="s">
        <v>177</v>
      </c>
      <c r="L89" s="5"/>
      <c r="M89" s="12"/>
      <c r="N89" s="12"/>
      <c r="O89" s="12">
        <v>6</v>
      </c>
      <c r="P89" s="12" t="s">
        <v>47</v>
      </c>
      <c r="Q89" s="12"/>
      <c r="R89" s="12"/>
      <c r="S89" s="5"/>
      <c r="T89" s="12"/>
      <c r="U89" s="12">
        <v>99</v>
      </c>
      <c r="V89" s="12">
        <v>20</v>
      </c>
      <c r="W89" s="12">
        <v>2</v>
      </c>
      <c r="X89" s="12" t="s">
        <v>41</v>
      </c>
      <c r="Y89" s="12">
        <v>30</v>
      </c>
      <c r="Z89" s="12">
        <v>-4</v>
      </c>
      <c r="AA89" s="12"/>
      <c r="AB89" s="12"/>
    </row>
    <row r="90" spans="1:28" outlineLevel="1" x14ac:dyDescent="0.2">
      <c r="A90" s="11" t="s">
        <v>194</v>
      </c>
      <c r="B90" s="11"/>
      <c r="D90" s="12" t="s">
        <v>37</v>
      </c>
      <c r="E90" s="12" t="s">
        <v>80</v>
      </c>
      <c r="F90" s="12">
        <v>74</v>
      </c>
      <c r="G90" s="12">
        <v>2</v>
      </c>
      <c r="H90" s="12">
        <v>5</v>
      </c>
      <c r="I90" s="12"/>
      <c r="J90" s="12" t="s">
        <v>68</v>
      </c>
      <c r="K90" s="5" t="s">
        <v>177</v>
      </c>
      <c r="L90" s="5"/>
      <c r="M90" s="12"/>
      <c r="N90" s="12"/>
      <c r="O90" s="12">
        <v>8</v>
      </c>
      <c r="P90" s="12" t="s">
        <v>47</v>
      </c>
      <c r="Q90" s="12"/>
      <c r="R90" s="12"/>
      <c r="S90" s="5"/>
      <c r="T90" s="12"/>
      <c r="U90" s="12">
        <v>99</v>
      </c>
      <c r="V90" s="12">
        <v>19</v>
      </c>
      <c r="W90" s="12">
        <v>2</v>
      </c>
      <c r="X90" s="12" t="s">
        <v>41</v>
      </c>
      <c r="Y90" s="12">
        <v>50</v>
      </c>
      <c r="Z90" s="12"/>
      <c r="AA90" s="12"/>
      <c r="AB90" s="12"/>
    </row>
    <row r="91" spans="1:28" outlineLevel="1" x14ac:dyDescent="0.2">
      <c r="A91" s="11" t="s">
        <v>195</v>
      </c>
      <c r="B91" s="11"/>
      <c r="D91" s="12" t="s">
        <v>37</v>
      </c>
      <c r="E91" s="12" t="s">
        <v>93</v>
      </c>
      <c r="F91" s="12">
        <v>71</v>
      </c>
      <c r="G91" s="12">
        <v>2</v>
      </c>
      <c r="H91" s="12">
        <v>4</v>
      </c>
      <c r="I91" s="12">
        <v>0.5</v>
      </c>
      <c r="J91" s="12" t="s">
        <v>68</v>
      </c>
      <c r="K91" s="5"/>
      <c r="L91" s="5" t="s">
        <v>46</v>
      </c>
      <c r="M91" s="12">
        <v>1</v>
      </c>
      <c r="N91" s="12"/>
      <c r="O91" s="12">
        <v>4</v>
      </c>
      <c r="P91" s="12" t="s">
        <v>95</v>
      </c>
      <c r="Q91" s="12"/>
      <c r="R91" s="12"/>
      <c r="S91" s="5"/>
      <c r="T91" s="12"/>
      <c r="U91" s="12">
        <v>99</v>
      </c>
      <c r="V91" s="12">
        <v>20</v>
      </c>
      <c r="W91" s="12">
        <v>2</v>
      </c>
      <c r="X91" s="12"/>
      <c r="Y91" s="12"/>
      <c r="Z91" s="12"/>
      <c r="AA91" s="12"/>
      <c r="AB91" s="12"/>
    </row>
    <row r="92" spans="1:28" outlineLevel="1" x14ac:dyDescent="0.2">
      <c r="A92" s="11" t="s">
        <v>196</v>
      </c>
      <c r="B92" s="11"/>
      <c r="D92" s="12" t="s">
        <v>43</v>
      </c>
      <c r="E92" s="12" t="s">
        <v>44</v>
      </c>
      <c r="F92" s="12">
        <v>58</v>
      </c>
      <c r="G92" s="12">
        <v>2</v>
      </c>
      <c r="H92" s="12">
        <v>5</v>
      </c>
      <c r="I92" s="12"/>
      <c r="J92" s="12" t="s">
        <v>45</v>
      </c>
      <c r="K92" s="5"/>
      <c r="L92" s="5" t="s">
        <v>46</v>
      </c>
      <c r="M92" s="12"/>
      <c r="N92" s="12"/>
      <c r="O92" s="12">
        <v>6</v>
      </c>
      <c r="P92" s="12" t="s">
        <v>95</v>
      </c>
      <c r="Q92" s="12"/>
      <c r="R92" s="12"/>
      <c r="S92" s="5"/>
      <c r="T92" s="12"/>
      <c r="U92" s="12">
        <v>99</v>
      </c>
      <c r="V92" s="12">
        <v>20</v>
      </c>
      <c r="W92" s="12">
        <v>3</v>
      </c>
      <c r="X92" s="12"/>
      <c r="Y92" s="12"/>
      <c r="Z92" s="12"/>
      <c r="AA92" s="12"/>
      <c r="AB92" s="12"/>
    </row>
    <row r="93" spans="1:28" outlineLevel="1" x14ac:dyDescent="0.2">
      <c r="A93" s="11" t="s">
        <v>197</v>
      </c>
      <c r="B93" s="11"/>
      <c r="C93" s="4" t="s">
        <v>198</v>
      </c>
      <c r="D93" s="12" t="s">
        <v>37</v>
      </c>
      <c r="E93" s="12" t="s">
        <v>38</v>
      </c>
      <c r="F93" s="12">
        <v>58</v>
      </c>
      <c r="G93" s="12">
        <v>2</v>
      </c>
      <c r="H93" s="12">
        <v>4</v>
      </c>
      <c r="I93" s="12">
        <v>2</v>
      </c>
      <c r="J93" s="12" t="s">
        <v>68</v>
      </c>
      <c r="K93" s="5" t="s">
        <v>199</v>
      </c>
      <c r="L93" s="5" t="s">
        <v>46</v>
      </c>
      <c r="M93" s="12">
        <v>1</v>
      </c>
      <c r="N93" s="12"/>
      <c r="O93" s="12">
        <v>6</v>
      </c>
      <c r="P93" s="12" t="s">
        <v>64</v>
      </c>
      <c r="Q93" s="12"/>
      <c r="R93" s="12"/>
      <c r="S93" s="5"/>
      <c r="T93" s="12"/>
      <c r="U93" s="12">
        <v>99</v>
      </c>
      <c r="V93" s="12">
        <v>20</v>
      </c>
      <c r="W93" s="12">
        <v>2</v>
      </c>
      <c r="X93" s="12"/>
      <c r="Y93" s="12"/>
      <c r="Z93" s="12"/>
      <c r="AA93" s="12"/>
      <c r="AB93" s="12"/>
    </row>
    <row r="94" spans="1:28" outlineLevel="1" x14ac:dyDescent="0.2">
      <c r="A94" s="11" t="s">
        <v>200</v>
      </c>
      <c r="B94" s="11"/>
      <c r="D94" s="12" t="s">
        <v>37</v>
      </c>
      <c r="E94" s="12" t="s">
        <v>89</v>
      </c>
      <c r="F94" s="12">
        <v>71</v>
      </c>
      <c r="G94" s="12">
        <v>6</v>
      </c>
      <c r="H94" s="12">
        <v>5</v>
      </c>
      <c r="I94" s="12">
        <v>400</v>
      </c>
      <c r="J94" s="12" t="s">
        <v>68</v>
      </c>
      <c r="K94" s="5" t="s">
        <v>152</v>
      </c>
      <c r="L94" s="5" t="s">
        <v>46</v>
      </c>
      <c r="M94" s="12"/>
      <c r="N94" s="12"/>
      <c r="O94" s="12">
        <v>10</v>
      </c>
      <c r="P94" s="12" t="s">
        <v>64</v>
      </c>
      <c r="Q94" s="12"/>
      <c r="R94" s="12"/>
      <c r="S94" s="5"/>
      <c r="T94" s="12"/>
      <c r="U94" s="12">
        <v>99</v>
      </c>
      <c r="V94" s="12">
        <v>19</v>
      </c>
      <c r="W94" s="12">
        <v>2</v>
      </c>
      <c r="X94" s="12"/>
      <c r="Y94" s="12"/>
      <c r="Z94" s="12"/>
      <c r="AA94" s="12"/>
      <c r="AB94" s="12"/>
    </row>
    <row r="95" spans="1:28" outlineLevel="1" x14ac:dyDescent="0.2">
      <c r="A95" s="11" t="s">
        <v>201</v>
      </c>
      <c r="B95" s="11"/>
      <c r="D95" s="12" t="s">
        <v>37</v>
      </c>
      <c r="E95" s="12" t="s">
        <v>93</v>
      </c>
      <c r="F95" s="12">
        <v>72</v>
      </c>
      <c r="G95" s="12">
        <v>4</v>
      </c>
      <c r="H95" s="12">
        <v>4</v>
      </c>
      <c r="I95" s="12">
        <v>15</v>
      </c>
      <c r="J95" s="12" t="s">
        <v>68</v>
      </c>
      <c r="K95" s="5"/>
      <c r="L95" s="5" t="s">
        <v>46</v>
      </c>
      <c r="M95" s="12"/>
      <c r="N95" s="12"/>
      <c r="O95" s="12">
        <v>8</v>
      </c>
      <c r="P95" s="12" t="s">
        <v>95</v>
      </c>
      <c r="Q95" s="12"/>
      <c r="R95" s="12"/>
      <c r="S95" s="5"/>
      <c r="T95" s="12"/>
      <c r="U95" s="12">
        <v>99</v>
      </c>
      <c r="V95" s="12">
        <v>20</v>
      </c>
      <c r="W95" s="12">
        <v>2</v>
      </c>
      <c r="X95" s="12"/>
      <c r="Y95" s="12"/>
      <c r="Z95" s="12"/>
      <c r="AA95" s="12"/>
      <c r="AB95" s="12"/>
    </row>
    <row r="96" spans="1:28" outlineLevel="1" x14ac:dyDescent="0.2">
      <c r="A96" s="13" t="s">
        <v>202</v>
      </c>
      <c r="B96" s="13"/>
      <c r="D96" s="12" t="s">
        <v>37</v>
      </c>
      <c r="E96" s="12" t="s">
        <v>93</v>
      </c>
      <c r="F96" s="12">
        <v>72</v>
      </c>
      <c r="G96" s="12">
        <v>1</v>
      </c>
      <c r="H96" s="12">
        <v>4</v>
      </c>
      <c r="I96" s="12">
        <v>10</v>
      </c>
      <c r="J96" s="12" t="s">
        <v>68</v>
      </c>
      <c r="K96" s="5"/>
      <c r="L96" s="5" t="s">
        <v>46</v>
      </c>
      <c r="M96" s="12"/>
      <c r="N96" s="12"/>
      <c r="O96" s="12">
        <v>3</v>
      </c>
      <c r="P96" s="12" t="s">
        <v>64</v>
      </c>
      <c r="Q96" s="12"/>
      <c r="R96" s="12">
        <v>3</v>
      </c>
      <c r="S96" s="5" t="s">
        <v>95</v>
      </c>
      <c r="T96" s="12"/>
      <c r="U96" s="12">
        <v>99</v>
      </c>
      <c r="V96" s="12">
        <v>20</v>
      </c>
      <c r="W96" s="12">
        <v>2</v>
      </c>
      <c r="X96" s="12"/>
      <c r="Y96" s="12"/>
      <c r="Z96" s="12"/>
      <c r="AA96" s="12"/>
      <c r="AB96" s="12">
        <v>1</v>
      </c>
    </row>
    <row r="97" spans="1:28" outlineLevel="1" x14ac:dyDescent="0.2">
      <c r="A97" s="11" t="s">
        <v>203</v>
      </c>
      <c r="B97" s="11"/>
      <c r="D97" s="12" t="s">
        <v>37</v>
      </c>
      <c r="E97" s="12" t="s">
        <v>49</v>
      </c>
      <c r="F97" s="12">
        <v>97</v>
      </c>
      <c r="G97" s="12">
        <v>12</v>
      </c>
      <c r="H97" s="12">
        <v>4</v>
      </c>
      <c r="I97" s="12">
        <v>20</v>
      </c>
      <c r="J97" s="12" t="s">
        <v>68</v>
      </c>
      <c r="K97" s="5" t="s">
        <v>152</v>
      </c>
      <c r="L97" s="5"/>
      <c r="M97" s="12"/>
      <c r="N97" s="12"/>
      <c r="O97" s="12">
        <v>8</v>
      </c>
      <c r="P97" s="12" t="s">
        <v>64</v>
      </c>
      <c r="Q97" s="12"/>
      <c r="R97" s="12"/>
      <c r="S97" s="5"/>
      <c r="T97" s="12"/>
      <c r="U97" s="12">
        <v>99</v>
      </c>
      <c r="V97" s="12">
        <v>19</v>
      </c>
      <c r="W97" s="12">
        <v>2</v>
      </c>
      <c r="X97" s="12"/>
      <c r="Y97" s="12"/>
      <c r="Z97" s="12"/>
      <c r="AA97" s="12"/>
      <c r="AB97" s="12"/>
    </row>
    <row r="98" spans="1:28" outlineLevel="1" x14ac:dyDescent="0.2">
      <c r="A98" s="11" t="s">
        <v>204</v>
      </c>
      <c r="B98" s="11"/>
      <c r="D98" s="12" t="s">
        <v>66</v>
      </c>
      <c r="E98" s="12" t="s">
        <v>67</v>
      </c>
      <c r="F98" s="12">
        <v>44</v>
      </c>
      <c r="G98" s="12">
        <v>1</v>
      </c>
      <c r="H98" s="12">
        <v>4</v>
      </c>
      <c r="I98" s="12"/>
      <c r="J98" s="12" t="s">
        <v>68</v>
      </c>
      <c r="K98" s="5" t="s">
        <v>87</v>
      </c>
      <c r="L98" s="5"/>
      <c r="M98" s="12"/>
      <c r="N98" s="12"/>
      <c r="O98" s="12">
        <v>3</v>
      </c>
      <c r="P98" s="12" t="s">
        <v>64</v>
      </c>
      <c r="Q98" s="12"/>
      <c r="R98" s="12"/>
      <c r="S98" s="5"/>
      <c r="T98" s="12"/>
      <c r="U98" s="12">
        <v>99</v>
      </c>
      <c r="V98" s="12">
        <v>20</v>
      </c>
      <c r="W98" s="12">
        <v>2</v>
      </c>
      <c r="X98" s="12"/>
      <c r="Y98" s="12"/>
      <c r="Z98" s="12"/>
      <c r="AA98" s="12"/>
      <c r="AB98" s="12"/>
    </row>
    <row r="99" spans="1:28" outlineLevel="1" x14ac:dyDescent="0.2">
      <c r="A99" s="11" t="s">
        <v>205</v>
      </c>
      <c r="B99" s="11"/>
      <c r="D99" s="12" t="s">
        <v>37</v>
      </c>
      <c r="E99" s="12" t="s">
        <v>80</v>
      </c>
      <c r="F99" s="12">
        <v>74</v>
      </c>
      <c r="G99" s="12">
        <v>2</v>
      </c>
      <c r="H99" s="12">
        <v>3</v>
      </c>
      <c r="I99" s="12"/>
      <c r="J99" s="12" t="s">
        <v>68</v>
      </c>
      <c r="K99" s="5" t="s">
        <v>87</v>
      </c>
      <c r="L99" s="5"/>
      <c r="M99" s="12"/>
      <c r="N99" s="12"/>
      <c r="O99" s="12">
        <v>4</v>
      </c>
      <c r="P99" s="12" t="s">
        <v>47</v>
      </c>
      <c r="Q99" s="12"/>
      <c r="R99" s="12"/>
      <c r="S99" s="5"/>
      <c r="T99" s="12"/>
      <c r="U99" s="12">
        <v>99</v>
      </c>
      <c r="V99" s="12">
        <v>19</v>
      </c>
      <c r="W99" s="12">
        <v>2</v>
      </c>
      <c r="X99" s="12"/>
      <c r="Y99" s="12"/>
      <c r="Z99" s="12"/>
      <c r="AA99" s="12"/>
      <c r="AB99" s="12"/>
    </row>
    <row r="100" spans="1:28" outlineLevel="1" x14ac:dyDescent="0.2">
      <c r="A100" s="11" t="s">
        <v>206</v>
      </c>
      <c r="B100" s="11"/>
      <c r="D100" s="12" t="s">
        <v>37</v>
      </c>
      <c r="E100" s="12" t="s">
        <v>38</v>
      </c>
      <c r="F100" s="12">
        <v>101</v>
      </c>
      <c r="G100" s="12">
        <v>3</v>
      </c>
      <c r="H100" s="12">
        <v>3</v>
      </c>
      <c r="I100" s="12">
        <v>8</v>
      </c>
      <c r="J100" s="12" t="s">
        <v>68</v>
      </c>
      <c r="K100" s="5"/>
      <c r="L100" s="5" t="s">
        <v>46</v>
      </c>
      <c r="M100" s="12"/>
      <c r="N100" s="12"/>
      <c r="O100" s="12">
        <v>4</v>
      </c>
      <c r="P100" s="12" t="s">
        <v>64</v>
      </c>
      <c r="Q100" s="12"/>
      <c r="R100" s="12"/>
      <c r="S100" s="5"/>
      <c r="T100" s="12"/>
      <c r="U100" s="12">
        <v>99</v>
      </c>
      <c r="V100" s="12">
        <v>18</v>
      </c>
      <c r="W100" s="12">
        <v>2</v>
      </c>
      <c r="X100" s="12"/>
      <c r="Y100" s="12"/>
      <c r="Z100" s="12"/>
      <c r="AA100" s="12"/>
      <c r="AB100" s="12"/>
    </row>
    <row r="101" spans="1:28" outlineLevel="1" x14ac:dyDescent="0.2">
      <c r="A101" s="13" t="s">
        <v>207</v>
      </c>
      <c r="B101" s="13"/>
      <c r="D101" s="12" t="s">
        <v>37</v>
      </c>
      <c r="E101" s="12" t="s">
        <v>93</v>
      </c>
      <c r="F101" s="12">
        <v>161</v>
      </c>
      <c r="G101" s="12">
        <v>3</v>
      </c>
      <c r="H101" s="12">
        <v>5</v>
      </c>
      <c r="I101" s="12">
        <v>10</v>
      </c>
      <c r="J101" s="12" t="s">
        <v>68</v>
      </c>
      <c r="K101" s="5"/>
      <c r="L101" s="5" t="s">
        <v>46</v>
      </c>
      <c r="M101" s="12">
        <v>1</v>
      </c>
      <c r="N101" s="12"/>
      <c r="O101" s="12">
        <v>6</v>
      </c>
      <c r="P101" s="12" t="s">
        <v>64</v>
      </c>
      <c r="Q101" s="12"/>
      <c r="R101" s="12">
        <v>4</v>
      </c>
      <c r="S101" s="5" t="s">
        <v>95</v>
      </c>
      <c r="T101" s="12"/>
      <c r="U101" s="12">
        <v>99</v>
      </c>
      <c r="V101" s="12">
        <v>20</v>
      </c>
      <c r="W101" s="12">
        <v>2</v>
      </c>
      <c r="X101" s="12"/>
      <c r="Y101" s="12"/>
      <c r="Z101" s="12"/>
      <c r="AA101" s="12"/>
      <c r="AB101" s="12">
        <v>1</v>
      </c>
    </row>
    <row r="102" spans="1:28" outlineLevel="1" x14ac:dyDescent="0.2">
      <c r="A102" s="11" t="s">
        <v>208</v>
      </c>
      <c r="B102" s="11"/>
      <c r="D102" s="12" t="s">
        <v>66</v>
      </c>
      <c r="E102" s="12" t="s">
        <v>67</v>
      </c>
      <c r="F102" s="12">
        <v>73</v>
      </c>
      <c r="G102" s="12">
        <v>7</v>
      </c>
      <c r="H102" s="12">
        <v>5</v>
      </c>
      <c r="I102" s="12">
        <v>90</v>
      </c>
      <c r="J102" s="12" t="s">
        <v>68</v>
      </c>
      <c r="K102" s="5"/>
      <c r="L102" s="5" t="s">
        <v>46</v>
      </c>
      <c r="M102" s="12">
        <v>1</v>
      </c>
      <c r="N102" s="12"/>
      <c r="O102" s="12">
        <v>8</v>
      </c>
      <c r="P102" s="12" t="s">
        <v>64</v>
      </c>
      <c r="Q102" s="12"/>
      <c r="R102" s="12">
        <v>8</v>
      </c>
      <c r="S102" s="12" t="s">
        <v>64</v>
      </c>
      <c r="T102" s="12"/>
      <c r="U102" s="12">
        <v>99</v>
      </c>
      <c r="V102" s="12">
        <v>20</v>
      </c>
      <c r="W102" s="12">
        <v>2</v>
      </c>
      <c r="X102" s="12"/>
      <c r="Y102" s="12"/>
      <c r="Z102" s="12"/>
      <c r="AA102" s="12"/>
      <c r="AB102" s="12"/>
    </row>
    <row r="103" spans="1:28" outlineLevel="1" x14ac:dyDescent="0.2">
      <c r="A103" s="11" t="s">
        <v>209</v>
      </c>
      <c r="B103" s="11"/>
      <c r="C103" s="4" t="s">
        <v>210</v>
      </c>
      <c r="D103" s="12" t="s">
        <v>37</v>
      </c>
      <c r="E103" s="12" t="s">
        <v>38</v>
      </c>
      <c r="F103" s="12">
        <v>101</v>
      </c>
      <c r="G103" s="12">
        <v>10</v>
      </c>
      <c r="H103" s="12">
        <v>5</v>
      </c>
      <c r="I103" s="12">
        <v>10</v>
      </c>
      <c r="J103" s="12" t="s">
        <v>57</v>
      </c>
      <c r="K103" s="5" t="s">
        <v>177</v>
      </c>
      <c r="L103" s="5"/>
      <c r="M103" s="12"/>
      <c r="N103" s="12"/>
      <c r="O103" s="12">
        <v>8</v>
      </c>
      <c r="P103" s="12" t="s">
        <v>47</v>
      </c>
      <c r="Q103" s="12"/>
      <c r="R103" s="12"/>
      <c r="S103" s="5"/>
      <c r="T103" s="12"/>
      <c r="U103" s="12">
        <v>99</v>
      </c>
      <c r="V103" s="12">
        <v>20</v>
      </c>
      <c r="W103" s="12">
        <v>3</v>
      </c>
      <c r="X103" s="12"/>
      <c r="Y103" s="12"/>
      <c r="Z103" s="12"/>
      <c r="AA103" s="12">
        <v>1</v>
      </c>
      <c r="AB103" s="12"/>
    </row>
    <row r="104" spans="1:28" outlineLevel="1" x14ac:dyDescent="0.2">
      <c r="A104" s="11" t="s">
        <v>211</v>
      </c>
      <c r="B104" s="11"/>
      <c r="C104" s="4" t="s">
        <v>210</v>
      </c>
      <c r="D104" s="12" t="s">
        <v>37</v>
      </c>
      <c r="E104" s="12" t="s">
        <v>38</v>
      </c>
      <c r="F104" s="12">
        <v>101</v>
      </c>
      <c r="G104" s="12">
        <v>5</v>
      </c>
      <c r="H104" s="12">
        <v>4</v>
      </c>
      <c r="I104" s="12">
        <v>6</v>
      </c>
      <c r="J104" s="12" t="s">
        <v>57</v>
      </c>
      <c r="K104" s="5" t="s">
        <v>177</v>
      </c>
      <c r="L104" s="5"/>
      <c r="M104" s="12"/>
      <c r="N104" s="12"/>
      <c r="O104" s="12">
        <v>6</v>
      </c>
      <c r="P104" s="12" t="s">
        <v>47</v>
      </c>
      <c r="Q104" s="12"/>
      <c r="R104" s="12"/>
      <c r="S104" s="5"/>
      <c r="T104" s="12"/>
      <c r="U104" s="12">
        <v>99</v>
      </c>
      <c r="V104" s="12">
        <v>20</v>
      </c>
      <c r="W104" s="12">
        <v>3</v>
      </c>
      <c r="X104" s="12"/>
      <c r="Y104" s="12"/>
      <c r="Z104" s="12"/>
      <c r="AA104" s="12">
        <v>1</v>
      </c>
      <c r="AB104" s="12"/>
    </row>
    <row r="105" spans="1:28" outlineLevel="1" x14ac:dyDescent="0.2">
      <c r="A105" s="11" t="s">
        <v>212</v>
      </c>
      <c r="B105" s="11"/>
      <c r="D105" s="12" t="s">
        <v>37</v>
      </c>
      <c r="E105" s="12" t="s">
        <v>38</v>
      </c>
      <c r="F105" s="12">
        <v>101</v>
      </c>
      <c r="G105" s="12">
        <v>12</v>
      </c>
      <c r="H105" s="12">
        <v>5</v>
      </c>
      <c r="I105" s="12">
        <v>12</v>
      </c>
      <c r="J105" s="12" t="s">
        <v>45</v>
      </c>
      <c r="K105" s="5" t="s">
        <v>137</v>
      </c>
      <c r="L105" s="5"/>
      <c r="M105" s="12"/>
      <c r="N105" s="12"/>
      <c r="O105" s="12">
        <v>8</v>
      </c>
      <c r="P105" s="12" t="s">
        <v>95</v>
      </c>
      <c r="Q105" s="12"/>
      <c r="R105" s="12"/>
      <c r="S105" s="5"/>
      <c r="T105" s="12"/>
      <c r="U105" s="12">
        <v>99</v>
      </c>
      <c r="V105" s="12">
        <v>20</v>
      </c>
      <c r="W105" s="12">
        <v>2</v>
      </c>
      <c r="X105" s="12"/>
      <c r="Y105" s="12"/>
      <c r="Z105" s="12"/>
      <c r="AA105" s="12"/>
      <c r="AB105" s="12"/>
    </row>
    <row r="106" spans="1:28" outlineLevel="1" x14ac:dyDescent="0.2">
      <c r="A106" s="11" t="s">
        <v>213</v>
      </c>
      <c r="B106" s="11"/>
      <c r="D106" s="12" t="s">
        <v>37</v>
      </c>
      <c r="E106" s="12" t="s">
        <v>38</v>
      </c>
      <c r="F106" s="12">
        <v>101</v>
      </c>
      <c r="G106" s="12">
        <v>6</v>
      </c>
      <c r="H106" s="12">
        <v>4</v>
      </c>
      <c r="I106" s="12">
        <v>5</v>
      </c>
      <c r="J106" s="12" t="s">
        <v>45</v>
      </c>
      <c r="K106" s="5" t="s">
        <v>137</v>
      </c>
      <c r="L106" s="5"/>
      <c r="M106" s="12"/>
      <c r="N106" s="12"/>
      <c r="O106" s="12">
        <v>6</v>
      </c>
      <c r="P106" s="12" t="s">
        <v>95</v>
      </c>
      <c r="Q106" s="12"/>
      <c r="R106" s="12"/>
      <c r="S106" s="5"/>
      <c r="T106" s="12"/>
      <c r="U106" s="12">
        <v>99</v>
      </c>
      <c r="V106" s="12">
        <v>20</v>
      </c>
      <c r="W106" s="12">
        <v>2</v>
      </c>
      <c r="X106" s="12"/>
      <c r="Y106" s="12"/>
      <c r="Z106" s="12"/>
      <c r="AA106" s="12"/>
      <c r="AB106" s="12"/>
    </row>
    <row r="107" spans="1:28" outlineLevel="1" x14ac:dyDescent="0.2">
      <c r="A107" s="11" t="s">
        <v>214</v>
      </c>
      <c r="B107" s="11"/>
      <c r="D107" s="12" t="s">
        <v>66</v>
      </c>
      <c r="E107" s="12" t="s">
        <v>67</v>
      </c>
      <c r="F107" s="12">
        <v>44</v>
      </c>
      <c r="G107" s="12">
        <v>8</v>
      </c>
      <c r="H107" s="12">
        <v>5</v>
      </c>
      <c r="I107" s="12"/>
      <c r="J107" s="12" t="s">
        <v>68</v>
      </c>
      <c r="K107" s="5" t="s">
        <v>177</v>
      </c>
      <c r="L107" s="5"/>
      <c r="M107" s="12"/>
      <c r="N107" s="12"/>
      <c r="O107" s="12">
        <v>4</v>
      </c>
      <c r="P107" s="12" t="s">
        <v>95</v>
      </c>
      <c r="Q107" s="12"/>
      <c r="R107" s="12"/>
      <c r="S107" s="5"/>
      <c r="T107" s="12" t="s">
        <v>97</v>
      </c>
      <c r="U107" s="12">
        <v>99</v>
      </c>
      <c r="V107" s="12">
        <v>20</v>
      </c>
      <c r="W107" s="12">
        <v>2</v>
      </c>
      <c r="X107" s="12"/>
      <c r="Y107" s="12"/>
      <c r="Z107" s="12"/>
      <c r="AA107" s="12"/>
      <c r="AB107" s="12"/>
    </row>
    <row r="108" spans="1:28" outlineLevel="1" x14ac:dyDescent="0.2">
      <c r="A108" s="11" t="s">
        <v>215</v>
      </c>
      <c r="B108" s="11"/>
      <c r="D108" s="12" t="s">
        <v>37</v>
      </c>
      <c r="E108" s="12" t="s">
        <v>80</v>
      </c>
      <c r="F108" s="12">
        <v>73</v>
      </c>
      <c r="G108" s="12">
        <v>9</v>
      </c>
      <c r="H108" s="12">
        <v>5</v>
      </c>
      <c r="I108" s="12"/>
      <c r="J108" s="12" t="s">
        <v>68</v>
      </c>
      <c r="K108" s="5"/>
      <c r="L108" s="5" t="s">
        <v>46</v>
      </c>
      <c r="M108" s="12"/>
      <c r="N108" s="12"/>
      <c r="O108" s="12">
        <v>8</v>
      </c>
      <c r="P108" s="12" t="s">
        <v>47</v>
      </c>
      <c r="Q108" s="12"/>
      <c r="R108" s="12"/>
      <c r="S108" s="5"/>
      <c r="T108" s="12"/>
      <c r="U108" s="12">
        <v>99</v>
      </c>
      <c r="V108" s="12">
        <v>20</v>
      </c>
      <c r="W108" s="12">
        <v>3</v>
      </c>
      <c r="X108" s="12"/>
      <c r="Y108" s="12"/>
      <c r="Z108" s="12"/>
      <c r="AA108" s="12"/>
      <c r="AB108" s="12"/>
    </row>
    <row r="109" spans="1:28" outlineLevel="1" x14ac:dyDescent="0.2">
      <c r="A109" s="11" t="s">
        <v>216</v>
      </c>
      <c r="B109" s="11"/>
      <c r="D109" s="12" t="s">
        <v>43</v>
      </c>
      <c r="E109" s="12" t="s">
        <v>44</v>
      </c>
      <c r="F109" s="12">
        <v>59</v>
      </c>
      <c r="G109" s="12">
        <v>5</v>
      </c>
      <c r="H109" s="12">
        <v>4</v>
      </c>
      <c r="I109" s="12"/>
      <c r="J109" s="12" t="s">
        <v>57</v>
      </c>
      <c r="K109" s="5"/>
      <c r="L109" s="5" t="s">
        <v>46</v>
      </c>
      <c r="M109" s="12"/>
      <c r="N109" s="12"/>
      <c r="O109" s="12">
        <v>6</v>
      </c>
      <c r="P109" s="12" t="s">
        <v>64</v>
      </c>
      <c r="Q109" s="12"/>
      <c r="R109" s="12"/>
      <c r="S109" s="5"/>
      <c r="T109" s="12"/>
      <c r="U109" s="12">
        <v>99</v>
      </c>
      <c r="V109" s="12">
        <v>20</v>
      </c>
      <c r="W109" s="12">
        <v>3</v>
      </c>
      <c r="X109" s="12"/>
      <c r="Y109" s="12"/>
      <c r="Z109" s="12"/>
      <c r="AA109" s="12"/>
      <c r="AB109" s="12"/>
    </row>
    <row r="110" spans="1:28" outlineLevel="1" x14ac:dyDescent="0.2">
      <c r="A110" s="11" t="s">
        <v>217</v>
      </c>
      <c r="B110" s="11"/>
      <c r="D110" s="12" t="s">
        <v>37</v>
      </c>
      <c r="E110" s="12" t="s">
        <v>49</v>
      </c>
      <c r="F110" s="12">
        <v>97</v>
      </c>
      <c r="G110" s="12">
        <v>20</v>
      </c>
      <c r="H110" s="12">
        <v>5</v>
      </c>
      <c r="I110" s="12">
        <v>15</v>
      </c>
      <c r="J110" s="12" t="s">
        <v>57</v>
      </c>
      <c r="K110" s="5" t="s">
        <v>137</v>
      </c>
      <c r="L110" s="5"/>
      <c r="M110" s="12"/>
      <c r="N110" s="12"/>
      <c r="O110" s="12">
        <v>10</v>
      </c>
      <c r="P110" s="12" t="s">
        <v>95</v>
      </c>
      <c r="Q110" s="12"/>
      <c r="R110" s="12"/>
      <c r="S110" s="5"/>
      <c r="T110" s="12"/>
      <c r="U110" s="12">
        <v>99</v>
      </c>
      <c r="V110" s="12">
        <v>20</v>
      </c>
      <c r="W110" s="12">
        <v>3</v>
      </c>
      <c r="X110" s="12"/>
      <c r="Y110" s="12"/>
      <c r="Z110" s="12"/>
      <c r="AA110" s="12"/>
      <c r="AB110" s="12"/>
    </row>
    <row r="111" spans="1:28" outlineLevel="1" x14ac:dyDescent="0.2">
      <c r="A111" s="11" t="s">
        <v>218</v>
      </c>
      <c r="B111" s="11"/>
      <c r="D111" s="12" t="s">
        <v>37</v>
      </c>
      <c r="E111" s="12" t="s">
        <v>38</v>
      </c>
      <c r="F111" s="12">
        <v>102</v>
      </c>
      <c r="G111" s="12">
        <v>8</v>
      </c>
      <c r="H111" s="12">
        <v>5</v>
      </c>
      <c r="I111" s="12">
        <v>8</v>
      </c>
      <c r="J111" s="12" t="s">
        <v>45</v>
      </c>
      <c r="K111" s="5" t="s">
        <v>137</v>
      </c>
      <c r="L111" s="5"/>
      <c r="M111" s="12"/>
      <c r="N111" s="12"/>
      <c r="O111" s="12">
        <v>8</v>
      </c>
      <c r="P111" s="12" t="s">
        <v>95</v>
      </c>
      <c r="Q111" s="12"/>
      <c r="R111" s="12"/>
      <c r="S111" s="5"/>
      <c r="T111" s="12"/>
      <c r="U111" s="12">
        <v>99</v>
      </c>
      <c r="V111" s="12">
        <v>20</v>
      </c>
      <c r="W111" s="12">
        <v>2</v>
      </c>
      <c r="X111" s="12"/>
      <c r="Y111" s="12"/>
      <c r="Z111" s="12"/>
      <c r="AA111" s="12"/>
      <c r="AB111" s="12"/>
    </row>
    <row r="112" spans="1:28" outlineLevel="1" x14ac:dyDescent="0.2">
      <c r="A112" s="11" t="s">
        <v>219</v>
      </c>
      <c r="B112" s="11"/>
      <c r="D112" s="12" t="s">
        <v>43</v>
      </c>
      <c r="E112" s="12" t="s">
        <v>44</v>
      </c>
      <c r="F112" s="12">
        <v>59</v>
      </c>
      <c r="G112" s="12">
        <v>8</v>
      </c>
      <c r="H112" s="12">
        <v>5</v>
      </c>
      <c r="I112" s="12"/>
      <c r="J112" s="12" t="s">
        <v>68</v>
      </c>
      <c r="K112" s="5" t="s">
        <v>152</v>
      </c>
      <c r="L112" s="5" t="s">
        <v>46</v>
      </c>
      <c r="M112" s="12"/>
      <c r="N112" s="12"/>
      <c r="O112" s="12">
        <v>10</v>
      </c>
      <c r="P112" s="12" t="s">
        <v>64</v>
      </c>
      <c r="Q112" s="12"/>
      <c r="R112" s="12"/>
      <c r="S112" s="5"/>
      <c r="T112" s="12"/>
      <c r="U112" s="12">
        <v>99</v>
      </c>
      <c r="V112" s="12">
        <v>20</v>
      </c>
      <c r="W112" s="12">
        <v>3</v>
      </c>
      <c r="X112" s="12"/>
      <c r="Y112" s="12"/>
      <c r="Z112" s="12"/>
      <c r="AA112" s="12"/>
      <c r="AB112" s="12"/>
    </row>
    <row r="113" spans="1:28" outlineLevel="1" x14ac:dyDescent="0.2">
      <c r="A113" s="11" t="s">
        <v>220</v>
      </c>
      <c r="B113" s="11"/>
      <c r="D113" s="12" t="s">
        <v>37</v>
      </c>
      <c r="E113" s="12" t="s">
        <v>93</v>
      </c>
      <c r="F113" s="12">
        <v>73</v>
      </c>
      <c r="G113" s="12">
        <v>10</v>
      </c>
      <c r="H113" s="12">
        <v>5</v>
      </c>
      <c r="I113" s="12">
        <v>8</v>
      </c>
      <c r="J113" s="12" t="s">
        <v>57</v>
      </c>
      <c r="K113" s="5"/>
      <c r="L113" s="5" t="s">
        <v>46</v>
      </c>
      <c r="M113" s="12"/>
      <c r="N113" s="12">
        <v>2</v>
      </c>
      <c r="O113" s="12">
        <v>4</v>
      </c>
      <c r="P113" s="12" t="s">
        <v>64</v>
      </c>
      <c r="Q113" s="12"/>
      <c r="R113" s="12"/>
      <c r="S113" s="5"/>
      <c r="T113" s="12"/>
      <c r="U113" s="12">
        <v>99</v>
      </c>
      <c r="V113" s="12">
        <v>20</v>
      </c>
      <c r="W113" s="12">
        <v>3</v>
      </c>
      <c r="X113" s="12"/>
      <c r="Y113" s="12"/>
      <c r="Z113" s="12"/>
      <c r="AA113" s="12"/>
      <c r="AB113" s="12"/>
    </row>
    <row r="114" spans="1:28" outlineLevel="1" x14ac:dyDescent="0.2">
      <c r="A114" s="11" t="s">
        <v>221</v>
      </c>
      <c r="B114" s="11"/>
      <c r="D114" s="12" t="s">
        <v>43</v>
      </c>
      <c r="E114" s="12" t="s">
        <v>44</v>
      </c>
      <c r="F114" s="12">
        <v>59</v>
      </c>
      <c r="G114" s="12">
        <v>3</v>
      </c>
      <c r="H114" s="12">
        <v>3</v>
      </c>
      <c r="I114" s="12"/>
      <c r="J114" s="12" t="s">
        <v>45</v>
      </c>
      <c r="K114" s="5"/>
      <c r="L114" s="5" t="s">
        <v>46</v>
      </c>
      <c r="M114" s="12"/>
      <c r="N114" s="12"/>
      <c r="O114" s="12">
        <v>6</v>
      </c>
      <c r="P114" s="12" t="s">
        <v>47</v>
      </c>
      <c r="Q114" s="12"/>
      <c r="R114" s="12"/>
      <c r="S114" s="5"/>
      <c r="T114" s="12"/>
      <c r="U114" s="12">
        <v>99</v>
      </c>
      <c r="V114" s="12">
        <v>20</v>
      </c>
      <c r="W114" s="12">
        <v>2</v>
      </c>
      <c r="X114" s="12" t="s">
        <v>41</v>
      </c>
      <c r="Y114" s="12">
        <v>20</v>
      </c>
      <c r="Z114" s="12"/>
      <c r="AA114" s="12"/>
      <c r="AB114" s="12"/>
    </row>
    <row r="115" spans="1:28" outlineLevel="1" x14ac:dyDescent="0.2">
      <c r="A115" s="11" t="s">
        <v>222</v>
      </c>
      <c r="B115" s="11"/>
      <c r="D115" s="12" t="s">
        <v>37</v>
      </c>
      <c r="E115" s="12" t="s">
        <v>93</v>
      </c>
      <c r="F115" s="12">
        <v>73</v>
      </c>
      <c r="G115" s="12">
        <v>15</v>
      </c>
      <c r="H115" s="12">
        <v>5</v>
      </c>
      <c r="I115" s="12">
        <v>10</v>
      </c>
      <c r="J115" s="12" t="s">
        <v>57</v>
      </c>
      <c r="K115" s="5" t="s">
        <v>177</v>
      </c>
      <c r="L115" s="5" t="s">
        <v>46</v>
      </c>
      <c r="M115" s="12"/>
      <c r="N115" s="12"/>
      <c r="O115" s="12">
        <v>10</v>
      </c>
      <c r="P115" s="12" t="s">
        <v>64</v>
      </c>
      <c r="Q115" s="12"/>
      <c r="R115" s="12"/>
      <c r="S115" s="5"/>
      <c r="T115" s="12"/>
      <c r="U115" s="12">
        <v>99</v>
      </c>
      <c r="V115" s="12">
        <v>20</v>
      </c>
      <c r="W115" s="12">
        <v>3</v>
      </c>
      <c r="X115" s="12"/>
      <c r="Y115" s="12"/>
      <c r="Z115" s="12"/>
      <c r="AA115" s="12"/>
      <c r="AB115" s="12"/>
    </row>
    <row r="116" spans="1:28" outlineLevel="1" x14ac:dyDescent="0.2">
      <c r="A116" s="11" t="s">
        <v>223</v>
      </c>
      <c r="B116" s="11"/>
      <c r="D116" s="12" t="s">
        <v>37</v>
      </c>
      <c r="E116" s="12" t="s">
        <v>93</v>
      </c>
      <c r="F116" s="12">
        <v>74</v>
      </c>
      <c r="G116" s="12">
        <v>2</v>
      </c>
      <c r="H116" s="12">
        <v>3</v>
      </c>
      <c r="I116" s="12">
        <v>2</v>
      </c>
      <c r="J116" s="12" t="s">
        <v>68</v>
      </c>
      <c r="K116" s="5"/>
      <c r="L116" s="5" t="s">
        <v>46</v>
      </c>
      <c r="M116" s="12"/>
      <c r="N116" s="12"/>
      <c r="O116" s="12">
        <v>4</v>
      </c>
      <c r="P116" s="12" t="s">
        <v>47</v>
      </c>
      <c r="Q116" s="12"/>
      <c r="R116" s="12"/>
      <c r="S116" s="5"/>
      <c r="T116" s="12"/>
      <c r="U116" s="12">
        <v>99</v>
      </c>
      <c r="V116" s="12">
        <v>20</v>
      </c>
      <c r="W116" s="12">
        <v>2</v>
      </c>
      <c r="X116" s="12"/>
      <c r="Y116" s="12"/>
      <c r="Z116" s="12"/>
      <c r="AA116" s="12"/>
      <c r="AB116" s="12"/>
    </row>
    <row r="117" spans="1:28" outlineLevel="1" x14ac:dyDescent="0.2">
      <c r="A117" s="11" t="s">
        <v>224</v>
      </c>
      <c r="B117" s="11"/>
      <c r="C117" s="4" t="s">
        <v>225</v>
      </c>
      <c r="D117" s="12" t="s">
        <v>37</v>
      </c>
      <c r="E117" s="12" t="s">
        <v>38</v>
      </c>
      <c r="F117" s="12">
        <v>102</v>
      </c>
      <c r="G117" s="12">
        <v>10</v>
      </c>
      <c r="H117" s="12">
        <v>5</v>
      </c>
      <c r="I117" s="12">
        <v>20</v>
      </c>
      <c r="J117" s="12" t="s">
        <v>68</v>
      </c>
      <c r="K117" s="5" t="s">
        <v>90</v>
      </c>
      <c r="L117" s="5"/>
      <c r="M117" s="12"/>
      <c r="N117" s="12"/>
      <c r="O117" s="12"/>
      <c r="P117" s="12" t="s">
        <v>64</v>
      </c>
      <c r="Q117" s="12"/>
      <c r="R117" s="12"/>
      <c r="S117" s="5"/>
      <c r="T117" s="12" t="s">
        <v>9</v>
      </c>
      <c r="U117" s="12"/>
      <c r="V117" s="12" t="s">
        <v>9</v>
      </c>
      <c r="W117" s="12" t="s">
        <v>9</v>
      </c>
      <c r="X117" s="12" t="s">
        <v>41</v>
      </c>
      <c r="Y117" s="12">
        <v>10</v>
      </c>
      <c r="Z117" s="12"/>
      <c r="AA117" s="12"/>
      <c r="AB117" s="12"/>
    </row>
    <row r="118" spans="1:28" outlineLevel="1" x14ac:dyDescent="0.2">
      <c r="A118" s="11" t="s">
        <v>226</v>
      </c>
      <c r="B118" s="11"/>
      <c r="D118" s="12" t="s">
        <v>37</v>
      </c>
      <c r="E118" s="12" t="s">
        <v>93</v>
      </c>
      <c r="F118" s="12">
        <v>74</v>
      </c>
      <c r="G118" s="12">
        <v>3</v>
      </c>
      <c r="H118" s="12">
        <v>4</v>
      </c>
      <c r="I118" s="12">
        <v>10</v>
      </c>
      <c r="J118" s="12" t="s">
        <v>68</v>
      </c>
      <c r="K118" s="5" t="s">
        <v>152</v>
      </c>
      <c r="L118" s="5" t="s">
        <v>46</v>
      </c>
      <c r="M118" s="12"/>
      <c r="N118" s="12"/>
      <c r="O118" s="12">
        <v>6</v>
      </c>
      <c r="P118" s="12" t="s">
        <v>64</v>
      </c>
      <c r="Q118" s="12"/>
      <c r="R118" s="12"/>
      <c r="S118" s="5"/>
      <c r="T118" s="12"/>
      <c r="U118" s="12">
        <v>99</v>
      </c>
      <c r="V118" s="12">
        <v>19</v>
      </c>
      <c r="W118" s="12">
        <v>2</v>
      </c>
      <c r="X118" s="12"/>
      <c r="Y118" s="12"/>
      <c r="Z118" s="12"/>
      <c r="AA118" s="12"/>
      <c r="AB118" s="12"/>
    </row>
    <row r="119" spans="1:28" outlineLevel="1" x14ac:dyDescent="0.2">
      <c r="A119" s="11" t="s">
        <v>227</v>
      </c>
      <c r="B119" s="11"/>
      <c r="D119" s="12" t="s">
        <v>43</v>
      </c>
      <c r="E119" s="12" t="s">
        <v>44</v>
      </c>
      <c r="F119" s="12">
        <v>59</v>
      </c>
      <c r="G119" s="12">
        <v>12</v>
      </c>
      <c r="H119" s="12">
        <v>5</v>
      </c>
      <c r="I119" s="12"/>
      <c r="J119" s="12" t="s">
        <v>57</v>
      </c>
      <c r="K119" s="5" t="s">
        <v>152</v>
      </c>
      <c r="L119" s="5" t="s">
        <v>46</v>
      </c>
      <c r="M119" s="12"/>
      <c r="N119" s="12">
        <v>2</v>
      </c>
      <c r="O119" s="12">
        <v>6</v>
      </c>
      <c r="P119" s="12" t="s">
        <v>64</v>
      </c>
      <c r="Q119" s="12"/>
      <c r="R119" s="12"/>
      <c r="S119" s="5"/>
      <c r="T119" s="12"/>
      <c r="U119" s="12">
        <v>99</v>
      </c>
      <c r="V119" s="12">
        <v>19</v>
      </c>
      <c r="W119" s="12">
        <v>2</v>
      </c>
      <c r="X119" s="12"/>
      <c r="Y119" s="12"/>
      <c r="Z119" s="12"/>
      <c r="AA119" s="12"/>
      <c r="AB119" s="12"/>
    </row>
    <row r="120" spans="1:28" outlineLevel="1" x14ac:dyDescent="0.2">
      <c r="A120" s="11" t="s">
        <v>228</v>
      </c>
      <c r="B120" s="11"/>
      <c r="C120" s="4" t="s">
        <v>229</v>
      </c>
      <c r="D120" s="12" t="s">
        <v>37</v>
      </c>
      <c r="E120" s="12" t="s">
        <v>38</v>
      </c>
      <c r="F120" s="12">
        <v>102</v>
      </c>
      <c r="G120" s="12">
        <v>2</v>
      </c>
      <c r="H120" s="12">
        <v>4</v>
      </c>
      <c r="I120" s="12">
        <v>2</v>
      </c>
      <c r="J120" s="12" t="s">
        <v>68</v>
      </c>
      <c r="K120" s="5"/>
      <c r="L120" s="5" t="s">
        <v>46</v>
      </c>
      <c r="M120" s="12">
        <v>1</v>
      </c>
      <c r="N120" s="12"/>
      <c r="O120" s="12">
        <v>6</v>
      </c>
      <c r="P120" s="12" t="s">
        <v>95</v>
      </c>
      <c r="Q120" s="12"/>
      <c r="R120" s="12"/>
      <c r="S120" s="5"/>
      <c r="T120" s="12"/>
      <c r="U120" s="12">
        <v>99</v>
      </c>
      <c r="V120" s="12">
        <v>20</v>
      </c>
      <c r="W120" s="12">
        <v>2</v>
      </c>
      <c r="X120" s="12"/>
      <c r="Y120" s="12"/>
      <c r="Z120" s="12"/>
      <c r="AA120" s="12"/>
      <c r="AB120" s="12"/>
    </row>
    <row r="121" spans="1:28" outlineLevel="1" x14ac:dyDescent="0.2">
      <c r="A121" s="11" t="s">
        <v>230</v>
      </c>
      <c r="B121" s="11"/>
      <c r="D121" s="12" t="s">
        <v>43</v>
      </c>
      <c r="E121" s="12" t="s">
        <v>44</v>
      </c>
      <c r="F121" s="12">
        <v>59</v>
      </c>
      <c r="G121" s="12">
        <v>10</v>
      </c>
      <c r="H121" s="12">
        <v>5</v>
      </c>
      <c r="I121" s="12"/>
      <c r="J121" s="12" t="s">
        <v>57</v>
      </c>
      <c r="K121" s="5"/>
      <c r="L121" s="5" t="s">
        <v>46</v>
      </c>
      <c r="M121" s="12"/>
      <c r="N121" s="12"/>
      <c r="O121" s="12">
        <v>10</v>
      </c>
      <c r="P121" s="12" t="s">
        <v>64</v>
      </c>
      <c r="Q121" s="12"/>
      <c r="R121" s="12"/>
      <c r="S121" s="5"/>
      <c r="T121" s="12"/>
      <c r="U121" s="12">
        <v>99</v>
      </c>
      <c r="V121" s="12">
        <v>20</v>
      </c>
      <c r="W121" s="12">
        <v>3</v>
      </c>
      <c r="X121" s="12"/>
      <c r="Y121" s="12"/>
      <c r="Z121" s="12"/>
      <c r="AA121" s="12"/>
      <c r="AB121" s="12"/>
    </row>
    <row r="122" spans="1:28" outlineLevel="1" x14ac:dyDescent="0.2">
      <c r="A122" s="11" t="s">
        <v>231</v>
      </c>
      <c r="B122" s="11"/>
      <c r="D122" s="12" t="s">
        <v>37</v>
      </c>
      <c r="E122" s="12" t="s">
        <v>38</v>
      </c>
      <c r="F122" s="12">
        <v>102</v>
      </c>
      <c r="G122" s="12">
        <v>6</v>
      </c>
      <c r="H122" s="12">
        <v>5</v>
      </c>
      <c r="I122" s="12">
        <v>8</v>
      </c>
      <c r="J122" s="12" t="s">
        <v>57</v>
      </c>
      <c r="K122" s="5" t="s">
        <v>137</v>
      </c>
      <c r="L122" s="5"/>
      <c r="M122" s="12"/>
      <c r="N122" s="12"/>
      <c r="O122" s="12">
        <v>6</v>
      </c>
      <c r="P122" s="12" t="s">
        <v>47</v>
      </c>
      <c r="Q122" s="12"/>
      <c r="R122" s="12"/>
      <c r="S122" s="5"/>
      <c r="T122" s="12"/>
      <c r="U122" s="12">
        <v>99</v>
      </c>
      <c r="V122" s="12">
        <v>20</v>
      </c>
      <c r="W122" s="12">
        <v>4</v>
      </c>
      <c r="X122" s="12"/>
      <c r="Y122" s="12"/>
      <c r="Z122" s="12"/>
      <c r="AA122" s="12"/>
      <c r="AB122" s="12"/>
    </row>
    <row r="123" spans="1:28" outlineLevel="1" x14ac:dyDescent="0.2">
      <c r="A123" s="11" t="s">
        <v>232</v>
      </c>
      <c r="B123" s="11"/>
      <c r="D123" s="12" t="s">
        <v>37</v>
      </c>
      <c r="E123" s="12" t="s">
        <v>38</v>
      </c>
      <c r="F123" s="12">
        <v>102</v>
      </c>
      <c r="G123" s="12">
        <v>4</v>
      </c>
      <c r="H123" s="12">
        <v>4</v>
      </c>
      <c r="I123" s="12">
        <v>4</v>
      </c>
      <c r="J123" s="12" t="s">
        <v>57</v>
      </c>
      <c r="K123" s="5" t="s">
        <v>137</v>
      </c>
      <c r="L123" s="5"/>
      <c r="M123" s="12"/>
      <c r="N123" s="12"/>
      <c r="O123" s="12">
        <v>4</v>
      </c>
      <c r="P123" s="12" t="s">
        <v>47</v>
      </c>
      <c r="Q123" s="12"/>
      <c r="R123" s="12"/>
      <c r="S123" s="5"/>
      <c r="T123" s="12"/>
      <c r="U123" s="12">
        <v>99</v>
      </c>
      <c r="V123" s="12">
        <v>20</v>
      </c>
      <c r="W123" s="12">
        <v>4</v>
      </c>
      <c r="X123" s="12"/>
      <c r="Y123" s="12"/>
      <c r="Z123" s="12"/>
      <c r="AA123" s="12"/>
      <c r="AB123" s="12"/>
    </row>
    <row r="124" spans="1:28" outlineLevel="1" x14ac:dyDescent="0.2">
      <c r="A124" s="11" t="s">
        <v>233</v>
      </c>
      <c r="B124" s="11"/>
      <c r="D124" s="12" t="s">
        <v>43</v>
      </c>
      <c r="E124" s="12" t="s">
        <v>44</v>
      </c>
      <c r="F124" s="12">
        <v>59</v>
      </c>
      <c r="G124" s="12">
        <v>4</v>
      </c>
      <c r="H124" s="12">
        <v>5</v>
      </c>
      <c r="I124" s="12"/>
      <c r="J124" s="12" t="s">
        <v>68</v>
      </c>
      <c r="K124" s="5" t="s">
        <v>137</v>
      </c>
      <c r="L124" s="5" t="s">
        <v>46</v>
      </c>
      <c r="M124" s="12"/>
      <c r="N124" s="12"/>
      <c r="O124" s="12">
        <v>6</v>
      </c>
      <c r="P124" s="12" t="s">
        <v>95</v>
      </c>
      <c r="Q124" s="12"/>
      <c r="R124" s="12"/>
      <c r="S124" s="5"/>
      <c r="T124" s="12"/>
      <c r="U124" s="12">
        <v>99</v>
      </c>
      <c r="V124" s="12">
        <v>20</v>
      </c>
      <c r="W124" s="12">
        <v>3</v>
      </c>
      <c r="X124" s="12"/>
      <c r="Y124" s="12"/>
      <c r="Z124" s="12"/>
      <c r="AA124" s="12"/>
      <c r="AB124" s="12"/>
    </row>
    <row r="125" spans="1:28" outlineLevel="1" x14ac:dyDescent="0.2">
      <c r="A125" s="11" t="s">
        <v>234</v>
      </c>
      <c r="B125" s="11"/>
      <c r="C125" s="4" t="s">
        <v>235</v>
      </c>
      <c r="D125" s="12" t="s">
        <v>37</v>
      </c>
      <c r="E125" s="12" t="s">
        <v>38</v>
      </c>
      <c r="F125" s="12">
        <v>102</v>
      </c>
      <c r="G125" s="12">
        <v>15</v>
      </c>
      <c r="H125" s="12">
        <v>5</v>
      </c>
      <c r="I125" s="12">
        <v>10</v>
      </c>
      <c r="J125" s="12" t="s">
        <v>57</v>
      </c>
      <c r="K125" s="5" t="s">
        <v>177</v>
      </c>
      <c r="L125" s="5"/>
      <c r="M125" s="12"/>
      <c r="N125" s="12">
        <v>2</v>
      </c>
      <c r="O125" s="12">
        <v>4</v>
      </c>
      <c r="P125" s="12" t="s">
        <v>47</v>
      </c>
      <c r="Q125" s="12"/>
      <c r="R125" s="12"/>
      <c r="S125" s="5"/>
      <c r="T125" s="12"/>
      <c r="U125" s="12">
        <v>99</v>
      </c>
      <c r="V125" s="12">
        <v>20</v>
      </c>
      <c r="W125" s="12">
        <v>3</v>
      </c>
      <c r="X125" s="12"/>
      <c r="Y125" s="12"/>
      <c r="Z125" s="12"/>
      <c r="AA125" s="12">
        <v>1</v>
      </c>
      <c r="AB125" s="12"/>
    </row>
    <row r="126" spans="1:28" outlineLevel="1" x14ac:dyDescent="0.2">
      <c r="A126" s="11" t="s">
        <v>236</v>
      </c>
      <c r="B126" s="11"/>
      <c r="C126" s="4" t="s">
        <v>237</v>
      </c>
      <c r="D126" s="12" t="s">
        <v>37</v>
      </c>
      <c r="E126" s="12" t="s">
        <v>38</v>
      </c>
      <c r="F126" s="12">
        <v>102</v>
      </c>
      <c r="G126" s="12">
        <v>3</v>
      </c>
      <c r="H126" s="12">
        <v>5</v>
      </c>
      <c r="I126" s="12">
        <v>20</v>
      </c>
      <c r="J126" s="12" t="s">
        <v>57</v>
      </c>
      <c r="K126" s="5" t="s">
        <v>152</v>
      </c>
      <c r="L126" s="5"/>
      <c r="M126" s="12"/>
      <c r="N126" s="12"/>
      <c r="O126" s="12">
        <v>6</v>
      </c>
      <c r="P126" s="12" t="s">
        <v>47</v>
      </c>
      <c r="Q126" s="12"/>
      <c r="R126" s="12"/>
      <c r="S126" s="5"/>
      <c r="T126" s="12"/>
      <c r="U126" s="12">
        <v>99</v>
      </c>
      <c r="V126" s="12">
        <v>18</v>
      </c>
      <c r="W126" s="12">
        <v>2</v>
      </c>
      <c r="X126" s="12"/>
      <c r="Y126" s="12"/>
      <c r="Z126" s="12"/>
      <c r="AA126" s="12"/>
      <c r="AB126" s="12">
        <v>1</v>
      </c>
    </row>
    <row r="127" spans="1:28" outlineLevel="1" x14ac:dyDescent="0.2">
      <c r="A127" s="11" t="s">
        <v>238</v>
      </c>
      <c r="B127" s="11"/>
      <c r="D127" s="12"/>
      <c r="E127" s="12"/>
      <c r="F127" s="12"/>
      <c r="G127" s="12">
        <v>0.5</v>
      </c>
      <c r="H127" s="12">
        <v>3</v>
      </c>
      <c r="I127" s="12"/>
      <c r="J127" s="12" t="s">
        <v>45</v>
      </c>
      <c r="K127" s="5" t="s">
        <v>61</v>
      </c>
      <c r="L127" s="5"/>
      <c r="M127" s="12"/>
      <c r="N127" s="12"/>
      <c r="O127" s="12">
        <v>2</v>
      </c>
      <c r="P127" s="12" t="s">
        <v>95</v>
      </c>
      <c r="Q127" s="12"/>
      <c r="R127" s="12"/>
      <c r="S127" s="5"/>
      <c r="T127" s="12"/>
      <c r="U127" s="12">
        <v>99</v>
      </c>
      <c r="V127" s="12">
        <v>20</v>
      </c>
      <c r="W127" s="12">
        <v>2</v>
      </c>
      <c r="X127" s="12" t="s">
        <v>41</v>
      </c>
      <c r="Y127" s="12">
        <v>10</v>
      </c>
      <c r="Z127" s="12"/>
      <c r="AA127" s="12"/>
      <c r="AB127" s="12"/>
    </row>
    <row r="128" spans="1:28" outlineLevel="1" x14ac:dyDescent="0.2">
      <c r="A128" s="11" t="s">
        <v>239</v>
      </c>
      <c r="B128" s="11"/>
      <c r="D128" s="12" t="s">
        <v>37</v>
      </c>
      <c r="E128" s="12" t="s">
        <v>49</v>
      </c>
      <c r="F128" s="12">
        <v>97</v>
      </c>
      <c r="G128" s="12">
        <v>4</v>
      </c>
      <c r="H128" s="12">
        <v>4</v>
      </c>
      <c r="I128" s="12">
        <v>20</v>
      </c>
      <c r="J128" s="12" t="s">
        <v>57</v>
      </c>
      <c r="K128" s="5" t="s">
        <v>152</v>
      </c>
      <c r="L128" s="5"/>
      <c r="M128" s="12"/>
      <c r="N128" s="12"/>
      <c r="O128" s="12">
        <v>8</v>
      </c>
      <c r="P128" s="12" t="s">
        <v>135</v>
      </c>
      <c r="Q128" s="12"/>
      <c r="R128" s="12"/>
      <c r="S128" s="5"/>
      <c r="T128" s="12"/>
      <c r="U128" s="12">
        <v>99</v>
      </c>
      <c r="V128" s="12">
        <v>19</v>
      </c>
      <c r="W128" s="12">
        <v>2</v>
      </c>
      <c r="X128" s="12"/>
      <c r="Y128" s="12"/>
      <c r="Z128" s="12"/>
      <c r="AA128" s="12"/>
      <c r="AB128" s="12"/>
    </row>
    <row r="129" spans="1:28" outlineLevel="1" x14ac:dyDescent="0.2">
      <c r="A129" s="11" t="s">
        <v>240</v>
      </c>
      <c r="B129" s="11"/>
      <c r="C129" s="4" t="s">
        <v>241</v>
      </c>
      <c r="D129" s="12" t="s">
        <v>37</v>
      </c>
      <c r="E129" s="12" t="s">
        <v>93</v>
      </c>
      <c r="F129" s="12">
        <v>45</v>
      </c>
      <c r="G129" s="12">
        <v>2</v>
      </c>
      <c r="H129" s="12">
        <v>3</v>
      </c>
      <c r="I129" s="12">
        <v>1</v>
      </c>
      <c r="J129" s="12" t="s">
        <v>68</v>
      </c>
      <c r="K129" s="5" t="s">
        <v>87</v>
      </c>
      <c r="L129" s="5" t="s">
        <v>46</v>
      </c>
      <c r="M129" s="12">
        <v>1</v>
      </c>
      <c r="N129" s="12"/>
      <c r="O129" s="12">
        <v>4</v>
      </c>
      <c r="P129" s="12" t="s">
        <v>95</v>
      </c>
      <c r="Q129" s="12"/>
      <c r="R129" s="12"/>
      <c r="S129" s="5"/>
      <c r="T129" s="12"/>
      <c r="U129" s="12">
        <v>99</v>
      </c>
      <c r="V129" s="12">
        <v>20</v>
      </c>
      <c r="W129" s="12">
        <v>2</v>
      </c>
      <c r="X129" s="12"/>
      <c r="Y129" s="12"/>
      <c r="Z129" s="12"/>
      <c r="AA129" s="12"/>
      <c r="AB129" s="12"/>
    </row>
    <row r="130" spans="1:28" outlineLevel="1" x14ac:dyDescent="0.2">
      <c r="A130" s="11" t="s">
        <v>242</v>
      </c>
      <c r="B130" s="11"/>
      <c r="D130" s="12" t="s">
        <v>37</v>
      </c>
      <c r="E130" s="12" t="s">
        <v>93</v>
      </c>
      <c r="F130" s="12">
        <v>74</v>
      </c>
      <c r="G130" s="12">
        <v>10</v>
      </c>
      <c r="H130" s="12">
        <v>5</v>
      </c>
      <c r="I130" s="12">
        <v>95</v>
      </c>
      <c r="J130" s="12" t="s">
        <v>68</v>
      </c>
      <c r="K130" s="5"/>
      <c r="L130" s="5" t="s">
        <v>46</v>
      </c>
      <c r="M130" s="12"/>
      <c r="N130" s="12"/>
      <c r="O130" s="12">
        <v>8</v>
      </c>
      <c r="P130" s="12" t="s">
        <v>47</v>
      </c>
      <c r="Q130" s="12"/>
      <c r="R130" s="12">
        <v>8</v>
      </c>
      <c r="S130" s="12" t="s">
        <v>47</v>
      </c>
      <c r="T130" s="12"/>
      <c r="U130" s="12">
        <v>99</v>
      </c>
      <c r="V130" s="12">
        <v>20</v>
      </c>
      <c r="W130" s="12">
        <v>3</v>
      </c>
      <c r="X130" s="12"/>
      <c r="Y130" s="12"/>
      <c r="Z130" s="12"/>
      <c r="AA130" s="12"/>
      <c r="AB130" s="12"/>
    </row>
    <row r="131" spans="1:28" outlineLevel="1" x14ac:dyDescent="0.2">
      <c r="A131" s="11" t="s">
        <v>243</v>
      </c>
      <c r="B131" s="11"/>
      <c r="D131" s="12" t="s">
        <v>37</v>
      </c>
      <c r="E131" s="12" t="s">
        <v>38</v>
      </c>
      <c r="F131" s="12">
        <v>102</v>
      </c>
      <c r="G131" s="12">
        <v>3</v>
      </c>
      <c r="H131" s="12">
        <v>3</v>
      </c>
      <c r="I131" s="12">
        <v>1</v>
      </c>
      <c r="J131" s="12" t="s">
        <v>57</v>
      </c>
      <c r="K131" s="5" t="s">
        <v>90</v>
      </c>
      <c r="L131" s="5"/>
      <c r="M131" s="12"/>
      <c r="N131" s="12"/>
      <c r="O131" s="12">
        <v>6</v>
      </c>
      <c r="P131" s="12" t="s">
        <v>95</v>
      </c>
      <c r="Q131" s="12"/>
      <c r="R131" s="12"/>
      <c r="S131" s="5"/>
      <c r="T131" s="12" t="s">
        <v>97</v>
      </c>
      <c r="U131" s="12">
        <v>99</v>
      </c>
      <c r="V131" s="12">
        <v>20</v>
      </c>
      <c r="W131" s="12">
        <v>2</v>
      </c>
      <c r="X131" s="12"/>
      <c r="Y131" s="12"/>
      <c r="Z131" s="12"/>
      <c r="AA131" s="12"/>
      <c r="AB131" s="12"/>
    </row>
    <row r="132" spans="1:28" outlineLevel="1" x14ac:dyDescent="0.2">
      <c r="A132" s="11" t="s">
        <v>244</v>
      </c>
      <c r="B132" s="11"/>
      <c r="D132" s="12" t="s">
        <v>37</v>
      </c>
      <c r="E132" s="12" t="s">
        <v>93</v>
      </c>
      <c r="F132" s="12">
        <v>74</v>
      </c>
      <c r="G132" s="12">
        <v>8</v>
      </c>
      <c r="H132" s="12">
        <v>5</v>
      </c>
      <c r="I132" s="12">
        <v>8</v>
      </c>
      <c r="J132" s="12" t="s">
        <v>68</v>
      </c>
      <c r="K132" s="5"/>
      <c r="L132" s="5" t="s">
        <v>46</v>
      </c>
      <c r="M132" s="12"/>
      <c r="N132" s="12"/>
      <c r="O132" s="12">
        <v>4</v>
      </c>
      <c r="P132" s="12" t="s">
        <v>95</v>
      </c>
      <c r="Q132" s="12"/>
      <c r="R132" s="12"/>
      <c r="S132" s="5"/>
      <c r="T132" s="12" t="s">
        <v>97</v>
      </c>
      <c r="U132" s="12">
        <v>99</v>
      </c>
      <c r="V132" s="12">
        <v>20</v>
      </c>
      <c r="W132" s="12">
        <v>2</v>
      </c>
      <c r="X132" s="12"/>
      <c r="Y132" s="12"/>
      <c r="Z132" s="12"/>
      <c r="AA132" s="12"/>
      <c r="AB132" s="12"/>
    </row>
    <row r="133" spans="1:28" outlineLevel="1" x14ac:dyDescent="0.2">
      <c r="A133" s="11" t="s">
        <v>245</v>
      </c>
      <c r="B133" s="11"/>
      <c r="D133" s="12" t="s">
        <v>37</v>
      </c>
      <c r="E133" s="12" t="s">
        <v>38</v>
      </c>
      <c r="F133" s="12">
        <v>102</v>
      </c>
      <c r="G133" s="12">
        <v>4</v>
      </c>
      <c r="H133" s="12">
        <v>4</v>
      </c>
      <c r="I133" s="12">
        <v>15</v>
      </c>
      <c r="J133" s="12" t="s">
        <v>57</v>
      </c>
      <c r="K133" s="5" t="s">
        <v>152</v>
      </c>
      <c r="L133" s="5"/>
      <c r="M133" s="12"/>
      <c r="N133" s="12"/>
      <c r="O133" s="12">
        <v>6</v>
      </c>
      <c r="P133" s="12" t="s">
        <v>64</v>
      </c>
      <c r="Q133" s="12"/>
      <c r="R133" s="12"/>
      <c r="S133" s="5"/>
      <c r="T133" s="12"/>
      <c r="U133" s="12">
        <v>99</v>
      </c>
      <c r="V133" s="12">
        <v>18</v>
      </c>
      <c r="W133" s="12">
        <v>2</v>
      </c>
      <c r="X133" s="12"/>
      <c r="Y133" s="12"/>
      <c r="Z133" s="12"/>
      <c r="AA133" s="12"/>
      <c r="AB133" s="12"/>
    </row>
    <row r="134" spans="1:28" outlineLevel="1" x14ac:dyDescent="0.2">
      <c r="A134" s="11" t="s">
        <v>246</v>
      </c>
      <c r="B134" s="11"/>
      <c r="D134" s="12" t="s">
        <v>66</v>
      </c>
      <c r="E134" s="12" t="s">
        <v>134</v>
      </c>
      <c r="F134" s="12">
        <v>39</v>
      </c>
      <c r="G134" s="12">
        <v>15</v>
      </c>
      <c r="H134" s="12">
        <v>5</v>
      </c>
      <c r="I134" s="12"/>
      <c r="J134" s="12" t="s">
        <v>68</v>
      </c>
      <c r="K134" s="5" t="s">
        <v>152</v>
      </c>
      <c r="L134" s="5"/>
      <c r="M134" s="12"/>
      <c r="N134" s="12"/>
      <c r="O134" s="12">
        <v>6</v>
      </c>
      <c r="P134" s="12" t="s">
        <v>64</v>
      </c>
      <c r="Q134" s="12"/>
      <c r="R134" s="12">
        <v>6</v>
      </c>
      <c r="S134" s="12" t="s">
        <v>64</v>
      </c>
      <c r="T134" s="12"/>
      <c r="U134" s="12">
        <v>99</v>
      </c>
      <c r="V134" s="12">
        <v>18</v>
      </c>
      <c r="W134" s="12">
        <v>2</v>
      </c>
      <c r="X134" s="12"/>
      <c r="Y134" s="12"/>
      <c r="Z134" s="12"/>
      <c r="AA134" s="12"/>
      <c r="AB134" s="12"/>
    </row>
    <row r="135" spans="1:28" outlineLevel="1" x14ac:dyDescent="0.2">
      <c r="A135" s="11" t="s">
        <v>247</v>
      </c>
      <c r="B135" s="11"/>
      <c r="D135" s="12" t="s">
        <v>37</v>
      </c>
      <c r="E135" s="12" t="s">
        <v>49</v>
      </c>
      <c r="F135" s="12">
        <v>97</v>
      </c>
      <c r="G135" s="12">
        <v>2</v>
      </c>
      <c r="H135" s="12">
        <v>4</v>
      </c>
      <c r="I135" s="12">
        <v>20</v>
      </c>
      <c r="J135" s="12" t="s">
        <v>68</v>
      </c>
      <c r="K135" s="5" t="s">
        <v>123</v>
      </c>
      <c r="L135" s="5"/>
      <c r="M135" s="12"/>
      <c r="N135" s="12"/>
      <c r="O135" s="12">
        <v>8</v>
      </c>
      <c r="P135" s="12" t="s">
        <v>64</v>
      </c>
      <c r="Q135" s="12"/>
      <c r="R135" s="12"/>
      <c r="S135" s="5"/>
      <c r="T135" s="12"/>
      <c r="U135" s="12">
        <v>99</v>
      </c>
      <c r="V135" s="12">
        <v>20</v>
      </c>
      <c r="W135" s="12">
        <v>2</v>
      </c>
      <c r="X135" s="12"/>
      <c r="Y135" s="12"/>
      <c r="Z135" s="12"/>
      <c r="AA135" s="12"/>
      <c r="AB135" s="12"/>
    </row>
    <row r="136" spans="1:28" outlineLevel="1" x14ac:dyDescent="0.2">
      <c r="A136" s="11" t="s">
        <v>248</v>
      </c>
      <c r="B136" s="11"/>
      <c r="C136" s="4" t="s">
        <v>249</v>
      </c>
      <c r="D136" s="12" t="s">
        <v>37</v>
      </c>
      <c r="E136" s="12" t="s">
        <v>38</v>
      </c>
      <c r="F136" s="12">
        <v>102</v>
      </c>
      <c r="G136" s="12">
        <v>12</v>
      </c>
      <c r="H136" s="12">
        <v>5</v>
      </c>
      <c r="I136" s="12">
        <v>18</v>
      </c>
      <c r="J136" s="12" t="s">
        <v>57</v>
      </c>
      <c r="K136" s="5" t="s">
        <v>177</v>
      </c>
      <c r="L136" s="5"/>
      <c r="M136" s="12"/>
      <c r="N136" s="12">
        <v>2</v>
      </c>
      <c r="O136" s="12">
        <v>4</v>
      </c>
      <c r="P136" s="12" t="s">
        <v>132</v>
      </c>
      <c r="Q136" s="12"/>
      <c r="R136" s="12"/>
      <c r="S136" s="5"/>
      <c r="T136" s="12"/>
      <c r="U136" s="12">
        <v>99</v>
      </c>
      <c r="V136" s="12">
        <v>20</v>
      </c>
      <c r="W136" s="12">
        <v>4</v>
      </c>
      <c r="X136" s="12"/>
      <c r="Y136" s="12"/>
      <c r="Z136" s="12"/>
      <c r="AA136" s="12"/>
      <c r="AB136" s="12"/>
    </row>
    <row r="137" spans="1:28" outlineLevel="1" x14ac:dyDescent="0.2">
      <c r="A137" s="11" t="s">
        <v>250</v>
      </c>
      <c r="B137" s="11"/>
      <c r="C137" s="4" t="s">
        <v>251</v>
      </c>
      <c r="D137" s="12" t="s">
        <v>37</v>
      </c>
      <c r="E137" s="12" t="s">
        <v>56</v>
      </c>
      <c r="F137" s="12"/>
      <c r="G137" s="12">
        <v>15</v>
      </c>
      <c r="H137" s="12">
        <v>4</v>
      </c>
      <c r="I137" s="12">
        <v>20</v>
      </c>
      <c r="J137" s="12" t="s">
        <v>57</v>
      </c>
      <c r="K137" s="5" t="s">
        <v>69</v>
      </c>
      <c r="L137" s="5"/>
      <c r="M137" s="12"/>
      <c r="N137" s="12"/>
      <c r="O137" s="12">
        <v>4</v>
      </c>
      <c r="P137" s="12" t="s">
        <v>95</v>
      </c>
      <c r="Q137" s="12"/>
      <c r="R137" s="12"/>
      <c r="S137" s="5"/>
      <c r="T137" s="12"/>
      <c r="U137" s="12">
        <v>99</v>
      </c>
      <c r="V137" s="12">
        <v>20</v>
      </c>
      <c r="W137" s="12">
        <v>2</v>
      </c>
      <c r="X137" s="12"/>
      <c r="Y137" s="12"/>
      <c r="Z137" s="12"/>
      <c r="AA137" s="12"/>
      <c r="AB137" s="12"/>
    </row>
    <row r="138" spans="1:28" outlineLevel="1" x14ac:dyDescent="0.2">
      <c r="A138" s="11" t="s">
        <v>252</v>
      </c>
      <c r="B138" s="11"/>
      <c r="C138" s="4" t="s">
        <v>251</v>
      </c>
      <c r="D138" s="12" t="s">
        <v>37</v>
      </c>
      <c r="E138" s="12" t="s">
        <v>56</v>
      </c>
      <c r="F138" s="12"/>
      <c r="G138" s="12">
        <v>6</v>
      </c>
      <c r="H138" s="12">
        <v>4</v>
      </c>
      <c r="I138" s="12">
        <v>9</v>
      </c>
      <c r="J138" s="12" t="s">
        <v>57</v>
      </c>
      <c r="K138" s="5" t="s">
        <v>69</v>
      </c>
      <c r="L138" s="5"/>
      <c r="M138" s="12"/>
      <c r="N138" s="12"/>
      <c r="O138" s="12">
        <v>3</v>
      </c>
      <c r="P138" s="12" t="s">
        <v>95</v>
      </c>
      <c r="Q138" s="12"/>
      <c r="R138" s="12"/>
      <c r="S138" s="5"/>
      <c r="T138" s="12"/>
      <c r="U138" s="12">
        <v>99</v>
      </c>
      <c r="V138" s="12">
        <v>20</v>
      </c>
      <c r="W138" s="12">
        <v>2</v>
      </c>
      <c r="X138" s="12"/>
      <c r="Y138" s="12"/>
      <c r="Z138" s="12"/>
      <c r="AA138" s="12"/>
      <c r="AB138" s="12"/>
    </row>
    <row r="139" spans="1:28" outlineLevel="1" x14ac:dyDescent="0.2">
      <c r="A139" s="11" t="s">
        <v>253</v>
      </c>
      <c r="B139" s="11"/>
      <c r="C139" s="4" t="s">
        <v>251</v>
      </c>
      <c r="D139" s="12" t="s">
        <v>37</v>
      </c>
      <c r="E139" s="12" t="s">
        <v>56</v>
      </c>
      <c r="F139" s="12"/>
      <c r="G139" s="12">
        <v>5</v>
      </c>
      <c r="H139" s="12">
        <v>4</v>
      </c>
      <c r="I139" s="12">
        <v>10</v>
      </c>
      <c r="J139" s="12" t="s">
        <v>57</v>
      </c>
      <c r="K139" s="5" t="s">
        <v>69</v>
      </c>
      <c r="L139" s="5"/>
      <c r="M139" s="12"/>
      <c r="N139" s="12"/>
      <c r="O139" s="12">
        <v>6</v>
      </c>
      <c r="P139" s="12" t="s">
        <v>47</v>
      </c>
      <c r="Q139" s="12"/>
      <c r="R139" s="12"/>
      <c r="S139" s="5"/>
      <c r="T139" s="12"/>
      <c r="U139" s="12">
        <v>99</v>
      </c>
      <c r="V139" s="12">
        <v>20</v>
      </c>
      <c r="W139" s="12">
        <v>2</v>
      </c>
      <c r="X139" s="12"/>
      <c r="Y139" s="12"/>
      <c r="Z139" s="12"/>
      <c r="AA139" s="12"/>
      <c r="AB139" s="12"/>
    </row>
    <row r="140" spans="1:28" outlineLevel="1" x14ac:dyDescent="0.2">
      <c r="A140" s="11" t="s">
        <v>254</v>
      </c>
      <c r="B140" s="11"/>
      <c r="C140" s="4" t="s">
        <v>251</v>
      </c>
      <c r="D140" s="12" t="s">
        <v>37</v>
      </c>
      <c r="E140" s="12" t="s">
        <v>56</v>
      </c>
      <c r="F140" s="12"/>
      <c r="G140" s="12">
        <v>5</v>
      </c>
      <c r="H140" s="12">
        <v>4</v>
      </c>
      <c r="I140" s="12">
        <v>10</v>
      </c>
      <c r="J140" s="12" t="s">
        <v>57</v>
      </c>
      <c r="K140" s="5" t="s">
        <v>69</v>
      </c>
      <c r="L140" s="5"/>
      <c r="M140" s="12"/>
      <c r="N140" s="12"/>
      <c r="O140" s="12">
        <v>3</v>
      </c>
      <c r="P140" s="12" t="s">
        <v>47</v>
      </c>
      <c r="Q140" s="12"/>
      <c r="R140" s="12"/>
      <c r="S140" s="5"/>
      <c r="T140" s="12"/>
      <c r="U140" s="12">
        <v>99</v>
      </c>
      <c r="V140" s="12">
        <v>20</v>
      </c>
      <c r="W140" s="12">
        <v>2</v>
      </c>
      <c r="X140" s="12"/>
      <c r="Y140" s="12"/>
      <c r="Z140" s="12"/>
      <c r="AA140" s="12"/>
      <c r="AB140" s="12"/>
    </row>
    <row r="141" spans="1:28" outlineLevel="1" x14ac:dyDescent="0.2">
      <c r="A141" s="11" t="s">
        <v>255</v>
      </c>
      <c r="B141" s="11"/>
      <c r="D141" s="12" t="s">
        <v>37</v>
      </c>
      <c r="E141" s="12" t="s">
        <v>93</v>
      </c>
      <c r="F141" s="12">
        <v>74</v>
      </c>
      <c r="G141" s="12">
        <v>5</v>
      </c>
      <c r="H141" s="12">
        <v>5</v>
      </c>
      <c r="I141" s="12">
        <v>12</v>
      </c>
      <c r="J141" s="12" t="s">
        <v>68</v>
      </c>
      <c r="K141" s="5"/>
      <c r="L141" s="5" t="s">
        <v>46</v>
      </c>
      <c r="M141" s="12"/>
      <c r="N141" s="12"/>
      <c r="O141" s="12">
        <v>8</v>
      </c>
      <c r="P141" s="12" t="s">
        <v>47</v>
      </c>
      <c r="Q141" s="12"/>
      <c r="R141" s="12"/>
      <c r="S141" s="5"/>
      <c r="T141" s="12"/>
      <c r="U141" s="12">
        <v>99</v>
      </c>
      <c r="V141" s="12">
        <v>20</v>
      </c>
      <c r="W141" s="12">
        <v>3</v>
      </c>
      <c r="X141" s="12"/>
      <c r="Y141" s="12"/>
      <c r="Z141" s="12"/>
      <c r="AA141" s="12"/>
      <c r="AB141" s="12"/>
    </row>
    <row r="142" spans="1:28" outlineLevel="1" x14ac:dyDescent="0.2">
      <c r="A142" s="11" t="s">
        <v>256</v>
      </c>
      <c r="B142" s="11"/>
      <c r="D142" s="12" t="s">
        <v>37</v>
      </c>
      <c r="E142" s="12" t="s">
        <v>80</v>
      </c>
      <c r="F142" s="12">
        <v>73</v>
      </c>
      <c r="G142" s="12">
        <v>15</v>
      </c>
      <c r="H142" s="12">
        <v>5</v>
      </c>
      <c r="I142" s="12"/>
      <c r="J142" s="12" t="s">
        <v>68</v>
      </c>
      <c r="K142" s="5"/>
      <c r="L142" s="5" t="s">
        <v>77</v>
      </c>
      <c r="M142" s="12"/>
      <c r="N142" s="12">
        <v>2</v>
      </c>
      <c r="O142" s="12">
        <v>6</v>
      </c>
      <c r="P142" s="12" t="s">
        <v>95</v>
      </c>
      <c r="Q142" s="12"/>
      <c r="R142" s="12"/>
      <c r="S142" s="5"/>
      <c r="T142" s="12"/>
      <c r="U142" s="12">
        <v>99</v>
      </c>
      <c r="V142" s="12">
        <v>19</v>
      </c>
      <c r="W142" s="12">
        <v>3</v>
      </c>
      <c r="X142" s="12" t="s">
        <v>41</v>
      </c>
      <c r="Y142" s="12">
        <v>10</v>
      </c>
      <c r="Z142" s="12"/>
      <c r="AA142" s="12"/>
      <c r="AB142" s="12"/>
    </row>
    <row r="143" spans="1:28" outlineLevel="1" x14ac:dyDescent="0.2">
      <c r="A143" s="11" t="s">
        <v>257</v>
      </c>
      <c r="B143" s="11"/>
      <c r="C143" s="4" t="s">
        <v>258</v>
      </c>
      <c r="D143" s="12" t="s">
        <v>37</v>
      </c>
      <c r="E143" s="12" t="s">
        <v>38</v>
      </c>
      <c r="F143" s="12">
        <v>103</v>
      </c>
      <c r="G143" s="12">
        <v>0.1</v>
      </c>
      <c r="H143" s="12">
        <v>3</v>
      </c>
      <c r="I143" s="12">
        <v>1</v>
      </c>
      <c r="J143" s="12" t="s">
        <v>68</v>
      </c>
      <c r="K143" s="5"/>
      <c r="L143" s="5" t="s">
        <v>46</v>
      </c>
      <c r="M143" s="12"/>
      <c r="N143" s="12"/>
      <c r="O143" s="12">
        <v>1</v>
      </c>
      <c r="P143" s="12" t="s">
        <v>47</v>
      </c>
      <c r="Q143" s="12"/>
      <c r="R143" s="12"/>
      <c r="S143" s="5"/>
      <c r="T143" s="12"/>
      <c r="U143" s="12"/>
      <c r="V143" s="12">
        <v>20</v>
      </c>
      <c r="W143" s="12">
        <v>2</v>
      </c>
      <c r="X143" s="12" t="s">
        <v>41</v>
      </c>
      <c r="Y143" s="12">
        <v>10</v>
      </c>
      <c r="Z143" s="12"/>
      <c r="AA143" s="12"/>
      <c r="AB143" s="12"/>
    </row>
    <row r="144" spans="1:28" outlineLevel="1" x14ac:dyDescent="0.2">
      <c r="A144" s="11" t="s">
        <v>259</v>
      </c>
      <c r="B144" s="11"/>
      <c r="C144" s="4" t="s">
        <v>260</v>
      </c>
      <c r="D144" s="12" t="s">
        <v>37</v>
      </c>
      <c r="E144" s="12" t="s">
        <v>38</v>
      </c>
      <c r="F144" s="12">
        <v>103</v>
      </c>
      <c r="G144" s="12">
        <v>1</v>
      </c>
      <c r="H144" s="12">
        <v>4</v>
      </c>
      <c r="I144" s="12">
        <v>3</v>
      </c>
      <c r="J144" s="12" t="s">
        <v>68</v>
      </c>
      <c r="K144" s="5"/>
      <c r="L144" s="5" t="s">
        <v>46</v>
      </c>
      <c r="M144" s="12">
        <v>1</v>
      </c>
      <c r="N144" s="12"/>
      <c r="O144" s="12">
        <v>6</v>
      </c>
      <c r="P144" s="12" t="s">
        <v>47</v>
      </c>
      <c r="Q144" s="12"/>
      <c r="R144" s="12"/>
      <c r="S144" s="5"/>
      <c r="T144" s="12"/>
      <c r="U144" s="12">
        <v>99</v>
      </c>
      <c r="V144" s="12">
        <v>20</v>
      </c>
      <c r="W144" s="12">
        <v>2</v>
      </c>
      <c r="X144" s="12"/>
      <c r="Y144" s="12"/>
      <c r="Z144" s="12"/>
      <c r="AA144" s="12"/>
      <c r="AB144" s="12"/>
    </row>
    <row r="145" spans="1:28" outlineLevel="1" x14ac:dyDescent="0.2">
      <c r="A145" s="11" t="s">
        <v>261</v>
      </c>
      <c r="B145" s="11"/>
      <c r="C145" s="4" t="s">
        <v>262</v>
      </c>
      <c r="D145" s="12" t="s">
        <v>37</v>
      </c>
      <c r="E145" s="12" t="s">
        <v>38</v>
      </c>
      <c r="F145" s="12">
        <v>103</v>
      </c>
      <c r="G145" s="12">
        <v>3</v>
      </c>
      <c r="H145" s="12">
        <v>4</v>
      </c>
      <c r="I145" s="12">
        <v>6</v>
      </c>
      <c r="J145" s="12" t="s">
        <v>45</v>
      </c>
      <c r="K145" s="5" t="s">
        <v>90</v>
      </c>
      <c r="L145" s="5"/>
      <c r="M145" s="12"/>
      <c r="N145" s="12"/>
      <c r="O145" s="12">
        <v>6</v>
      </c>
      <c r="P145" s="12" t="s">
        <v>64</v>
      </c>
      <c r="Q145" s="12"/>
      <c r="R145" s="12"/>
      <c r="S145" s="5"/>
      <c r="T145" s="12"/>
      <c r="U145" s="12">
        <v>99</v>
      </c>
      <c r="V145" s="12">
        <v>20</v>
      </c>
      <c r="W145" s="12">
        <v>2</v>
      </c>
      <c r="X145" s="12"/>
      <c r="Y145" s="12"/>
      <c r="Z145" s="12"/>
      <c r="AA145" s="12"/>
      <c r="AB145" s="12"/>
    </row>
    <row r="146" spans="1:28" outlineLevel="1" x14ac:dyDescent="0.2">
      <c r="A146" s="11" t="s">
        <v>263</v>
      </c>
      <c r="B146" s="11"/>
      <c r="D146" s="12" t="s">
        <v>66</v>
      </c>
      <c r="E146" s="12" t="s">
        <v>67</v>
      </c>
      <c r="F146" s="12">
        <v>45</v>
      </c>
      <c r="G146" s="12">
        <v>0.25</v>
      </c>
      <c r="H146" s="12">
        <v>3</v>
      </c>
      <c r="I146" s="12"/>
      <c r="J146" s="12" t="s">
        <v>68</v>
      </c>
      <c r="K146" s="5"/>
      <c r="L146" s="5" t="s">
        <v>264</v>
      </c>
      <c r="M146" s="12"/>
      <c r="N146" s="12"/>
      <c r="O146" s="12">
        <v>3</v>
      </c>
      <c r="P146" s="12" t="s">
        <v>95</v>
      </c>
      <c r="Q146" s="12"/>
      <c r="R146" s="12"/>
      <c r="S146" s="5"/>
      <c r="T146" s="12"/>
      <c r="U146" s="12">
        <v>99</v>
      </c>
      <c r="V146" s="12">
        <v>20</v>
      </c>
      <c r="W146" s="12">
        <v>2</v>
      </c>
      <c r="X146" s="12" t="s">
        <v>41</v>
      </c>
      <c r="Y146" s="12">
        <v>10</v>
      </c>
      <c r="Z146" s="12"/>
      <c r="AA146" s="12"/>
      <c r="AB146" s="12"/>
    </row>
    <row r="147" spans="1:28" outlineLevel="1" x14ac:dyDescent="0.2">
      <c r="A147" s="11" t="s">
        <v>265</v>
      </c>
      <c r="B147" s="11"/>
      <c r="D147" s="12" t="s">
        <v>37</v>
      </c>
      <c r="E147" s="12" t="s">
        <v>83</v>
      </c>
      <c r="F147" s="12">
        <v>7</v>
      </c>
      <c r="G147" s="12"/>
      <c r="H147" s="12">
        <v>1</v>
      </c>
      <c r="I147" s="12"/>
      <c r="J147" s="12" t="s">
        <v>84</v>
      </c>
      <c r="K147" s="5" t="s">
        <v>84</v>
      </c>
      <c r="L147" s="5"/>
      <c r="M147" s="12"/>
      <c r="N147" s="12"/>
      <c r="O147" s="12">
        <v>1</v>
      </c>
      <c r="P147" s="12" t="s">
        <v>95</v>
      </c>
      <c r="Q147" s="12"/>
      <c r="R147" s="12"/>
      <c r="S147" s="5"/>
      <c r="T147" s="12"/>
      <c r="U147" s="12">
        <v>99</v>
      </c>
      <c r="V147" s="12">
        <v>20</v>
      </c>
      <c r="W147" s="12">
        <v>2</v>
      </c>
      <c r="X147" s="12"/>
      <c r="Y147" s="12"/>
      <c r="Z147" s="12"/>
      <c r="AA147" s="12"/>
      <c r="AB147" s="12">
        <v>1</v>
      </c>
    </row>
    <row r="148" spans="1:28" outlineLevel="1" x14ac:dyDescent="0.2">
      <c r="A148" s="11" t="s">
        <v>266</v>
      </c>
      <c r="B148" s="11"/>
      <c r="D148" s="12" t="s">
        <v>37</v>
      </c>
      <c r="E148" s="12" t="s">
        <v>83</v>
      </c>
      <c r="F148" s="12">
        <v>7</v>
      </c>
      <c r="G148" s="12"/>
      <c r="H148" s="12">
        <v>1</v>
      </c>
      <c r="I148" s="12"/>
      <c r="J148" s="12" t="s">
        <v>84</v>
      </c>
      <c r="K148" s="5" t="s">
        <v>84</v>
      </c>
      <c r="L148" s="5"/>
      <c r="M148" s="12"/>
      <c r="N148" s="12"/>
      <c r="O148" s="12">
        <v>1</v>
      </c>
      <c r="P148" s="12" t="s">
        <v>95</v>
      </c>
      <c r="Q148" s="12"/>
      <c r="R148" s="12"/>
      <c r="S148" s="5"/>
      <c r="T148" s="12"/>
      <c r="U148" s="12">
        <v>99</v>
      </c>
      <c r="V148" s="12">
        <v>20</v>
      </c>
      <c r="W148" s="12">
        <v>2</v>
      </c>
      <c r="X148" s="12"/>
      <c r="Y148" s="12"/>
      <c r="Z148" s="12"/>
      <c r="AA148" s="12"/>
      <c r="AB148" s="12">
        <v>1</v>
      </c>
    </row>
    <row r="149" spans="1:28" outlineLevel="1" x14ac:dyDescent="0.2">
      <c r="A149" s="11" t="s">
        <v>267</v>
      </c>
      <c r="B149" s="11"/>
      <c r="C149" s="4" t="s">
        <v>268</v>
      </c>
      <c r="D149" s="12" t="s">
        <v>37</v>
      </c>
      <c r="E149" s="12" t="s">
        <v>38</v>
      </c>
      <c r="F149" s="12">
        <v>103</v>
      </c>
      <c r="G149" s="12"/>
      <c r="H149" s="12">
        <v>3</v>
      </c>
      <c r="I149" s="12"/>
      <c r="J149" s="12" t="s">
        <v>45</v>
      </c>
      <c r="K149" s="5" t="s">
        <v>90</v>
      </c>
      <c r="L149" s="5"/>
      <c r="M149" s="12"/>
      <c r="N149" s="12"/>
      <c r="O149" s="12">
        <v>4</v>
      </c>
      <c r="P149" s="12" t="s">
        <v>95</v>
      </c>
      <c r="Q149" s="12"/>
      <c r="R149" s="12"/>
      <c r="S149" s="5"/>
      <c r="T149" s="12"/>
      <c r="U149" s="12"/>
      <c r="V149" s="12">
        <v>20</v>
      </c>
      <c r="W149" s="12">
        <v>2</v>
      </c>
      <c r="X149" s="12" t="s">
        <v>41</v>
      </c>
      <c r="Y149" s="12">
        <v>50</v>
      </c>
      <c r="Z149" s="12"/>
      <c r="AA149" s="12"/>
      <c r="AB149" s="12"/>
    </row>
    <row r="150" spans="1:28" outlineLevel="1" x14ac:dyDescent="0.2">
      <c r="A150" s="11" t="s">
        <v>269</v>
      </c>
      <c r="B150" s="11"/>
      <c r="D150" s="12" t="s">
        <v>37</v>
      </c>
      <c r="E150" s="12" t="s">
        <v>93</v>
      </c>
      <c r="F150" s="12">
        <v>74</v>
      </c>
      <c r="G150" s="12">
        <v>5</v>
      </c>
      <c r="H150" s="12">
        <v>5</v>
      </c>
      <c r="I150" s="12">
        <v>4</v>
      </c>
      <c r="J150" s="12" t="s">
        <v>68</v>
      </c>
      <c r="K150" s="5"/>
      <c r="L150" s="5" t="s">
        <v>46</v>
      </c>
      <c r="M150" s="12"/>
      <c r="N150" s="12"/>
      <c r="O150" s="12">
        <v>4</v>
      </c>
      <c r="P150" s="12" t="s">
        <v>47</v>
      </c>
      <c r="Q150" s="12"/>
      <c r="R150" s="12"/>
      <c r="S150" s="5"/>
      <c r="T150" s="12"/>
      <c r="U150" s="12">
        <v>99</v>
      </c>
      <c r="V150" s="12">
        <v>20</v>
      </c>
      <c r="W150" s="12">
        <v>2</v>
      </c>
      <c r="X150" s="12"/>
      <c r="Y150" s="12"/>
      <c r="Z150" s="12"/>
      <c r="AA150" s="12"/>
      <c r="AB150" s="12"/>
    </row>
    <row r="151" spans="1:28" outlineLevel="1" x14ac:dyDescent="0.2">
      <c r="A151" s="11" t="s">
        <v>270</v>
      </c>
      <c r="B151" s="11"/>
      <c r="C151" s="4" t="s">
        <v>271</v>
      </c>
      <c r="D151" s="12" t="s">
        <v>37</v>
      </c>
      <c r="E151" s="12" t="s">
        <v>38</v>
      </c>
      <c r="F151" s="12">
        <v>101</v>
      </c>
      <c r="G151" s="12">
        <v>3</v>
      </c>
      <c r="H151" s="12">
        <v>4</v>
      </c>
      <c r="I151" s="12">
        <v>1</v>
      </c>
      <c r="J151" s="12" t="s">
        <v>45</v>
      </c>
      <c r="K151" s="5" t="s">
        <v>177</v>
      </c>
      <c r="L151" s="5"/>
      <c r="M151" s="12"/>
      <c r="N151" s="12"/>
      <c r="O151" s="12">
        <v>6</v>
      </c>
      <c r="P151" s="12" t="s">
        <v>47</v>
      </c>
      <c r="Q151" s="12"/>
      <c r="R151" s="12"/>
      <c r="S151" s="5"/>
      <c r="T151" s="12"/>
      <c r="U151" s="12">
        <v>99</v>
      </c>
      <c r="V151" s="12">
        <v>20</v>
      </c>
      <c r="W151" s="12">
        <v>3</v>
      </c>
      <c r="X151" s="12" t="s">
        <v>41</v>
      </c>
      <c r="Y151" s="12">
        <v>20</v>
      </c>
      <c r="Z151" s="12"/>
      <c r="AA151" s="12"/>
      <c r="AB151" s="12"/>
    </row>
    <row r="152" spans="1:28" outlineLevel="1" x14ac:dyDescent="0.2">
      <c r="A152" s="11" t="s">
        <v>272</v>
      </c>
      <c r="B152" s="11"/>
      <c r="C152" s="4" t="s">
        <v>273</v>
      </c>
      <c r="D152" s="12" t="s">
        <v>37</v>
      </c>
      <c r="E152" s="12" t="s">
        <v>38</v>
      </c>
      <c r="F152" s="12">
        <v>101</v>
      </c>
      <c r="G152" s="12">
        <v>9</v>
      </c>
      <c r="H152" s="12">
        <v>5</v>
      </c>
      <c r="I152" s="12">
        <v>5</v>
      </c>
      <c r="J152" s="12" t="s">
        <v>57</v>
      </c>
      <c r="K152" s="5" t="s">
        <v>177</v>
      </c>
      <c r="L152" s="5"/>
      <c r="M152" s="12"/>
      <c r="N152" s="12"/>
      <c r="O152" s="12">
        <v>8</v>
      </c>
      <c r="P152" s="12" t="s">
        <v>47</v>
      </c>
      <c r="Q152" s="12"/>
      <c r="R152" s="12"/>
      <c r="S152" s="5"/>
      <c r="T152" s="12"/>
      <c r="U152" s="12">
        <v>99</v>
      </c>
      <c r="V152" s="12">
        <v>20</v>
      </c>
      <c r="W152" s="12">
        <v>3</v>
      </c>
      <c r="X152" s="12"/>
      <c r="Y152" s="12"/>
      <c r="Z152" s="12"/>
      <c r="AA152" s="12">
        <v>1</v>
      </c>
      <c r="AB152" s="12"/>
    </row>
    <row r="153" spans="1:28" outlineLevel="1" x14ac:dyDescent="0.2">
      <c r="A153" s="11" t="s">
        <v>274</v>
      </c>
      <c r="B153" s="11"/>
      <c r="C153" s="4" t="s">
        <v>275</v>
      </c>
      <c r="D153" s="12" t="s">
        <v>37</v>
      </c>
      <c r="E153" s="12" t="s">
        <v>38</v>
      </c>
      <c r="F153" s="12">
        <v>103</v>
      </c>
      <c r="G153" s="12">
        <v>5</v>
      </c>
      <c r="H153" s="12">
        <v>5</v>
      </c>
      <c r="I153" s="12">
        <v>2</v>
      </c>
      <c r="J153" s="12" t="s">
        <v>45</v>
      </c>
      <c r="K153" s="5" t="s">
        <v>177</v>
      </c>
      <c r="L153" s="5"/>
      <c r="M153" s="12"/>
      <c r="N153" s="12"/>
      <c r="O153" s="12">
        <v>8</v>
      </c>
      <c r="P153" s="12" t="s">
        <v>47</v>
      </c>
      <c r="Q153" s="12"/>
      <c r="R153" s="12"/>
      <c r="S153" s="5"/>
      <c r="T153" s="12"/>
      <c r="U153" s="12">
        <v>99</v>
      </c>
      <c r="V153" s="12">
        <v>20</v>
      </c>
      <c r="W153" s="12">
        <v>3</v>
      </c>
      <c r="X153" s="12" t="s">
        <v>41</v>
      </c>
      <c r="Y153" s="12">
        <v>20</v>
      </c>
      <c r="Z153" s="12"/>
      <c r="AA153" s="12"/>
      <c r="AB153" s="12"/>
    </row>
    <row r="154" spans="1:28" outlineLevel="1" x14ac:dyDescent="0.2">
      <c r="A154" s="11" t="s">
        <v>276</v>
      </c>
      <c r="B154" s="11"/>
      <c r="D154" s="12" t="s">
        <v>37</v>
      </c>
      <c r="E154" s="12" t="s">
        <v>83</v>
      </c>
      <c r="F154" s="12">
        <v>130</v>
      </c>
      <c r="G154" s="12"/>
      <c r="H154" s="12">
        <v>5</v>
      </c>
      <c r="I154" s="12"/>
      <c r="J154" s="12" t="s">
        <v>84</v>
      </c>
      <c r="K154" s="5" t="s">
        <v>84</v>
      </c>
      <c r="L154" s="5"/>
      <c r="M154" s="12"/>
      <c r="N154" s="12"/>
      <c r="O154" s="12">
        <v>8</v>
      </c>
      <c r="P154" s="12" t="s">
        <v>47</v>
      </c>
      <c r="Q154" s="12"/>
      <c r="R154" s="12"/>
      <c r="S154" s="5"/>
      <c r="T154" s="12"/>
      <c r="U154" s="12">
        <v>99</v>
      </c>
      <c r="V154" s="12">
        <v>19</v>
      </c>
      <c r="W154" s="12">
        <v>2</v>
      </c>
      <c r="X154" s="12" t="s">
        <v>41</v>
      </c>
      <c r="Y154" s="12">
        <v>180</v>
      </c>
      <c r="Z154" s="12"/>
      <c r="AA154" s="12"/>
      <c r="AB154" s="12"/>
    </row>
    <row r="155" spans="1:28" outlineLevel="1" x14ac:dyDescent="0.2">
      <c r="A155" s="11" t="s">
        <v>277</v>
      </c>
      <c r="B155" s="11"/>
      <c r="D155" s="12" t="s">
        <v>37</v>
      </c>
      <c r="E155" s="12" t="s">
        <v>93</v>
      </c>
      <c r="F155" s="12">
        <v>74</v>
      </c>
      <c r="G155" s="12">
        <v>0.5</v>
      </c>
      <c r="H155" s="12">
        <v>2</v>
      </c>
      <c r="I155" s="12">
        <v>1</v>
      </c>
      <c r="J155" s="12" t="s">
        <v>68</v>
      </c>
      <c r="K155" s="5"/>
      <c r="L155" s="5" t="s">
        <v>278</v>
      </c>
      <c r="M155" s="12"/>
      <c r="N155" s="12"/>
      <c r="O155" s="12">
        <v>4</v>
      </c>
      <c r="P155" s="12" t="s">
        <v>47</v>
      </c>
      <c r="Q155" s="12"/>
      <c r="R155" s="12"/>
      <c r="S155" s="5"/>
      <c r="T155" s="12"/>
      <c r="U155" s="12">
        <v>99</v>
      </c>
      <c r="V155" s="12">
        <v>20</v>
      </c>
      <c r="W155" s="12">
        <v>2</v>
      </c>
      <c r="X155" s="12"/>
      <c r="Y155" s="12"/>
      <c r="Z155" s="12"/>
      <c r="AA155" s="12"/>
      <c r="AB155" s="12"/>
    </row>
    <row r="156" spans="1:28" outlineLevel="1" x14ac:dyDescent="0.2">
      <c r="A156" s="11" t="s">
        <v>279</v>
      </c>
      <c r="B156" s="11"/>
      <c r="D156" s="12" t="s">
        <v>66</v>
      </c>
      <c r="E156" s="12" t="s">
        <v>134</v>
      </c>
      <c r="F156" s="12">
        <v>39</v>
      </c>
      <c r="G156" s="12">
        <v>10</v>
      </c>
      <c r="H156" s="12">
        <v>5</v>
      </c>
      <c r="I156" s="12"/>
      <c r="J156" s="12" t="s">
        <v>68</v>
      </c>
      <c r="K156" s="5" t="s">
        <v>177</v>
      </c>
      <c r="L156" s="5"/>
      <c r="M156" s="12"/>
      <c r="N156" s="12"/>
      <c r="O156" s="12">
        <v>8</v>
      </c>
      <c r="P156" s="12" t="s">
        <v>64</v>
      </c>
      <c r="Q156" s="12"/>
      <c r="R156" s="12">
        <v>8</v>
      </c>
      <c r="S156" s="12" t="s">
        <v>64</v>
      </c>
      <c r="T156" s="12"/>
      <c r="U156" s="12">
        <v>99</v>
      </c>
      <c r="V156" s="12">
        <v>20</v>
      </c>
      <c r="W156" s="12">
        <v>2</v>
      </c>
      <c r="X156" s="12" t="s">
        <v>41</v>
      </c>
      <c r="Y156" s="12">
        <v>20</v>
      </c>
      <c r="Z156" s="12"/>
      <c r="AA156" s="12"/>
      <c r="AB156" s="12"/>
    </row>
    <row r="157" spans="1:28" outlineLevel="1" x14ac:dyDescent="0.2">
      <c r="A157" s="11" t="s">
        <v>280</v>
      </c>
      <c r="B157" s="11"/>
      <c r="C157" s="4" t="s">
        <v>281</v>
      </c>
      <c r="D157" s="12" t="s">
        <v>37</v>
      </c>
      <c r="E157" s="12" t="s">
        <v>38</v>
      </c>
      <c r="F157" s="12">
        <v>102</v>
      </c>
      <c r="G157" s="12">
        <v>4</v>
      </c>
      <c r="H157" s="12">
        <v>5</v>
      </c>
      <c r="I157" s="12"/>
      <c r="J157" s="12" t="s">
        <v>45</v>
      </c>
      <c r="K157" s="5" t="s">
        <v>177</v>
      </c>
      <c r="L157" s="5"/>
      <c r="M157" s="12"/>
      <c r="N157" s="12"/>
      <c r="O157" s="12">
        <v>6</v>
      </c>
      <c r="P157" s="12" t="s">
        <v>95</v>
      </c>
      <c r="Q157" s="12"/>
      <c r="R157" s="12">
        <v>6</v>
      </c>
      <c r="S157" s="12" t="s">
        <v>95</v>
      </c>
      <c r="T157" s="12"/>
      <c r="U157" s="12">
        <v>99</v>
      </c>
      <c r="V157" s="12">
        <v>20</v>
      </c>
      <c r="W157" s="12">
        <v>2</v>
      </c>
      <c r="X157" s="12"/>
      <c r="Y157" s="12"/>
      <c r="Z157" s="12"/>
      <c r="AA157" s="12"/>
      <c r="AB157" s="12"/>
    </row>
    <row r="158" spans="1:28" outlineLevel="1" x14ac:dyDescent="0.2">
      <c r="A158" s="11" t="s">
        <v>282</v>
      </c>
      <c r="B158" s="11"/>
      <c r="D158" s="12" t="s">
        <v>37</v>
      </c>
      <c r="E158" s="12" t="s">
        <v>80</v>
      </c>
      <c r="F158" s="12">
        <v>74</v>
      </c>
      <c r="G158" s="12">
        <v>8</v>
      </c>
      <c r="H158" s="12">
        <v>5</v>
      </c>
      <c r="I158" s="12"/>
      <c r="J158" s="12" t="s">
        <v>68</v>
      </c>
      <c r="K158" s="5"/>
      <c r="L158" s="5" t="s">
        <v>46</v>
      </c>
      <c r="M158" s="12"/>
      <c r="N158" s="12"/>
      <c r="O158" s="12">
        <v>8</v>
      </c>
      <c r="P158" s="12" t="s">
        <v>95</v>
      </c>
      <c r="Q158" s="12"/>
      <c r="R158" s="12"/>
      <c r="S158" s="5"/>
      <c r="T158" s="12"/>
      <c r="U158" s="12">
        <v>99</v>
      </c>
      <c r="V158" s="12">
        <v>20</v>
      </c>
      <c r="W158" s="12">
        <v>3</v>
      </c>
      <c r="X158" s="12"/>
      <c r="Y158" s="12"/>
      <c r="Z158" s="12"/>
      <c r="AA158" s="12"/>
      <c r="AB158" s="12"/>
    </row>
    <row r="159" spans="1:28" outlineLevel="1" x14ac:dyDescent="0.2">
      <c r="A159" s="11" t="s">
        <v>283</v>
      </c>
      <c r="B159" s="11"/>
      <c r="C159" s="4" t="s">
        <v>284</v>
      </c>
      <c r="D159" s="12" t="s">
        <v>37</v>
      </c>
      <c r="E159" s="12" t="s">
        <v>56</v>
      </c>
      <c r="F159" s="12"/>
      <c r="G159" s="12"/>
      <c r="H159" s="12">
        <v>3</v>
      </c>
      <c r="I159" s="12"/>
      <c r="J159" s="12" t="s">
        <v>45</v>
      </c>
      <c r="K159" s="12" t="s">
        <v>84</v>
      </c>
      <c r="L159" s="5"/>
      <c r="M159" s="12">
        <v>1</v>
      </c>
      <c r="N159" s="12"/>
      <c r="O159" s="12">
        <v>3</v>
      </c>
      <c r="P159" s="12" t="s">
        <v>95</v>
      </c>
      <c r="Q159" s="12"/>
      <c r="R159" s="12"/>
      <c r="S159" s="5"/>
      <c r="T159" s="12" t="s">
        <v>97</v>
      </c>
      <c r="U159" s="12">
        <v>99</v>
      </c>
      <c r="V159" s="12">
        <v>20</v>
      </c>
      <c r="W159" s="12">
        <v>2</v>
      </c>
      <c r="X159" s="12"/>
      <c r="Y159" s="12"/>
      <c r="Z159" s="12"/>
      <c r="AA159" s="12"/>
      <c r="AB159" s="12">
        <v>1</v>
      </c>
    </row>
    <row r="160" spans="1:28" outlineLevel="1" x14ac:dyDescent="0.2">
      <c r="A160" s="11" t="s">
        <v>285</v>
      </c>
      <c r="B160" s="11"/>
      <c r="D160" s="12" t="s">
        <v>37</v>
      </c>
      <c r="E160" s="12" t="s">
        <v>83</v>
      </c>
      <c r="F160" s="12">
        <v>7</v>
      </c>
      <c r="G160" s="12"/>
      <c r="H160" s="12">
        <v>1</v>
      </c>
      <c r="I160" s="12"/>
      <c r="J160" s="12" t="s">
        <v>84</v>
      </c>
      <c r="K160" s="5" t="s">
        <v>84</v>
      </c>
      <c r="L160" s="5"/>
      <c r="M160" s="12"/>
      <c r="N160" s="12"/>
      <c r="O160" s="12">
        <v>1</v>
      </c>
      <c r="P160" s="12" t="s">
        <v>47</v>
      </c>
      <c r="Q160" s="12"/>
      <c r="R160" s="12"/>
      <c r="S160" s="5"/>
      <c r="T160" s="12"/>
      <c r="U160" s="12">
        <v>99</v>
      </c>
      <c r="V160" s="12">
        <v>20</v>
      </c>
      <c r="W160" s="12">
        <v>2</v>
      </c>
      <c r="X160" s="12"/>
      <c r="Y160" s="12"/>
      <c r="Z160" s="12"/>
      <c r="AA160" s="12"/>
      <c r="AB160" s="12"/>
    </row>
    <row r="161" spans="1:28" outlineLevel="1" x14ac:dyDescent="0.2">
      <c r="A161" s="11" t="s">
        <v>286</v>
      </c>
      <c r="B161" s="11"/>
      <c r="C161" s="11" t="s">
        <v>287</v>
      </c>
      <c r="D161" s="12" t="s">
        <v>37</v>
      </c>
      <c r="E161" s="12" t="s">
        <v>56</v>
      </c>
      <c r="F161" s="12"/>
      <c r="G161" s="12"/>
      <c r="H161" s="12">
        <v>3</v>
      </c>
      <c r="I161" s="12"/>
      <c r="J161" s="12" t="s">
        <v>45</v>
      </c>
      <c r="K161" s="5" t="s">
        <v>84</v>
      </c>
      <c r="L161" s="5"/>
      <c r="M161" s="12">
        <v>1</v>
      </c>
      <c r="N161" s="12"/>
      <c r="O161" s="12">
        <v>3</v>
      </c>
      <c r="P161" s="12" t="s">
        <v>95</v>
      </c>
      <c r="Q161" s="12"/>
      <c r="R161" s="12"/>
      <c r="S161" s="5"/>
      <c r="T161" s="12" t="s">
        <v>97</v>
      </c>
      <c r="U161" s="12">
        <v>99</v>
      </c>
      <c r="V161" s="12">
        <v>20</v>
      </c>
      <c r="W161" s="12">
        <v>2</v>
      </c>
      <c r="X161" s="12"/>
      <c r="Y161" s="12"/>
      <c r="Z161" s="12"/>
      <c r="AA161" s="12"/>
      <c r="AB161" s="12">
        <v>1</v>
      </c>
    </row>
    <row r="162" spans="1:28" outlineLevel="1" x14ac:dyDescent="0.2">
      <c r="A162" s="11" t="s">
        <v>288</v>
      </c>
      <c r="B162" s="11"/>
      <c r="C162" s="4" t="s">
        <v>289</v>
      </c>
      <c r="D162" s="12" t="s">
        <v>37</v>
      </c>
      <c r="E162" s="12" t="s">
        <v>38</v>
      </c>
      <c r="F162" s="12">
        <v>103</v>
      </c>
      <c r="G162" s="12">
        <v>10</v>
      </c>
      <c r="H162" s="12">
        <v>5</v>
      </c>
      <c r="I162" s="12">
        <v>35</v>
      </c>
      <c r="J162" s="12" t="s">
        <v>68</v>
      </c>
      <c r="K162" s="5" t="s">
        <v>152</v>
      </c>
      <c r="L162" s="5"/>
      <c r="M162" s="12"/>
      <c r="N162" s="12"/>
      <c r="O162" s="12">
        <v>10</v>
      </c>
      <c r="P162" s="12" t="s">
        <v>64</v>
      </c>
      <c r="Q162" s="12"/>
      <c r="R162" s="12"/>
      <c r="S162" s="5"/>
      <c r="T162" s="12"/>
      <c r="U162" s="12">
        <v>99</v>
      </c>
      <c r="V162" s="12">
        <v>19</v>
      </c>
      <c r="W162" s="12">
        <v>2</v>
      </c>
      <c r="X162" s="12"/>
      <c r="Y162" s="12"/>
      <c r="Z162" s="12"/>
      <c r="AA162" s="12"/>
      <c r="AB162" s="12"/>
    </row>
    <row r="163" spans="1:28" outlineLevel="1" x14ac:dyDescent="0.2">
      <c r="A163" s="11" t="s">
        <v>290</v>
      </c>
      <c r="B163" s="11"/>
      <c r="D163" s="12" t="s">
        <v>37</v>
      </c>
      <c r="E163" s="12" t="s">
        <v>93</v>
      </c>
      <c r="F163" s="12">
        <v>70</v>
      </c>
      <c r="G163" s="12">
        <v>2</v>
      </c>
      <c r="H163" s="12">
        <v>4</v>
      </c>
      <c r="I163" s="12">
        <v>2</v>
      </c>
      <c r="J163" s="12" t="s">
        <v>68</v>
      </c>
      <c r="K163" s="5" t="s">
        <v>152</v>
      </c>
      <c r="L163" s="5" t="s">
        <v>46</v>
      </c>
      <c r="M163" s="12">
        <v>1</v>
      </c>
      <c r="N163" s="12"/>
      <c r="O163" s="12">
        <v>6</v>
      </c>
      <c r="P163" s="12" t="s">
        <v>64</v>
      </c>
      <c r="Q163" s="12"/>
      <c r="R163" s="12"/>
      <c r="S163" s="5"/>
      <c r="T163" s="12"/>
      <c r="U163" s="12">
        <v>99</v>
      </c>
      <c r="V163" s="12">
        <v>19</v>
      </c>
      <c r="W163" s="12">
        <v>2</v>
      </c>
      <c r="X163" s="12"/>
      <c r="Y163" s="12"/>
      <c r="Z163" s="12"/>
      <c r="AA163" s="12"/>
      <c r="AB163" s="12"/>
    </row>
    <row r="164" spans="1:28" outlineLevel="1" x14ac:dyDescent="0.2">
      <c r="A164" s="11" t="s">
        <v>291</v>
      </c>
      <c r="B164" s="11"/>
      <c r="D164" s="12" t="s">
        <v>37</v>
      </c>
      <c r="E164" s="12" t="s">
        <v>38</v>
      </c>
      <c r="F164" s="12">
        <v>101</v>
      </c>
      <c r="G164" s="12">
        <v>15</v>
      </c>
      <c r="H164" s="12">
        <v>5</v>
      </c>
      <c r="I164" s="12">
        <v>50</v>
      </c>
      <c r="J164" s="12" t="s">
        <v>57</v>
      </c>
      <c r="K164" s="5" t="s">
        <v>152</v>
      </c>
      <c r="L164" s="5"/>
      <c r="M164" s="12"/>
      <c r="N164" s="12">
        <v>2</v>
      </c>
      <c r="O164" s="12">
        <v>6</v>
      </c>
      <c r="P164" s="12" t="s">
        <v>64</v>
      </c>
      <c r="Q164" s="12"/>
      <c r="R164" s="12"/>
      <c r="S164" s="5"/>
      <c r="T164" s="12"/>
      <c r="U164" s="12">
        <v>99</v>
      </c>
      <c r="V164" s="12">
        <v>19</v>
      </c>
      <c r="W164" s="12">
        <v>2</v>
      </c>
      <c r="X164" s="12"/>
      <c r="Y164" s="12"/>
      <c r="Z164" s="12"/>
      <c r="AA164" s="12"/>
      <c r="AB164" s="12"/>
    </row>
    <row r="165" spans="1:28" outlineLevel="1" x14ac:dyDescent="0.2">
      <c r="A165" s="11" t="s">
        <v>292</v>
      </c>
      <c r="B165" s="11"/>
      <c r="D165" s="12" t="s">
        <v>37</v>
      </c>
      <c r="E165" s="12" t="s">
        <v>38</v>
      </c>
      <c r="F165" s="12">
        <v>101</v>
      </c>
      <c r="G165" s="12">
        <v>4</v>
      </c>
      <c r="H165" s="12">
        <v>4</v>
      </c>
      <c r="I165" s="12">
        <v>15</v>
      </c>
      <c r="J165" s="12" t="s">
        <v>57</v>
      </c>
      <c r="K165" s="5" t="s">
        <v>152</v>
      </c>
      <c r="L165" s="5"/>
      <c r="M165" s="12"/>
      <c r="N165" s="12"/>
      <c r="O165" s="12">
        <v>8</v>
      </c>
      <c r="P165" s="12" t="s">
        <v>64</v>
      </c>
      <c r="Q165" s="12"/>
      <c r="R165" s="12"/>
      <c r="S165" s="5"/>
      <c r="T165" s="12"/>
      <c r="U165" s="12">
        <v>99</v>
      </c>
      <c r="V165" s="12">
        <v>19</v>
      </c>
      <c r="W165" s="12">
        <v>2</v>
      </c>
      <c r="X165" s="12"/>
      <c r="Y165" s="12"/>
      <c r="Z165" s="12"/>
      <c r="AA165" s="12"/>
      <c r="AB165" s="12"/>
    </row>
    <row r="166" spans="1:28" outlineLevel="1" x14ac:dyDescent="0.2">
      <c r="A166" s="11" t="s">
        <v>293</v>
      </c>
      <c r="B166" s="11"/>
      <c r="D166" s="12" t="s">
        <v>37</v>
      </c>
      <c r="E166" s="12" t="s">
        <v>38</v>
      </c>
      <c r="F166" s="12">
        <v>102</v>
      </c>
      <c r="G166" s="12">
        <v>3</v>
      </c>
      <c r="H166" s="12">
        <v>4</v>
      </c>
      <c r="I166" s="12">
        <v>10</v>
      </c>
      <c r="J166" s="12" t="s">
        <v>57</v>
      </c>
      <c r="K166" s="5" t="s">
        <v>152</v>
      </c>
      <c r="L166" s="5"/>
      <c r="M166" s="12"/>
      <c r="N166" s="12"/>
      <c r="O166" s="12">
        <v>6</v>
      </c>
      <c r="P166" s="12" t="s">
        <v>47</v>
      </c>
      <c r="Q166" s="12"/>
      <c r="R166" s="12"/>
      <c r="S166" s="5"/>
      <c r="T166" s="12"/>
      <c r="U166" s="12">
        <v>99</v>
      </c>
      <c r="V166" s="12">
        <v>19</v>
      </c>
      <c r="W166" s="12">
        <v>2</v>
      </c>
      <c r="X166" s="12"/>
      <c r="Y166" s="12"/>
      <c r="Z166" s="12"/>
      <c r="AA166" s="12"/>
      <c r="AB166" s="12"/>
    </row>
    <row r="167" spans="1:28" outlineLevel="1" x14ac:dyDescent="0.2">
      <c r="A167" s="11" t="s">
        <v>294</v>
      </c>
      <c r="B167" s="11"/>
      <c r="C167" s="4" t="s">
        <v>295</v>
      </c>
      <c r="D167" s="12" t="s">
        <v>37</v>
      </c>
      <c r="E167" s="12" t="s">
        <v>38</v>
      </c>
      <c r="F167" s="12">
        <v>103</v>
      </c>
      <c r="G167" s="12">
        <v>30</v>
      </c>
      <c r="H167" s="12">
        <v>5</v>
      </c>
      <c r="I167" s="12">
        <v>100</v>
      </c>
      <c r="J167" s="12" t="s">
        <v>68</v>
      </c>
      <c r="K167" s="5" t="s">
        <v>152</v>
      </c>
      <c r="L167" s="5"/>
      <c r="M167" s="12"/>
      <c r="N167" s="12"/>
      <c r="O167" s="12">
        <v>8</v>
      </c>
      <c r="P167" s="12" t="s">
        <v>64</v>
      </c>
      <c r="Q167" s="12"/>
      <c r="R167" s="12">
        <v>8</v>
      </c>
      <c r="S167" s="12" t="s">
        <v>64</v>
      </c>
      <c r="T167" s="12"/>
      <c r="U167" s="12">
        <v>99</v>
      </c>
      <c r="V167" s="12">
        <v>19</v>
      </c>
      <c r="W167" s="12">
        <v>2</v>
      </c>
      <c r="X167" s="12"/>
      <c r="Y167" s="12"/>
      <c r="Z167" s="12"/>
      <c r="AA167" s="12"/>
      <c r="AB167" s="12"/>
    </row>
    <row r="168" spans="1:28" outlineLevel="1" x14ac:dyDescent="0.2">
      <c r="A168" s="11" t="s">
        <v>296</v>
      </c>
      <c r="B168" s="11"/>
      <c r="D168" s="12" t="s">
        <v>37</v>
      </c>
      <c r="E168" s="12" t="s">
        <v>38</v>
      </c>
      <c r="F168" s="12">
        <v>114</v>
      </c>
      <c r="G168" s="12">
        <v>4</v>
      </c>
      <c r="H168" s="12">
        <v>3</v>
      </c>
      <c r="I168" s="12">
        <v>50</v>
      </c>
      <c r="J168" s="12" t="s">
        <v>39</v>
      </c>
      <c r="K168" s="5" t="s">
        <v>40</v>
      </c>
      <c r="L168" s="5"/>
      <c r="M168" s="12"/>
      <c r="N168" s="12"/>
      <c r="O168" s="12"/>
      <c r="P168" s="12" t="s">
        <v>297</v>
      </c>
      <c r="Q168" s="12"/>
      <c r="R168" s="12"/>
      <c r="S168" s="5"/>
      <c r="T168" s="12" t="s">
        <v>298</v>
      </c>
      <c r="U168" s="12"/>
      <c r="V168" s="12"/>
      <c r="W168" s="12"/>
      <c r="X168" s="12" t="s">
        <v>41</v>
      </c>
      <c r="Y168" s="12">
        <v>10</v>
      </c>
      <c r="Z168" s="12"/>
      <c r="AA168" s="12"/>
      <c r="AB168" s="12"/>
    </row>
    <row r="169" spans="1:28" outlineLevel="1" x14ac:dyDescent="0.2">
      <c r="A169" s="11" t="s">
        <v>299</v>
      </c>
      <c r="B169" s="11"/>
      <c r="D169" s="12" t="s">
        <v>37</v>
      </c>
      <c r="E169" s="12" t="s">
        <v>80</v>
      </c>
      <c r="F169" s="12">
        <v>16</v>
      </c>
      <c r="G169" s="12">
        <v>1</v>
      </c>
      <c r="H169" s="12">
        <v>3</v>
      </c>
      <c r="I169" s="12">
        <v>3</v>
      </c>
      <c r="J169" s="12" t="s">
        <v>45</v>
      </c>
      <c r="K169" s="5" t="s">
        <v>61</v>
      </c>
      <c r="L169" s="5"/>
      <c r="M169" s="12"/>
      <c r="N169" s="12"/>
      <c r="O169" s="12">
        <v>6</v>
      </c>
      <c r="P169" s="12" t="s">
        <v>95</v>
      </c>
      <c r="Q169" s="12"/>
      <c r="R169" s="12"/>
      <c r="S169" s="5"/>
      <c r="T169" s="12"/>
      <c r="U169" s="12">
        <v>99</v>
      </c>
      <c r="V169" s="12">
        <v>20</v>
      </c>
      <c r="W169" s="12">
        <v>2</v>
      </c>
      <c r="X169" s="12"/>
      <c r="Y169" s="12"/>
      <c r="Z169" s="12">
        <v>-4</v>
      </c>
      <c r="AA169" s="12"/>
      <c r="AB169" s="12"/>
    </row>
    <row r="170" spans="1:28" outlineLevel="1" x14ac:dyDescent="0.2">
      <c r="A170" s="11" t="s">
        <v>300</v>
      </c>
      <c r="B170" s="11"/>
      <c r="D170" s="12" t="s">
        <v>43</v>
      </c>
      <c r="E170" s="12" t="s">
        <v>44</v>
      </c>
      <c r="F170" s="12">
        <v>59</v>
      </c>
      <c r="G170" s="12">
        <v>1</v>
      </c>
      <c r="H170" s="12">
        <v>3</v>
      </c>
      <c r="I170" s="12"/>
      <c r="J170" s="12" t="s">
        <v>45</v>
      </c>
      <c r="K170" s="5"/>
      <c r="L170" s="5" t="s">
        <v>46</v>
      </c>
      <c r="M170" s="12"/>
      <c r="N170" s="12"/>
      <c r="O170" s="12">
        <v>4</v>
      </c>
      <c r="P170" s="12" t="s">
        <v>47</v>
      </c>
      <c r="Q170" s="12"/>
      <c r="R170" s="12"/>
      <c r="S170" s="5"/>
      <c r="T170" s="12"/>
      <c r="U170" s="12">
        <v>99</v>
      </c>
      <c r="V170" s="12">
        <v>20</v>
      </c>
      <c r="W170" s="12">
        <v>2</v>
      </c>
      <c r="X170" s="12"/>
      <c r="Y170" s="12"/>
      <c r="Z170" s="12"/>
      <c r="AA170" s="12"/>
      <c r="AB170" s="12"/>
    </row>
    <row r="171" spans="1:28" outlineLevel="1" x14ac:dyDescent="0.2">
      <c r="A171" s="11" t="s">
        <v>301</v>
      </c>
      <c r="B171" s="11"/>
      <c r="D171" s="12" t="s">
        <v>43</v>
      </c>
      <c r="E171" s="12" t="s">
        <v>44</v>
      </c>
      <c r="F171" s="12">
        <v>59</v>
      </c>
      <c r="G171" s="12">
        <v>15</v>
      </c>
      <c r="H171" s="12">
        <v>5</v>
      </c>
      <c r="I171" s="12"/>
      <c r="J171" s="12" t="s">
        <v>57</v>
      </c>
      <c r="K171" s="5" t="s">
        <v>137</v>
      </c>
      <c r="L171" s="5" t="s">
        <v>46</v>
      </c>
      <c r="M171" s="12"/>
      <c r="N171" s="12"/>
      <c r="O171" s="12">
        <v>8</v>
      </c>
      <c r="P171" s="12" t="s">
        <v>95</v>
      </c>
      <c r="Q171" s="12"/>
      <c r="R171" s="12"/>
      <c r="S171" s="5"/>
      <c r="T171" s="12"/>
      <c r="U171" s="12">
        <v>99</v>
      </c>
      <c r="V171" s="12">
        <v>20</v>
      </c>
      <c r="W171" s="12">
        <v>2</v>
      </c>
      <c r="X171" s="12"/>
      <c r="Y171" s="12"/>
      <c r="Z171" s="12"/>
      <c r="AA171" s="12"/>
      <c r="AB171" s="12"/>
    </row>
    <row r="172" spans="1:28" outlineLevel="1" x14ac:dyDescent="0.2">
      <c r="A172" s="11" t="s">
        <v>302</v>
      </c>
      <c r="B172" s="11"/>
      <c r="D172" s="12" t="s">
        <v>66</v>
      </c>
      <c r="E172" s="12" t="s">
        <v>67</v>
      </c>
      <c r="F172" s="12">
        <v>45</v>
      </c>
      <c r="G172" s="12">
        <v>3</v>
      </c>
      <c r="H172" s="12">
        <v>4</v>
      </c>
      <c r="I172" s="12"/>
      <c r="J172" s="12" t="s">
        <v>68</v>
      </c>
      <c r="K172" s="5" t="s">
        <v>152</v>
      </c>
      <c r="L172" s="5" t="s">
        <v>303</v>
      </c>
      <c r="M172" s="12"/>
      <c r="N172" s="12"/>
      <c r="O172" s="12">
        <v>8</v>
      </c>
      <c r="P172" s="12" t="s">
        <v>47</v>
      </c>
      <c r="Q172" s="12"/>
      <c r="R172" s="12"/>
      <c r="S172" s="5"/>
      <c r="T172" s="12"/>
      <c r="U172" s="12">
        <v>99</v>
      </c>
      <c r="V172" s="12">
        <v>18</v>
      </c>
      <c r="W172" s="12">
        <v>2</v>
      </c>
      <c r="X172" s="12"/>
      <c r="Y172" s="12"/>
      <c r="Z172" s="12"/>
      <c r="AA172" s="12"/>
      <c r="AB172" s="12"/>
    </row>
    <row r="173" spans="1:28" outlineLevel="1" x14ac:dyDescent="0.2">
      <c r="A173" s="11" t="s">
        <v>304</v>
      </c>
      <c r="B173" s="11"/>
      <c r="D173" s="12" t="s">
        <v>37</v>
      </c>
      <c r="E173" s="12" t="s">
        <v>38</v>
      </c>
      <c r="F173" s="12">
        <v>114</v>
      </c>
      <c r="G173" s="12">
        <v>1</v>
      </c>
      <c r="H173" s="12">
        <v>3</v>
      </c>
      <c r="I173" s="12">
        <v>30</v>
      </c>
      <c r="J173" s="12" t="s">
        <v>39</v>
      </c>
      <c r="K173" s="5" t="s">
        <v>40</v>
      </c>
      <c r="L173" s="5"/>
      <c r="M173" s="12"/>
      <c r="N173" s="12"/>
      <c r="O173" s="12"/>
      <c r="P173" s="12" t="s">
        <v>305</v>
      </c>
      <c r="Q173" s="12"/>
      <c r="R173" s="12"/>
      <c r="S173" s="5"/>
      <c r="T173" s="12" t="s">
        <v>51</v>
      </c>
      <c r="U173" s="12"/>
      <c r="V173" s="12"/>
      <c r="W173" s="12"/>
      <c r="X173" s="12" t="s">
        <v>41</v>
      </c>
      <c r="Y173" s="12">
        <v>20</v>
      </c>
      <c r="Z173" s="12"/>
      <c r="AA173" s="12"/>
      <c r="AB173" s="12"/>
    </row>
    <row r="174" spans="1:28" outlineLevel="1" x14ac:dyDescent="0.2">
      <c r="A174" s="11" t="s">
        <v>306</v>
      </c>
      <c r="B174" s="11"/>
      <c r="D174" s="12" t="s">
        <v>37</v>
      </c>
      <c r="E174" s="12" t="s">
        <v>93</v>
      </c>
      <c r="F174" s="12">
        <v>74</v>
      </c>
      <c r="G174" s="12">
        <v>2</v>
      </c>
      <c r="H174" s="12">
        <v>4</v>
      </c>
      <c r="I174" s="12">
        <v>0.5</v>
      </c>
      <c r="J174" s="12" t="s">
        <v>68</v>
      </c>
      <c r="K174" s="5" t="s">
        <v>137</v>
      </c>
      <c r="L174" s="5" t="s">
        <v>46</v>
      </c>
      <c r="M174" s="12">
        <v>1</v>
      </c>
      <c r="N174" s="12"/>
      <c r="O174" s="12">
        <v>6</v>
      </c>
      <c r="P174" s="12" t="s">
        <v>95</v>
      </c>
      <c r="Q174" s="12"/>
      <c r="R174" s="12"/>
      <c r="S174" s="5"/>
      <c r="T174" s="12"/>
      <c r="U174" s="12">
        <v>99</v>
      </c>
      <c r="V174" s="12">
        <v>20</v>
      </c>
      <c r="W174" s="12">
        <v>2</v>
      </c>
      <c r="X174" s="12"/>
      <c r="Y174" s="12"/>
      <c r="Z174" s="12"/>
      <c r="AA174" s="12"/>
      <c r="AB174" s="12"/>
    </row>
    <row r="175" spans="1:28" outlineLevel="1" x14ac:dyDescent="0.2">
      <c r="A175" s="11" t="s">
        <v>307</v>
      </c>
      <c r="B175" s="11"/>
      <c r="D175" s="12" t="s">
        <v>66</v>
      </c>
      <c r="E175" s="12" t="s">
        <v>67</v>
      </c>
      <c r="F175" s="12">
        <v>45</v>
      </c>
      <c r="G175" s="12">
        <v>1</v>
      </c>
      <c r="H175" s="12">
        <v>3</v>
      </c>
      <c r="I175" s="12"/>
      <c r="J175" s="12" t="s">
        <v>68</v>
      </c>
      <c r="K175" s="5"/>
      <c r="L175" s="5" t="s">
        <v>81</v>
      </c>
      <c r="M175" s="12"/>
      <c r="N175" s="12"/>
      <c r="O175" s="12">
        <v>4</v>
      </c>
      <c r="P175" s="12" t="s">
        <v>47</v>
      </c>
      <c r="Q175" s="12"/>
      <c r="R175" s="12"/>
      <c r="S175" s="5"/>
      <c r="T175" s="12"/>
      <c r="U175" s="12">
        <v>99</v>
      </c>
      <c r="V175" s="12">
        <v>19</v>
      </c>
      <c r="W175" s="12">
        <v>2</v>
      </c>
      <c r="X175" s="12"/>
      <c r="Y175" s="12"/>
      <c r="Z175" s="12"/>
      <c r="AA175" s="12"/>
      <c r="AB175" s="12"/>
    </row>
    <row r="176" spans="1:28" outlineLevel="1" x14ac:dyDescent="0.2">
      <c r="A176" s="11" t="s">
        <v>308</v>
      </c>
      <c r="B176" s="11"/>
      <c r="C176" s="4" t="s">
        <v>309</v>
      </c>
      <c r="D176" s="12" t="s">
        <v>37</v>
      </c>
      <c r="E176" s="12" t="s">
        <v>38</v>
      </c>
      <c r="F176" s="12">
        <v>103</v>
      </c>
      <c r="G176" s="12">
        <v>5</v>
      </c>
      <c r="H176" s="12">
        <v>5</v>
      </c>
      <c r="I176" s="12">
        <v>15</v>
      </c>
      <c r="J176" s="12" t="s">
        <v>57</v>
      </c>
      <c r="K176" s="5" t="s">
        <v>177</v>
      </c>
      <c r="L176" s="5"/>
      <c r="M176" s="12"/>
      <c r="N176" s="12"/>
      <c r="O176" s="12">
        <v>8</v>
      </c>
      <c r="P176" s="12" t="s">
        <v>47</v>
      </c>
      <c r="Q176" s="12"/>
      <c r="R176" s="12"/>
      <c r="S176" s="5"/>
      <c r="T176" s="12"/>
      <c r="U176" s="12">
        <v>99</v>
      </c>
      <c r="V176" s="12">
        <v>20</v>
      </c>
      <c r="W176" s="12">
        <v>2</v>
      </c>
      <c r="X176" s="12" t="s">
        <v>41</v>
      </c>
      <c r="Y176" s="12">
        <v>10</v>
      </c>
      <c r="Z176" s="12"/>
      <c r="AA176" s="12"/>
      <c r="AB176" s="12"/>
    </row>
    <row r="177" spans="1:28" outlineLevel="1" x14ac:dyDescent="0.2">
      <c r="A177" s="11" t="s">
        <v>310</v>
      </c>
      <c r="B177" s="11"/>
      <c r="C177" s="4" t="s">
        <v>311</v>
      </c>
      <c r="D177" s="12" t="s">
        <v>37</v>
      </c>
      <c r="E177" s="12" t="s">
        <v>38</v>
      </c>
      <c r="F177" s="12">
        <v>103</v>
      </c>
      <c r="G177" s="12">
        <v>15</v>
      </c>
      <c r="H177" s="12">
        <v>5</v>
      </c>
      <c r="I177" s="12">
        <v>50</v>
      </c>
      <c r="J177" s="12" t="s">
        <v>68</v>
      </c>
      <c r="K177" s="5"/>
      <c r="L177" s="5" t="s">
        <v>70</v>
      </c>
      <c r="M177" s="12"/>
      <c r="N177" s="12"/>
      <c r="O177" s="12">
        <v>8</v>
      </c>
      <c r="P177" s="12" t="s">
        <v>64</v>
      </c>
      <c r="Q177" s="12"/>
      <c r="R177" s="12">
        <v>6</v>
      </c>
      <c r="S177" s="5" t="s">
        <v>47</v>
      </c>
      <c r="T177" s="12"/>
      <c r="U177" s="12">
        <v>99</v>
      </c>
      <c r="V177" s="12">
        <v>20</v>
      </c>
      <c r="W177" s="12">
        <v>3</v>
      </c>
      <c r="X177" s="12"/>
      <c r="Y177" s="12"/>
      <c r="Z177" s="12"/>
      <c r="AA177" s="12"/>
      <c r="AB177" s="12"/>
    </row>
    <row r="178" spans="1:28" outlineLevel="1" x14ac:dyDescent="0.2">
      <c r="A178" s="11" t="s">
        <v>312</v>
      </c>
      <c r="B178" s="11"/>
      <c r="D178" s="12" t="s">
        <v>43</v>
      </c>
      <c r="E178" s="12" t="s">
        <v>44</v>
      </c>
      <c r="F178" s="12">
        <v>60</v>
      </c>
      <c r="G178" s="12">
        <v>6</v>
      </c>
      <c r="H178" s="12">
        <v>4</v>
      </c>
      <c r="I178" s="12"/>
      <c r="J178" s="12" t="s">
        <v>68</v>
      </c>
      <c r="K178" s="5"/>
      <c r="L178" s="5" t="s">
        <v>46</v>
      </c>
      <c r="M178" s="12">
        <v>1</v>
      </c>
      <c r="N178" s="12"/>
      <c r="O178" s="12">
        <v>8</v>
      </c>
      <c r="P178" s="12" t="s">
        <v>47</v>
      </c>
      <c r="Q178" s="12"/>
      <c r="R178" s="12"/>
      <c r="S178" s="5"/>
      <c r="T178" s="12"/>
      <c r="U178" s="12">
        <v>99</v>
      </c>
      <c r="V178" s="12">
        <v>20</v>
      </c>
      <c r="W178" s="12">
        <v>3</v>
      </c>
      <c r="X178" s="12"/>
      <c r="Y178" s="12"/>
      <c r="Z178" s="12"/>
      <c r="AA178" s="12"/>
      <c r="AB178" s="12"/>
    </row>
    <row r="179" spans="1:28" outlineLevel="1" x14ac:dyDescent="0.2">
      <c r="A179" s="11" t="s">
        <v>313</v>
      </c>
      <c r="B179" s="11"/>
      <c r="D179" s="12" t="s">
        <v>37</v>
      </c>
      <c r="E179" s="12" t="s">
        <v>89</v>
      </c>
      <c r="F179" s="12">
        <v>161</v>
      </c>
      <c r="G179" s="12">
        <v>3</v>
      </c>
      <c r="H179" s="12">
        <v>3</v>
      </c>
      <c r="I179" s="12">
        <v>300</v>
      </c>
      <c r="J179" s="12" t="s">
        <v>57</v>
      </c>
      <c r="K179" s="5" t="s">
        <v>152</v>
      </c>
      <c r="L179" s="5" t="s">
        <v>46</v>
      </c>
      <c r="M179" s="12"/>
      <c r="N179" s="12"/>
      <c r="O179" s="12">
        <v>6</v>
      </c>
      <c r="P179" s="12" t="s">
        <v>64</v>
      </c>
      <c r="Q179" s="12"/>
      <c r="R179" s="12"/>
      <c r="S179" s="5"/>
      <c r="T179" s="12"/>
      <c r="U179" s="12">
        <v>99</v>
      </c>
      <c r="V179" s="12">
        <v>19</v>
      </c>
      <c r="W179" s="12">
        <v>2</v>
      </c>
      <c r="X179" s="12"/>
      <c r="Y179" s="12"/>
      <c r="Z179" s="12"/>
      <c r="AA179" s="12"/>
      <c r="AB179" s="12"/>
    </row>
    <row r="180" spans="1:28" outlineLevel="1" x14ac:dyDescent="0.2">
      <c r="A180" s="11" t="s">
        <v>123</v>
      </c>
      <c r="B180" s="11"/>
      <c r="C180" s="4" t="s">
        <v>314</v>
      </c>
      <c r="D180" s="12" t="s">
        <v>37</v>
      </c>
      <c r="E180" s="12" t="s">
        <v>38</v>
      </c>
      <c r="F180" s="12">
        <v>104</v>
      </c>
      <c r="G180" s="12">
        <v>2</v>
      </c>
      <c r="H180" s="12">
        <v>4</v>
      </c>
      <c r="I180" s="12">
        <v>1</v>
      </c>
      <c r="J180" s="12" t="s">
        <v>68</v>
      </c>
      <c r="K180" s="5" t="s">
        <v>123</v>
      </c>
      <c r="L180" s="5"/>
      <c r="M180" s="12"/>
      <c r="N180" s="12"/>
      <c r="O180" s="12">
        <v>2</v>
      </c>
      <c r="P180" s="12" t="s">
        <v>64</v>
      </c>
      <c r="Q180" s="12"/>
      <c r="R180" s="12"/>
      <c r="S180" s="5"/>
      <c r="T180" s="12" t="s">
        <v>97</v>
      </c>
      <c r="U180" s="12"/>
      <c r="V180" s="12">
        <v>20</v>
      </c>
      <c r="W180" s="12">
        <v>2</v>
      </c>
      <c r="X180" s="12"/>
      <c r="Y180" s="12"/>
      <c r="Z180" s="12"/>
      <c r="AA180" s="12">
        <v>1</v>
      </c>
      <c r="AB180" s="12"/>
    </row>
    <row r="181" spans="1:28" outlineLevel="1" x14ac:dyDescent="0.2">
      <c r="A181" s="11" t="s">
        <v>315</v>
      </c>
      <c r="B181" s="11"/>
      <c r="D181" s="12" t="s">
        <v>37</v>
      </c>
      <c r="E181" s="12" t="s">
        <v>80</v>
      </c>
      <c r="F181" s="12">
        <v>74</v>
      </c>
      <c r="G181" s="12">
        <v>3</v>
      </c>
      <c r="H181" s="12">
        <v>4</v>
      </c>
      <c r="I181" s="12"/>
      <c r="J181" s="12" t="s">
        <v>68</v>
      </c>
      <c r="K181" s="5" t="s">
        <v>123</v>
      </c>
      <c r="L181" s="5"/>
      <c r="M181" s="12"/>
      <c r="N181" s="12"/>
      <c r="O181" s="12">
        <v>6</v>
      </c>
      <c r="P181" s="12" t="s">
        <v>64</v>
      </c>
      <c r="Q181" s="12"/>
      <c r="R181" s="12"/>
      <c r="S181" s="5"/>
      <c r="T181" s="12"/>
      <c r="U181" s="12"/>
      <c r="V181" s="12">
        <v>20</v>
      </c>
      <c r="W181" s="12">
        <v>2</v>
      </c>
      <c r="X181" s="12"/>
      <c r="Y181" s="12"/>
      <c r="Z181" s="12"/>
      <c r="AA181" s="12">
        <v>1</v>
      </c>
      <c r="AB181" s="12"/>
    </row>
    <row r="182" spans="1:28" outlineLevel="1" x14ac:dyDescent="0.2">
      <c r="A182" s="11" t="s">
        <v>316</v>
      </c>
      <c r="B182" s="11"/>
      <c r="D182" s="12" t="s">
        <v>37</v>
      </c>
      <c r="E182" s="12" t="s">
        <v>80</v>
      </c>
      <c r="F182" s="12">
        <v>75</v>
      </c>
      <c r="G182" s="12">
        <v>4</v>
      </c>
      <c r="H182" s="12">
        <v>4</v>
      </c>
      <c r="I182" s="12"/>
      <c r="J182" s="12" t="s">
        <v>68</v>
      </c>
      <c r="K182" s="5" t="s">
        <v>123</v>
      </c>
      <c r="L182" s="5"/>
      <c r="M182" s="12"/>
      <c r="N182" s="12"/>
      <c r="O182" s="12">
        <v>6</v>
      </c>
      <c r="P182" s="12" t="s">
        <v>64</v>
      </c>
      <c r="Q182" s="12"/>
      <c r="R182" s="12"/>
      <c r="S182" s="5"/>
      <c r="T182" s="12"/>
      <c r="U182" s="12">
        <v>1</v>
      </c>
      <c r="V182" s="12">
        <v>20</v>
      </c>
      <c r="W182" s="12">
        <v>2</v>
      </c>
      <c r="X182" s="12"/>
      <c r="Y182" s="12"/>
      <c r="Z182" s="12"/>
      <c r="AA182" s="12">
        <v>1</v>
      </c>
      <c r="AB182" s="12"/>
    </row>
    <row r="183" spans="1:28" outlineLevel="1" x14ac:dyDescent="0.2">
      <c r="A183" s="11" t="s">
        <v>317</v>
      </c>
      <c r="B183" s="11"/>
      <c r="D183" s="12" t="s">
        <v>37</v>
      </c>
      <c r="E183" s="12" t="s">
        <v>80</v>
      </c>
      <c r="F183" s="12">
        <v>75</v>
      </c>
      <c r="G183" s="12">
        <v>5</v>
      </c>
      <c r="H183" s="12">
        <v>4</v>
      </c>
      <c r="I183" s="12"/>
      <c r="J183" s="12" t="s">
        <v>68</v>
      </c>
      <c r="K183" s="5" t="s">
        <v>123</v>
      </c>
      <c r="L183" s="5"/>
      <c r="M183" s="12"/>
      <c r="N183" s="12"/>
      <c r="O183" s="12">
        <v>6</v>
      </c>
      <c r="P183" s="12" t="s">
        <v>64</v>
      </c>
      <c r="Q183" s="12"/>
      <c r="R183" s="12"/>
      <c r="S183" s="5"/>
      <c r="T183" s="12"/>
      <c r="U183" s="12">
        <v>2</v>
      </c>
      <c r="V183" s="12">
        <v>20</v>
      </c>
      <c r="W183" s="12">
        <v>2</v>
      </c>
      <c r="X183" s="12"/>
      <c r="Y183" s="12"/>
      <c r="Z183" s="12"/>
      <c r="AA183" s="12">
        <v>1</v>
      </c>
      <c r="AB183" s="12"/>
    </row>
    <row r="184" spans="1:28" outlineLevel="1" x14ac:dyDescent="0.2">
      <c r="A184" s="11" t="s">
        <v>318</v>
      </c>
      <c r="B184" s="11"/>
      <c r="D184" s="12" t="s">
        <v>37</v>
      </c>
      <c r="E184" s="12" t="s">
        <v>80</v>
      </c>
      <c r="F184" s="12">
        <v>75</v>
      </c>
      <c r="G184" s="12">
        <v>6</v>
      </c>
      <c r="H184" s="12">
        <v>4</v>
      </c>
      <c r="I184" s="12"/>
      <c r="J184" s="12" t="s">
        <v>68</v>
      </c>
      <c r="K184" s="5" t="s">
        <v>123</v>
      </c>
      <c r="L184" s="5"/>
      <c r="M184" s="12"/>
      <c r="N184" s="12"/>
      <c r="O184" s="12">
        <v>6</v>
      </c>
      <c r="P184" s="12" t="s">
        <v>64</v>
      </c>
      <c r="Q184" s="12"/>
      <c r="R184" s="12"/>
      <c r="S184" s="5"/>
      <c r="T184" s="12"/>
      <c r="U184" s="12">
        <v>3</v>
      </c>
      <c r="V184" s="12">
        <v>20</v>
      </c>
      <c r="W184" s="12">
        <v>2</v>
      </c>
      <c r="X184" s="12"/>
      <c r="Y184" s="12"/>
      <c r="Z184" s="12"/>
      <c r="AA184" s="12">
        <v>1</v>
      </c>
      <c r="AB184" s="12"/>
    </row>
    <row r="185" spans="1:28" outlineLevel="1" x14ac:dyDescent="0.2">
      <c r="A185" s="11" t="s">
        <v>319</v>
      </c>
      <c r="B185" s="11"/>
      <c r="D185" s="12" t="s">
        <v>37</v>
      </c>
      <c r="E185" s="12" t="s">
        <v>80</v>
      </c>
      <c r="F185" s="12">
        <v>75</v>
      </c>
      <c r="G185" s="12">
        <v>7</v>
      </c>
      <c r="H185" s="12">
        <v>4</v>
      </c>
      <c r="I185" s="12"/>
      <c r="J185" s="12" t="s">
        <v>68</v>
      </c>
      <c r="K185" s="5" t="s">
        <v>123</v>
      </c>
      <c r="L185" s="5"/>
      <c r="M185" s="12"/>
      <c r="N185" s="12"/>
      <c r="O185" s="12">
        <v>6</v>
      </c>
      <c r="P185" s="12" t="s">
        <v>64</v>
      </c>
      <c r="Q185" s="12"/>
      <c r="R185" s="12"/>
      <c r="S185" s="5"/>
      <c r="T185" s="12"/>
      <c r="U185" s="12">
        <v>4</v>
      </c>
      <c r="V185" s="12">
        <v>20</v>
      </c>
      <c r="W185" s="12">
        <v>2</v>
      </c>
      <c r="X185" s="12"/>
      <c r="Y185" s="12"/>
      <c r="Z185" s="12"/>
      <c r="AA185" s="12">
        <v>1</v>
      </c>
      <c r="AB185" s="12"/>
    </row>
    <row r="186" spans="1:28" outlineLevel="1" x14ac:dyDescent="0.2">
      <c r="A186" s="11" t="s">
        <v>320</v>
      </c>
      <c r="B186" s="11"/>
      <c r="C186" s="4" t="s">
        <v>314</v>
      </c>
      <c r="D186" s="12" t="s">
        <v>37</v>
      </c>
      <c r="E186" s="12" t="s">
        <v>80</v>
      </c>
      <c r="F186" s="12">
        <v>75</v>
      </c>
      <c r="G186" s="12">
        <v>3</v>
      </c>
      <c r="H186" s="12">
        <v>4</v>
      </c>
      <c r="I186" s="12"/>
      <c r="J186" s="12" t="s">
        <v>68</v>
      </c>
      <c r="K186" s="5" t="s">
        <v>123</v>
      </c>
      <c r="L186" s="5"/>
      <c r="M186" s="12"/>
      <c r="N186" s="12"/>
      <c r="O186" s="12">
        <v>2</v>
      </c>
      <c r="P186" s="12" t="s">
        <v>64</v>
      </c>
      <c r="Q186" s="12"/>
      <c r="R186" s="12"/>
      <c r="S186" s="5"/>
      <c r="T186" s="12" t="s">
        <v>97</v>
      </c>
      <c r="U186" s="12">
        <v>1</v>
      </c>
      <c r="V186" s="12">
        <v>20</v>
      </c>
      <c r="W186" s="12">
        <v>2</v>
      </c>
      <c r="X186" s="12"/>
      <c r="Y186" s="12"/>
      <c r="Z186" s="12"/>
      <c r="AA186" s="12">
        <v>1</v>
      </c>
      <c r="AB186" s="12"/>
    </row>
    <row r="187" spans="1:28" outlineLevel="1" x14ac:dyDescent="0.2">
      <c r="A187" s="11" t="s">
        <v>321</v>
      </c>
      <c r="B187" s="11"/>
      <c r="C187" s="4" t="s">
        <v>314</v>
      </c>
      <c r="D187" s="12" t="s">
        <v>37</v>
      </c>
      <c r="E187" s="12" t="s">
        <v>80</v>
      </c>
      <c r="F187" s="12">
        <v>75</v>
      </c>
      <c r="G187" s="12">
        <v>4</v>
      </c>
      <c r="H187" s="12">
        <v>4</v>
      </c>
      <c r="I187" s="12"/>
      <c r="J187" s="12" t="s">
        <v>68</v>
      </c>
      <c r="K187" s="5" t="s">
        <v>123</v>
      </c>
      <c r="L187" s="5"/>
      <c r="M187" s="12"/>
      <c r="N187" s="12"/>
      <c r="O187" s="12">
        <v>2</v>
      </c>
      <c r="P187" s="12" t="s">
        <v>64</v>
      </c>
      <c r="Q187" s="12"/>
      <c r="R187" s="12"/>
      <c r="S187" s="5"/>
      <c r="T187" s="12" t="s">
        <v>97</v>
      </c>
      <c r="U187" s="12">
        <v>2</v>
      </c>
      <c r="V187" s="12">
        <v>20</v>
      </c>
      <c r="W187" s="12">
        <v>2</v>
      </c>
      <c r="X187" s="12"/>
      <c r="Y187" s="12"/>
      <c r="Z187" s="12"/>
      <c r="AA187" s="12">
        <v>1</v>
      </c>
      <c r="AB187" s="12"/>
    </row>
    <row r="188" spans="1:28" outlineLevel="1" x14ac:dyDescent="0.2">
      <c r="A188" s="11" t="s">
        <v>322</v>
      </c>
      <c r="B188" s="11"/>
      <c r="C188" s="4" t="s">
        <v>314</v>
      </c>
      <c r="D188" s="12" t="s">
        <v>37</v>
      </c>
      <c r="E188" s="12" t="s">
        <v>80</v>
      </c>
      <c r="F188" s="12">
        <v>75</v>
      </c>
      <c r="G188" s="12">
        <v>5</v>
      </c>
      <c r="H188" s="12">
        <v>4</v>
      </c>
      <c r="I188" s="12"/>
      <c r="J188" s="12" t="s">
        <v>68</v>
      </c>
      <c r="K188" s="5" t="s">
        <v>123</v>
      </c>
      <c r="L188" s="5"/>
      <c r="M188" s="12"/>
      <c r="N188" s="12"/>
      <c r="O188" s="12">
        <v>2</v>
      </c>
      <c r="P188" s="12" t="s">
        <v>64</v>
      </c>
      <c r="Q188" s="12"/>
      <c r="R188" s="12"/>
      <c r="S188" s="5"/>
      <c r="T188" s="12" t="s">
        <v>97</v>
      </c>
      <c r="U188" s="12">
        <v>3</v>
      </c>
      <c r="V188" s="12">
        <v>20</v>
      </c>
      <c r="W188" s="12">
        <v>2</v>
      </c>
      <c r="X188" s="12"/>
      <c r="Y188" s="12"/>
      <c r="Z188" s="12"/>
      <c r="AA188" s="12">
        <v>1</v>
      </c>
      <c r="AB188" s="12"/>
    </row>
    <row r="189" spans="1:28" outlineLevel="1" x14ac:dyDescent="0.2">
      <c r="A189" s="11" t="s">
        <v>323</v>
      </c>
      <c r="B189" s="11"/>
      <c r="C189" s="4" t="s">
        <v>314</v>
      </c>
      <c r="D189" s="12" t="s">
        <v>37</v>
      </c>
      <c r="E189" s="12" t="s">
        <v>80</v>
      </c>
      <c r="F189" s="12">
        <v>75</v>
      </c>
      <c r="G189" s="12">
        <v>6</v>
      </c>
      <c r="H189" s="12">
        <v>4</v>
      </c>
      <c r="I189" s="12"/>
      <c r="J189" s="12" t="s">
        <v>68</v>
      </c>
      <c r="K189" s="5" t="s">
        <v>123</v>
      </c>
      <c r="L189" s="5"/>
      <c r="M189" s="12"/>
      <c r="N189" s="12"/>
      <c r="O189" s="12">
        <v>2</v>
      </c>
      <c r="P189" s="12" t="s">
        <v>64</v>
      </c>
      <c r="Q189" s="12"/>
      <c r="R189" s="12"/>
      <c r="S189" s="5"/>
      <c r="T189" s="12" t="s">
        <v>97</v>
      </c>
      <c r="U189" s="12">
        <v>4</v>
      </c>
      <c r="V189" s="12">
        <v>20</v>
      </c>
      <c r="W189" s="12">
        <v>2</v>
      </c>
      <c r="X189" s="12"/>
      <c r="Y189" s="12"/>
      <c r="Z189" s="12"/>
      <c r="AA189" s="12">
        <v>1</v>
      </c>
      <c r="AB189" s="12"/>
    </row>
    <row r="190" spans="1:28" outlineLevel="1" x14ac:dyDescent="0.2">
      <c r="A190" s="11" t="s">
        <v>324</v>
      </c>
      <c r="B190" s="11"/>
      <c r="D190" s="12" t="s">
        <v>37</v>
      </c>
      <c r="E190" s="12" t="s">
        <v>83</v>
      </c>
      <c r="F190" s="12">
        <v>61</v>
      </c>
      <c r="G190" s="12"/>
      <c r="H190" s="12">
        <v>2</v>
      </c>
      <c r="I190" s="12"/>
      <c r="J190" s="12" t="s">
        <v>84</v>
      </c>
      <c r="K190" s="5" t="s">
        <v>84</v>
      </c>
      <c r="L190" s="5"/>
      <c r="M190" s="12"/>
      <c r="N190" s="12"/>
      <c r="O190" s="12">
        <v>1</v>
      </c>
      <c r="P190" s="12" t="s">
        <v>95</v>
      </c>
      <c r="Q190" s="12"/>
      <c r="R190" s="12"/>
      <c r="S190" s="5"/>
      <c r="T190" s="12"/>
      <c r="U190" s="12">
        <v>99</v>
      </c>
      <c r="V190" s="12">
        <v>20</v>
      </c>
      <c r="W190" s="12">
        <v>2</v>
      </c>
      <c r="X190" s="12"/>
      <c r="Y190" s="12"/>
      <c r="Z190" s="12"/>
      <c r="AA190" s="12"/>
      <c r="AB190" s="12"/>
    </row>
    <row r="191" spans="1:28" outlineLevel="1" x14ac:dyDescent="0.2">
      <c r="A191" s="11" t="s">
        <v>325</v>
      </c>
      <c r="B191" s="11"/>
      <c r="D191" s="12" t="s">
        <v>43</v>
      </c>
      <c r="E191" s="12" t="s">
        <v>44</v>
      </c>
      <c r="F191" s="12">
        <v>60</v>
      </c>
      <c r="G191" s="12">
        <v>5</v>
      </c>
      <c r="H191" s="12">
        <v>5</v>
      </c>
      <c r="I191" s="12"/>
      <c r="J191" s="12" t="s">
        <v>45</v>
      </c>
      <c r="K191" s="5"/>
      <c r="L191" s="5" t="s">
        <v>46</v>
      </c>
      <c r="M191" s="12"/>
      <c r="N191" s="12"/>
      <c r="O191" s="12">
        <v>8</v>
      </c>
      <c r="P191" s="12" t="s">
        <v>47</v>
      </c>
      <c r="Q191" s="12"/>
      <c r="R191" s="12"/>
      <c r="S191" s="5"/>
      <c r="T191" s="12"/>
      <c r="U191" s="12">
        <v>99</v>
      </c>
      <c r="V191" s="12">
        <v>20</v>
      </c>
      <c r="W191" s="12">
        <v>3</v>
      </c>
      <c r="X191" s="12"/>
      <c r="Y191" s="12"/>
      <c r="Z191" s="12"/>
      <c r="AA191" s="12"/>
      <c r="AB191" s="12"/>
    </row>
    <row r="192" spans="1:28" outlineLevel="1" x14ac:dyDescent="0.2">
      <c r="A192" s="11" t="s">
        <v>326</v>
      </c>
      <c r="B192" s="11"/>
      <c r="D192" s="12" t="s">
        <v>43</v>
      </c>
      <c r="E192" s="12" t="s">
        <v>44</v>
      </c>
      <c r="F192" s="12">
        <v>60</v>
      </c>
      <c r="G192" s="12">
        <v>3</v>
      </c>
      <c r="H192" s="12">
        <v>5</v>
      </c>
      <c r="I192" s="12"/>
      <c r="J192" s="12" t="s">
        <v>57</v>
      </c>
      <c r="K192" s="5" t="s">
        <v>109</v>
      </c>
      <c r="L192" s="5" t="s">
        <v>46</v>
      </c>
      <c r="M192" s="12"/>
      <c r="N192" s="12"/>
      <c r="O192" s="12">
        <v>8</v>
      </c>
      <c r="P192" s="12" t="s">
        <v>47</v>
      </c>
      <c r="Q192" s="12"/>
      <c r="R192" s="12"/>
      <c r="S192" s="5"/>
      <c r="T192" s="12"/>
      <c r="U192" s="12"/>
      <c r="V192" s="12">
        <v>20</v>
      </c>
      <c r="W192" s="12">
        <v>3</v>
      </c>
      <c r="X192" s="12" t="s">
        <v>91</v>
      </c>
      <c r="Y192" s="12">
        <v>70</v>
      </c>
      <c r="Z192" s="12"/>
      <c r="AA192" s="12"/>
      <c r="AB192" s="12"/>
    </row>
    <row r="193" spans="1:28" outlineLevel="1" x14ac:dyDescent="0.2">
      <c r="A193" s="11" t="s">
        <v>327</v>
      </c>
      <c r="B193" s="11"/>
      <c r="D193" s="12" t="s">
        <v>43</v>
      </c>
      <c r="E193" s="12" t="s">
        <v>44</v>
      </c>
      <c r="F193" s="12">
        <v>60</v>
      </c>
      <c r="G193" s="12">
        <v>2</v>
      </c>
      <c r="H193" s="12">
        <v>4</v>
      </c>
      <c r="I193" s="12"/>
      <c r="J193" s="12" t="s">
        <v>57</v>
      </c>
      <c r="K193" s="5" t="s">
        <v>109</v>
      </c>
      <c r="L193" s="5" t="s">
        <v>46</v>
      </c>
      <c r="M193" s="12"/>
      <c r="N193" s="12"/>
      <c r="O193" s="12">
        <v>6</v>
      </c>
      <c r="P193" s="12" t="s">
        <v>47</v>
      </c>
      <c r="Q193" s="12"/>
      <c r="R193" s="12"/>
      <c r="S193" s="5"/>
      <c r="T193" s="12"/>
      <c r="U193" s="12"/>
      <c r="V193" s="12">
        <v>20</v>
      </c>
      <c r="W193" s="12">
        <v>3</v>
      </c>
      <c r="X193" s="12" t="s">
        <v>91</v>
      </c>
      <c r="Y193" s="12">
        <v>60</v>
      </c>
      <c r="Z193" s="12"/>
      <c r="AA193" s="12"/>
      <c r="AB193" s="12"/>
    </row>
    <row r="197" spans="1:28" s="1" customFormat="1" ht="15.5" x14ac:dyDescent="0.35">
      <c r="A197" s="1" t="s">
        <v>328</v>
      </c>
    </row>
    <row r="198" spans="1:28" hidden="1" outlineLevel="1" x14ac:dyDescent="0.2">
      <c r="B198" s="4" t="s">
        <v>40</v>
      </c>
      <c r="C198" s="4" t="s">
        <v>46</v>
      </c>
      <c r="D198" s="4" t="s">
        <v>329</v>
      </c>
      <c r="E198" s="4" t="s">
        <v>330</v>
      </c>
      <c r="F198" s="4" t="s">
        <v>331</v>
      </c>
      <c r="G198" s="4" t="s">
        <v>332</v>
      </c>
      <c r="H198" s="4" t="s">
        <v>61</v>
      </c>
      <c r="I198" s="4" t="s">
        <v>333</v>
      </c>
      <c r="J198" s="4" t="s">
        <v>334</v>
      </c>
      <c r="K198" s="4" t="s">
        <v>84</v>
      </c>
      <c r="L198" s="4" t="s">
        <v>335</v>
      </c>
      <c r="M198" s="4" t="s">
        <v>34</v>
      </c>
      <c r="N198" s="4" t="s">
        <v>336</v>
      </c>
      <c r="O198" s="4" t="s">
        <v>337</v>
      </c>
      <c r="P198" s="4" t="s">
        <v>338</v>
      </c>
    </row>
    <row r="199" spans="1:28" hidden="1" outlineLevel="1" x14ac:dyDescent="0.2">
      <c r="A199" s="4" t="s">
        <v>40</v>
      </c>
      <c r="B199" s="11" t="s">
        <v>36</v>
      </c>
      <c r="D199" s="11" t="s">
        <v>143</v>
      </c>
      <c r="E199" s="11" t="s">
        <v>339</v>
      </c>
      <c r="F199" s="11" t="s">
        <v>75</v>
      </c>
      <c r="H199" s="11" t="s">
        <v>105</v>
      </c>
      <c r="I199" s="11" t="s">
        <v>340</v>
      </c>
      <c r="J199" s="11" t="s">
        <v>86</v>
      </c>
      <c r="K199" s="11" t="s">
        <v>82</v>
      </c>
      <c r="M199" s="13" t="s">
        <v>122</v>
      </c>
      <c r="N199" s="11" t="s">
        <v>136</v>
      </c>
      <c r="O199" s="11" t="s">
        <v>36</v>
      </c>
      <c r="P199" s="11" t="s">
        <v>136</v>
      </c>
    </row>
    <row r="200" spans="1:28" hidden="1" outlineLevel="1" x14ac:dyDescent="0.2">
      <c r="A200" s="4" t="s">
        <v>46</v>
      </c>
      <c r="B200" s="11" t="s">
        <v>48</v>
      </c>
      <c r="D200" s="11" t="s">
        <v>145</v>
      </c>
      <c r="E200" s="11" t="s">
        <v>341</v>
      </c>
      <c r="F200" s="11" t="s">
        <v>94</v>
      </c>
      <c r="I200" s="11" t="s">
        <v>342</v>
      </c>
      <c r="J200" s="11" t="s">
        <v>343</v>
      </c>
      <c r="K200" s="11" t="s">
        <v>344</v>
      </c>
      <c r="M200" s="11" t="s">
        <v>124</v>
      </c>
      <c r="N200" s="11" t="s">
        <v>143</v>
      </c>
      <c r="O200" s="11" t="s">
        <v>48</v>
      </c>
      <c r="P200" s="11" t="s">
        <v>143</v>
      </c>
    </row>
    <row r="201" spans="1:28" hidden="1" outlineLevel="1" x14ac:dyDescent="0.2">
      <c r="A201" s="4" t="s">
        <v>329</v>
      </c>
      <c r="B201" s="11" t="s">
        <v>345</v>
      </c>
      <c r="D201" s="11" t="s">
        <v>87</v>
      </c>
      <c r="E201" s="11" t="s">
        <v>346</v>
      </c>
      <c r="F201" s="13" t="s">
        <v>122</v>
      </c>
      <c r="I201" s="13" t="s">
        <v>92</v>
      </c>
      <c r="J201" s="11" t="s">
        <v>347</v>
      </c>
      <c r="K201" s="11" t="s">
        <v>131</v>
      </c>
      <c r="M201" s="11" t="s">
        <v>184</v>
      </c>
      <c r="N201" s="11" t="s">
        <v>145</v>
      </c>
      <c r="O201" s="11" t="s">
        <v>345</v>
      </c>
      <c r="P201" s="11" t="s">
        <v>145</v>
      </c>
    </row>
    <row r="202" spans="1:28" hidden="1" outlineLevel="1" x14ac:dyDescent="0.2">
      <c r="A202" s="4" t="s">
        <v>348</v>
      </c>
      <c r="B202" s="11" t="s">
        <v>191</v>
      </c>
      <c r="D202" s="11" t="s">
        <v>157</v>
      </c>
      <c r="E202" s="11" t="s">
        <v>349</v>
      </c>
      <c r="F202" s="13" t="s">
        <v>129</v>
      </c>
      <c r="I202" s="11" t="s">
        <v>350</v>
      </c>
      <c r="J202" s="11" t="s">
        <v>351</v>
      </c>
      <c r="K202" s="11" t="s">
        <v>352</v>
      </c>
      <c r="M202" s="11" t="s">
        <v>209</v>
      </c>
      <c r="N202" s="11" t="s">
        <v>87</v>
      </c>
      <c r="O202" s="11" t="s">
        <v>78</v>
      </c>
      <c r="P202" s="11" t="s">
        <v>87</v>
      </c>
    </row>
    <row r="203" spans="1:28" hidden="1" outlineLevel="1" x14ac:dyDescent="0.2">
      <c r="A203" s="4" t="s">
        <v>331</v>
      </c>
      <c r="B203" s="4"/>
      <c r="D203" s="11" t="s">
        <v>353</v>
      </c>
      <c r="E203" s="11" t="s">
        <v>354</v>
      </c>
      <c r="F203" s="11" t="s">
        <v>355</v>
      </c>
      <c r="I203" s="11" t="s">
        <v>356</v>
      </c>
      <c r="J203" s="11" t="s">
        <v>357</v>
      </c>
      <c r="K203" s="11" t="s">
        <v>178</v>
      </c>
      <c r="M203" s="11" t="s">
        <v>358</v>
      </c>
      <c r="N203" s="11" t="s">
        <v>157</v>
      </c>
      <c r="O203" s="11" t="s">
        <v>96</v>
      </c>
      <c r="P203" s="11" t="s">
        <v>353</v>
      </c>
    </row>
    <row r="204" spans="1:28" hidden="1" outlineLevel="1" x14ac:dyDescent="0.2">
      <c r="A204" s="4" t="s">
        <v>332</v>
      </c>
      <c r="B204" s="4"/>
      <c r="D204" s="11" t="s">
        <v>359</v>
      </c>
      <c r="E204" s="11" t="s">
        <v>360</v>
      </c>
      <c r="F204" s="11" t="s">
        <v>361</v>
      </c>
      <c r="I204" s="11" t="s">
        <v>362</v>
      </c>
      <c r="J204" s="11" t="s">
        <v>363</v>
      </c>
      <c r="K204" s="11" t="s">
        <v>364</v>
      </c>
      <c r="M204" s="11" t="s">
        <v>222</v>
      </c>
      <c r="N204" s="11" t="s">
        <v>353</v>
      </c>
      <c r="O204" s="11" t="s">
        <v>365</v>
      </c>
      <c r="P204" s="11" t="s">
        <v>359</v>
      </c>
    </row>
    <row r="205" spans="1:28" hidden="1" outlineLevel="1" x14ac:dyDescent="0.2">
      <c r="A205" s="4" t="s">
        <v>61</v>
      </c>
      <c r="B205" s="4"/>
      <c r="D205" s="11" t="s">
        <v>236</v>
      </c>
      <c r="E205" s="11" t="s">
        <v>366</v>
      </c>
      <c r="F205" s="11" t="s">
        <v>162</v>
      </c>
      <c r="I205" s="11" t="s">
        <v>139</v>
      </c>
      <c r="J205" s="11" t="s">
        <v>195</v>
      </c>
      <c r="K205" s="11" t="s">
        <v>367</v>
      </c>
      <c r="M205" s="11" t="s">
        <v>234</v>
      </c>
      <c r="N205" s="11" t="s">
        <v>368</v>
      </c>
      <c r="O205" s="11" t="s">
        <v>98</v>
      </c>
      <c r="P205" s="11" t="s">
        <v>369</v>
      </c>
    </row>
    <row r="206" spans="1:28" hidden="1" outlineLevel="1" x14ac:dyDescent="0.2">
      <c r="A206" s="4" t="s">
        <v>370</v>
      </c>
      <c r="B206" s="4"/>
      <c r="D206" s="11" t="s">
        <v>243</v>
      </c>
      <c r="E206" s="11" t="s">
        <v>371</v>
      </c>
      <c r="F206" s="11" t="s">
        <v>372</v>
      </c>
      <c r="I206" s="11" t="s">
        <v>141</v>
      </c>
      <c r="J206" s="11" t="s">
        <v>197</v>
      </c>
      <c r="K206" s="11" t="s">
        <v>373</v>
      </c>
      <c r="M206" s="11" t="s">
        <v>123</v>
      </c>
      <c r="N206" s="11" t="s">
        <v>359</v>
      </c>
      <c r="O206" s="11" t="s">
        <v>104</v>
      </c>
    </row>
    <row r="207" spans="1:28" hidden="1" outlineLevel="1" x14ac:dyDescent="0.2">
      <c r="A207" s="4" t="s">
        <v>333</v>
      </c>
      <c r="B207" s="4"/>
      <c r="D207" s="11" t="s">
        <v>374</v>
      </c>
      <c r="E207" s="11" t="s">
        <v>375</v>
      </c>
      <c r="F207" s="11" t="s">
        <v>181</v>
      </c>
      <c r="I207" s="11" t="s">
        <v>143</v>
      </c>
      <c r="J207" s="11" t="s">
        <v>197</v>
      </c>
      <c r="K207" s="11" t="s">
        <v>376</v>
      </c>
      <c r="M207" s="11" t="s">
        <v>315</v>
      </c>
      <c r="N207" s="11" t="s">
        <v>377</v>
      </c>
      <c r="O207" s="11" t="s">
        <v>127</v>
      </c>
    </row>
    <row r="208" spans="1:28" hidden="1" outlineLevel="1" x14ac:dyDescent="0.2">
      <c r="A208" s="4" t="s">
        <v>334</v>
      </c>
      <c r="B208" s="4"/>
      <c r="D208" s="11" t="s">
        <v>378</v>
      </c>
      <c r="E208" s="11" t="s">
        <v>374</v>
      </c>
      <c r="F208" s="11" t="s">
        <v>183</v>
      </c>
      <c r="I208" s="11" t="s">
        <v>145</v>
      </c>
      <c r="J208" s="11" t="s">
        <v>379</v>
      </c>
      <c r="K208" s="11" t="s">
        <v>265</v>
      </c>
      <c r="M208" s="11" t="s">
        <v>316</v>
      </c>
      <c r="N208" s="11" t="s">
        <v>212</v>
      </c>
      <c r="O208" s="11" t="s">
        <v>128</v>
      </c>
    </row>
    <row r="209" spans="1:15" hidden="1" outlineLevel="1" x14ac:dyDescent="0.2">
      <c r="A209" s="4" t="s">
        <v>84</v>
      </c>
      <c r="B209" s="4"/>
      <c r="D209" s="11" t="s">
        <v>380</v>
      </c>
      <c r="E209" s="11" t="s">
        <v>378</v>
      </c>
      <c r="F209" s="11" t="s">
        <v>351</v>
      </c>
      <c r="I209" s="11" t="s">
        <v>381</v>
      </c>
      <c r="J209" s="11" t="s">
        <v>207</v>
      </c>
      <c r="K209" s="11" t="s">
        <v>266</v>
      </c>
      <c r="M209" s="11" t="s">
        <v>317</v>
      </c>
      <c r="N209" s="11" t="s">
        <v>213</v>
      </c>
      <c r="O209" s="11" t="s">
        <v>136</v>
      </c>
    </row>
    <row r="210" spans="1:15" hidden="1" outlineLevel="1" x14ac:dyDescent="0.2">
      <c r="A210" s="4" t="s">
        <v>335</v>
      </c>
      <c r="B210" s="4"/>
      <c r="D210" s="11" t="s">
        <v>382</v>
      </c>
      <c r="E210" s="11" t="s">
        <v>380</v>
      </c>
      <c r="F210" s="11" t="s">
        <v>186</v>
      </c>
      <c r="I210" s="11" t="s">
        <v>156</v>
      </c>
      <c r="J210" s="13" t="s">
        <v>207</v>
      </c>
      <c r="K210" s="11" t="s">
        <v>285</v>
      </c>
      <c r="M210" s="11" t="s">
        <v>318</v>
      </c>
      <c r="N210" s="11" t="s">
        <v>218</v>
      </c>
      <c r="O210" s="11" t="s">
        <v>87</v>
      </c>
    </row>
    <row r="211" spans="1:15" hidden="1" outlineLevel="1" x14ac:dyDescent="0.2">
      <c r="A211" s="4" t="s">
        <v>34</v>
      </c>
      <c r="B211" s="4"/>
      <c r="D211" s="11" t="s">
        <v>383</v>
      </c>
      <c r="E211" s="11" t="s">
        <v>382</v>
      </c>
      <c r="F211" s="13" t="s">
        <v>202</v>
      </c>
      <c r="I211" s="11" t="s">
        <v>167</v>
      </c>
      <c r="J211" s="11" t="s">
        <v>208</v>
      </c>
      <c r="K211" s="11" t="s">
        <v>324</v>
      </c>
      <c r="M211" s="11" t="s">
        <v>319</v>
      </c>
      <c r="N211" s="11" t="s">
        <v>369</v>
      </c>
      <c r="O211" s="11" t="s">
        <v>157</v>
      </c>
    </row>
    <row r="212" spans="1:15" hidden="1" outlineLevel="1" x14ac:dyDescent="0.2">
      <c r="A212" s="4" t="s">
        <v>336</v>
      </c>
      <c r="B212" s="4"/>
      <c r="D212" s="11" t="s">
        <v>384</v>
      </c>
      <c r="E212" s="11" t="s">
        <v>383</v>
      </c>
      <c r="F212" s="13" t="s">
        <v>207</v>
      </c>
      <c r="I212" s="11" t="s">
        <v>385</v>
      </c>
      <c r="J212" s="11" t="s">
        <v>208</v>
      </c>
      <c r="M212" s="11" t="s">
        <v>320</v>
      </c>
      <c r="N212" s="11" t="s">
        <v>236</v>
      </c>
      <c r="O212" s="11" t="s">
        <v>386</v>
      </c>
    </row>
    <row r="213" spans="1:15" hidden="1" outlineLevel="1" x14ac:dyDescent="0.2">
      <c r="A213" s="4" t="s">
        <v>337</v>
      </c>
      <c r="B213" s="4"/>
      <c r="D213" s="11" t="s">
        <v>293</v>
      </c>
      <c r="E213" s="11" t="s">
        <v>384</v>
      </c>
      <c r="F213" s="11" t="s">
        <v>208</v>
      </c>
      <c r="I213" s="11" t="s">
        <v>387</v>
      </c>
      <c r="J213" s="11" t="s">
        <v>388</v>
      </c>
      <c r="M213" s="11" t="s">
        <v>321</v>
      </c>
      <c r="N213" s="11" t="s">
        <v>243</v>
      </c>
      <c r="O213" s="11" t="s">
        <v>188</v>
      </c>
    </row>
    <row r="214" spans="1:15" hidden="1" outlineLevel="1" x14ac:dyDescent="0.2">
      <c r="A214" s="4" t="s">
        <v>338</v>
      </c>
      <c r="B214" s="4"/>
      <c r="E214" s="11" t="s">
        <v>292</v>
      </c>
      <c r="F214" s="11" t="s">
        <v>208</v>
      </c>
      <c r="I214" s="11" t="s">
        <v>353</v>
      </c>
      <c r="J214" s="11" t="s">
        <v>389</v>
      </c>
      <c r="M214" s="11" t="s">
        <v>322</v>
      </c>
      <c r="N214" s="11" t="s">
        <v>378</v>
      </c>
      <c r="O214" s="11" t="s">
        <v>190</v>
      </c>
    </row>
    <row r="215" spans="1:15" hidden="1" outlineLevel="1" x14ac:dyDescent="0.2">
      <c r="B215" s="4"/>
      <c r="D215" s="11"/>
      <c r="E215" s="11" t="s">
        <v>293</v>
      </c>
      <c r="F215" s="11" t="s">
        <v>388</v>
      </c>
      <c r="I215" s="11" t="s">
        <v>359</v>
      </c>
      <c r="J215" s="11" t="s">
        <v>367</v>
      </c>
      <c r="M215" s="11" t="s">
        <v>323</v>
      </c>
      <c r="N215" s="11" t="s">
        <v>380</v>
      </c>
      <c r="O215" s="11" t="s">
        <v>191</v>
      </c>
    </row>
    <row r="216" spans="1:15" hidden="1" outlineLevel="1" x14ac:dyDescent="0.2">
      <c r="B216" s="4"/>
      <c r="D216" s="11"/>
      <c r="E216" s="11" t="s">
        <v>123</v>
      </c>
      <c r="F216" s="11" t="s">
        <v>389</v>
      </c>
      <c r="I216" s="11" t="s">
        <v>339</v>
      </c>
      <c r="J216" s="11" t="s">
        <v>228</v>
      </c>
      <c r="N216" s="11" t="s">
        <v>382</v>
      </c>
      <c r="O216" s="11" t="s">
        <v>192</v>
      </c>
    </row>
    <row r="217" spans="1:15" hidden="1" outlineLevel="1" x14ac:dyDescent="0.2">
      <c r="B217" s="4"/>
      <c r="D217" s="11"/>
      <c r="F217" s="11" t="s">
        <v>390</v>
      </c>
      <c r="I217" s="11" t="s">
        <v>341</v>
      </c>
      <c r="J217" s="11" t="s">
        <v>391</v>
      </c>
      <c r="N217" s="11" t="s">
        <v>383</v>
      </c>
      <c r="O217" s="11" t="s">
        <v>194</v>
      </c>
    </row>
    <row r="218" spans="1:15" hidden="1" outlineLevel="1" x14ac:dyDescent="0.2">
      <c r="B218" s="4"/>
      <c r="D218" s="11"/>
      <c r="F218" s="11" t="s">
        <v>369</v>
      </c>
      <c r="I218" s="11" t="s">
        <v>346</v>
      </c>
      <c r="J218" s="11" t="s">
        <v>240</v>
      </c>
      <c r="N218" s="11" t="s">
        <v>384</v>
      </c>
      <c r="O218" s="11" t="s">
        <v>392</v>
      </c>
    </row>
    <row r="219" spans="1:15" hidden="1" outlineLevel="1" x14ac:dyDescent="0.2">
      <c r="B219" s="4"/>
      <c r="F219" s="11" t="s">
        <v>242</v>
      </c>
      <c r="I219" s="11" t="s">
        <v>349</v>
      </c>
      <c r="J219" s="11" t="s">
        <v>240</v>
      </c>
      <c r="N219" s="11" t="s">
        <v>293</v>
      </c>
      <c r="O219" s="11" t="s">
        <v>221</v>
      </c>
    </row>
    <row r="220" spans="1:15" hidden="1" outlineLevel="1" x14ac:dyDescent="0.2">
      <c r="B220" s="4"/>
      <c r="F220" s="11" t="s">
        <v>246</v>
      </c>
      <c r="I220" s="11" t="s">
        <v>354</v>
      </c>
      <c r="J220" s="11" t="s">
        <v>259</v>
      </c>
      <c r="O220" s="11" t="s">
        <v>224</v>
      </c>
    </row>
    <row r="221" spans="1:15" hidden="1" outlineLevel="1" x14ac:dyDescent="0.2">
      <c r="B221" s="4"/>
      <c r="F221" s="11" t="s">
        <v>279</v>
      </c>
      <c r="I221" s="11" t="s">
        <v>360</v>
      </c>
      <c r="J221" s="11" t="s">
        <v>393</v>
      </c>
      <c r="O221" s="11" t="s">
        <v>238</v>
      </c>
    </row>
    <row r="222" spans="1:15" hidden="1" outlineLevel="1" x14ac:dyDescent="0.2">
      <c r="B222" s="4"/>
      <c r="F222" s="11" t="s">
        <v>294</v>
      </c>
      <c r="I222" s="11" t="s">
        <v>371</v>
      </c>
      <c r="J222" s="11" t="s">
        <v>306</v>
      </c>
      <c r="O222" s="11" t="s">
        <v>240</v>
      </c>
    </row>
    <row r="223" spans="1:15" hidden="1" outlineLevel="1" x14ac:dyDescent="0.2">
      <c r="B223" s="4"/>
      <c r="F223" s="11" t="s">
        <v>394</v>
      </c>
      <c r="I223" s="11" t="s">
        <v>395</v>
      </c>
      <c r="J223" s="11" t="s">
        <v>312</v>
      </c>
      <c r="O223" s="11" t="s">
        <v>396</v>
      </c>
    </row>
    <row r="224" spans="1:15" hidden="1" outlineLevel="1" x14ac:dyDescent="0.2">
      <c r="B224" s="4"/>
      <c r="F224" s="11" t="s">
        <v>397</v>
      </c>
      <c r="I224" s="11" t="s">
        <v>374</v>
      </c>
      <c r="O224" s="11" t="s">
        <v>398</v>
      </c>
    </row>
    <row r="225" spans="1:18" hidden="1" outlineLevel="1" x14ac:dyDescent="0.2">
      <c r="B225" s="4"/>
      <c r="F225" s="11"/>
      <c r="I225" s="11" t="s">
        <v>378</v>
      </c>
      <c r="O225" s="11" t="s">
        <v>256</v>
      </c>
    </row>
    <row r="226" spans="1:18" hidden="1" outlineLevel="1" x14ac:dyDescent="0.2">
      <c r="B226" s="4"/>
      <c r="F226" s="11"/>
      <c r="I226" s="11" t="s">
        <v>380</v>
      </c>
      <c r="O226" s="11" t="s">
        <v>257</v>
      </c>
    </row>
    <row r="227" spans="1:18" hidden="1" outlineLevel="1" x14ac:dyDescent="0.2">
      <c r="B227" s="4"/>
      <c r="F227" s="11"/>
      <c r="I227" s="11" t="s">
        <v>382</v>
      </c>
      <c r="O227" s="11" t="s">
        <v>263</v>
      </c>
    </row>
    <row r="228" spans="1:18" hidden="1" outlineLevel="1" x14ac:dyDescent="0.2">
      <c r="B228" s="4"/>
      <c r="F228" s="11"/>
      <c r="I228" s="11" t="s">
        <v>384</v>
      </c>
      <c r="O228" s="11" t="s">
        <v>399</v>
      </c>
    </row>
    <row r="229" spans="1:18" hidden="1" outlineLevel="1" x14ac:dyDescent="0.2">
      <c r="B229" s="4"/>
      <c r="F229" s="11"/>
      <c r="I229" s="11" t="s">
        <v>267</v>
      </c>
      <c r="O229" s="11" t="s">
        <v>279</v>
      </c>
    </row>
    <row r="230" spans="1:18" hidden="1" outlineLevel="1" x14ac:dyDescent="0.2">
      <c r="B230" s="4"/>
      <c r="F230" s="11"/>
      <c r="I230" s="11" t="s">
        <v>400</v>
      </c>
      <c r="O230" s="11" t="s">
        <v>296</v>
      </c>
    </row>
    <row r="231" spans="1:18" hidden="1" outlineLevel="1" x14ac:dyDescent="0.2">
      <c r="B231" s="4"/>
      <c r="I231" s="11" t="s">
        <v>401</v>
      </c>
      <c r="O231" s="11" t="s">
        <v>402</v>
      </c>
    </row>
    <row r="232" spans="1:18" hidden="1" outlineLevel="1" x14ac:dyDescent="0.2">
      <c r="B232" s="4"/>
      <c r="I232" s="11" t="s">
        <v>403</v>
      </c>
      <c r="O232" s="11" t="s">
        <v>304</v>
      </c>
    </row>
    <row r="233" spans="1:18" hidden="1" outlineLevel="1" x14ac:dyDescent="0.2">
      <c r="B233" s="4"/>
      <c r="O233" s="11" t="s">
        <v>308</v>
      </c>
    </row>
    <row r="234" spans="1:18" collapsed="1" x14ac:dyDescent="0.2">
      <c r="B234" s="4"/>
    </row>
    <row r="235" spans="1:18" x14ac:dyDescent="0.2">
      <c r="B235" s="4"/>
    </row>
    <row r="236" spans="1:18" x14ac:dyDescent="0.2">
      <c r="B236" s="4"/>
    </row>
    <row r="237" spans="1:18" ht="15.5" x14ac:dyDescent="0.35">
      <c r="A237" s="1" t="s">
        <v>404</v>
      </c>
      <c r="B237" s="4"/>
    </row>
    <row r="238" spans="1:18" hidden="1" outlineLevel="1" x14ac:dyDescent="0.2">
      <c r="B238" s="4"/>
    </row>
    <row r="239" spans="1:18" hidden="1" outlineLevel="1" x14ac:dyDescent="0.2">
      <c r="A239" s="4" t="s">
        <v>405</v>
      </c>
      <c r="B239" s="4"/>
      <c r="Q239" s="12"/>
    </row>
    <row r="240" spans="1:18" hidden="1" outlineLevel="1" x14ac:dyDescent="0.2">
      <c r="A240" s="4" t="s">
        <v>406</v>
      </c>
      <c r="B240" s="4"/>
      <c r="Q240" s="12"/>
      <c r="R240" s="11"/>
    </row>
    <row r="241" spans="1:16" hidden="1" outlineLevel="1" x14ac:dyDescent="0.2">
      <c r="A241" s="4" t="s">
        <v>407</v>
      </c>
      <c r="B241" s="4"/>
    </row>
    <row r="242" spans="1:16" hidden="1" outlineLevel="1" x14ac:dyDescent="0.2">
      <c r="A242" s="4" t="s">
        <v>408</v>
      </c>
      <c r="B242" s="4"/>
    </row>
    <row r="243" spans="1:16" hidden="1" outlineLevel="1" x14ac:dyDescent="0.2">
      <c r="A243" s="11" t="s">
        <v>283</v>
      </c>
      <c r="B243" s="12" t="s">
        <v>409</v>
      </c>
      <c r="C243" s="12"/>
      <c r="D243" s="12" t="s">
        <v>97</v>
      </c>
      <c r="E243" s="12">
        <v>20</v>
      </c>
      <c r="F243" s="12" t="s">
        <v>410</v>
      </c>
      <c r="G243" s="7" t="s">
        <v>411</v>
      </c>
      <c r="H243" s="12">
        <v>0</v>
      </c>
      <c r="I243" s="12" t="s">
        <v>412</v>
      </c>
      <c r="J243" s="12">
        <v>0</v>
      </c>
      <c r="K243" s="7" t="s">
        <v>411</v>
      </c>
      <c r="L243" s="12">
        <v>99</v>
      </c>
      <c r="M243" s="12" t="b">
        <v>1</v>
      </c>
      <c r="N243" s="12">
        <v>4</v>
      </c>
      <c r="O243" s="12" t="b">
        <v>1</v>
      </c>
      <c r="P243" s="12" t="s">
        <v>45</v>
      </c>
    </row>
    <row r="244" spans="1:16" hidden="1" outlineLevel="1" x14ac:dyDescent="0.2">
      <c r="A244" s="4" t="s">
        <v>413</v>
      </c>
      <c r="B244" s="4"/>
    </row>
    <row r="245" spans="1:16" collapsed="1" x14ac:dyDescent="0.2">
      <c r="B245" s="4"/>
    </row>
    <row r="246" spans="1:16" x14ac:dyDescent="0.2">
      <c r="B246" s="4"/>
    </row>
    <row r="247" spans="1:16" x14ac:dyDescent="0.2">
      <c r="B247" s="4"/>
    </row>
    <row r="248" spans="1:16" s="12" customFormat="1" ht="15.5" x14ac:dyDescent="0.25">
      <c r="A248" s="14" t="s">
        <v>414</v>
      </c>
      <c r="F248" s="15" t="s">
        <v>415</v>
      </c>
      <c r="H248" s="15" t="s">
        <v>416</v>
      </c>
    </row>
    <row r="249" spans="1:16" s="12" customFormat="1" hidden="1" outlineLevel="1" x14ac:dyDescent="0.25">
      <c r="A249" s="16" t="s">
        <v>21</v>
      </c>
      <c r="B249" s="10" t="s">
        <v>417</v>
      </c>
      <c r="C249" s="10" t="s">
        <v>418</v>
      </c>
    </row>
    <row r="250" spans="1:16" s="12" customFormat="1" hidden="1" outlineLevel="1" x14ac:dyDescent="0.25">
      <c r="A250" s="11" t="s">
        <v>36</v>
      </c>
      <c r="B250" s="12">
        <v>1</v>
      </c>
      <c r="C250" s="12">
        <v>10</v>
      </c>
      <c r="F250" s="12" t="s">
        <v>419</v>
      </c>
      <c r="H250" s="12" t="s">
        <v>419</v>
      </c>
    </row>
    <row r="251" spans="1:16" s="12" customFormat="1" hidden="1" outlineLevel="1" x14ac:dyDescent="0.25">
      <c r="A251" s="11" t="s">
        <v>48</v>
      </c>
      <c r="B251" s="12">
        <v>1</v>
      </c>
      <c r="C251" s="12">
        <v>30</v>
      </c>
      <c r="F251" s="12" t="s">
        <v>420</v>
      </c>
      <c r="H251" s="12" t="s">
        <v>421</v>
      </c>
    </row>
    <row r="252" spans="1:16" s="12" customFormat="1" hidden="1" outlineLevel="1" x14ac:dyDescent="0.25">
      <c r="A252" s="11" t="s">
        <v>422</v>
      </c>
      <c r="B252" s="12">
        <v>0.2</v>
      </c>
      <c r="F252" s="12" t="s">
        <v>7</v>
      </c>
      <c r="H252" s="12" t="s">
        <v>423</v>
      </c>
    </row>
    <row r="253" spans="1:16" s="12" customFormat="1" hidden="1" outlineLevel="1" x14ac:dyDescent="0.25">
      <c r="A253" s="11" t="s">
        <v>345</v>
      </c>
      <c r="B253" s="12">
        <v>1</v>
      </c>
      <c r="C253" s="12">
        <v>20</v>
      </c>
      <c r="F253" s="12" t="s">
        <v>8</v>
      </c>
    </row>
    <row r="254" spans="1:16" s="12" customFormat="1" hidden="1" outlineLevel="1" x14ac:dyDescent="0.25">
      <c r="A254" s="11" t="s">
        <v>424</v>
      </c>
      <c r="B254" s="12">
        <v>0.15</v>
      </c>
      <c r="C254" s="12">
        <f>1/20</f>
        <v>0.05</v>
      </c>
      <c r="F254" s="12" t="s">
        <v>331</v>
      </c>
    </row>
    <row r="255" spans="1:16" s="12" customFormat="1" hidden="1" outlineLevel="1" x14ac:dyDescent="0.25">
      <c r="A255" s="11" t="s">
        <v>425</v>
      </c>
      <c r="B255" s="12">
        <v>0.05</v>
      </c>
    </row>
    <row r="256" spans="1:16" s="12" customFormat="1" hidden="1" outlineLevel="1" x14ac:dyDescent="0.25">
      <c r="A256" s="11" t="s">
        <v>426</v>
      </c>
      <c r="B256" s="12">
        <v>0</v>
      </c>
    </row>
    <row r="257" spans="1:3" s="12" customFormat="1" hidden="1" outlineLevel="1" x14ac:dyDescent="0.25">
      <c r="A257" s="11" t="s">
        <v>427</v>
      </c>
      <c r="B257" s="12">
        <v>0.2</v>
      </c>
    </row>
    <row r="258" spans="1:3" s="12" customFormat="1" hidden="1" outlineLevel="1" x14ac:dyDescent="0.25">
      <c r="A258" s="11" t="s">
        <v>428</v>
      </c>
      <c r="B258" s="12">
        <v>1</v>
      </c>
    </row>
    <row r="259" spans="1:3" s="12" customFormat="1" hidden="1" outlineLevel="1" x14ac:dyDescent="0.25">
      <c r="A259" s="11" t="s">
        <v>429</v>
      </c>
      <c r="B259" s="12">
        <v>0.5</v>
      </c>
    </row>
    <row r="260" spans="1:3" s="12" customFormat="1" hidden="1" outlineLevel="1" x14ac:dyDescent="0.25">
      <c r="A260" s="11" t="s">
        <v>430</v>
      </c>
      <c r="B260" s="12">
        <v>0.1</v>
      </c>
    </row>
    <row r="261" spans="1:3" s="12" customFormat="1" hidden="1" outlineLevel="1" x14ac:dyDescent="0.25">
      <c r="A261" s="11" t="s">
        <v>431</v>
      </c>
      <c r="B261" s="12">
        <v>1</v>
      </c>
    </row>
    <row r="262" spans="1:3" s="12" customFormat="1" hidden="1" outlineLevel="1" x14ac:dyDescent="0.25">
      <c r="A262" s="11" t="s">
        <v>432</v>
      </c>
      <c r="B262" s="12">
        <v>0.5</v>
      </c>
    </row>
    <row r="263" spans="1:3" s="12" customFormat="1" hidden="1" outlineLevel="1" x14ac:dyDescent="0.25">
      <c r="A263" s="11" t="s">
        <v>433</v>
      </c>
      <c r="B263" s="12">
        <v>0.5</v>
      </c>
    </row>
    <row r="264" spans="1:3" s="12" customFormat="1" hidden="1" outlineLevel="1" x14ac:dyDescent="0.25">
      <c r="A264" s="11" t="s">
        <v>434</v>
      </c>
      <c r="B264" s="12">
        <v>1</v>
      </c>
    </row>
    <row r="265" spans="1:3" s="12" customFormat="1" hidden="1" outlineLevel="1" x14ac:dyDescent="0.25">
      <c r="A265" s="11" t="s">
        <v>435</v>
      </c>
      <c r="B265" s="12">
        <v>1</v>
      </c>
    </row>
    <row r="266" spans="1:3" s="12" customFormat="1" hidden="1" outlineLevel="1" x14ac:dyDescent="0.25">
      <c r="A266" s="11" t="s">
        <v>191</v>
      </c>
      <c r="B266" s="12">
        <v>1</v>
      </c>
      <c r="C266" s="12">
        <v>25</v>
      </c>
    </row>
    <row r="267" spans="1:3" s="12" customFormat="1" hidden="1" outlineLevel="1" x14ac:dyDescent="0.25">
      <c r="A267" s="11" t="s">
        <v>436</v>
      </c>
      <c r="B267" s="12">
        <v>2.5000000000000001E-2</v>
      </c>
    </row>
    <row r="268" spans="1:3" s="12" customFormat="1" hidden="1" outlineLevel="1" x14ac:dyDescent="0.25">
      <c r="A268" s="11" t="s">
        <v>437</v>
      </c>
      <c r="B268" s="12">
        <v>2.5000000000000001E-2</v>
      </c>
    </row>
    <row r="269" spans="1:3" s="12" customFormat="1" hidden="1" outlineLevel="1" x14ac:dyDescent="0.25">
      <c r="A269" s="11" t="s">
        <v>438</v>
      </c>
      <c r="B269" s="12">
        <v>0.2</v>
      </c>
    </row>
    <row r="270" spans="1:3" s="12" customFormat="1" hidden="1" outlineLevel="1" x14ac:dyDescent="0.25">
      <c r="A270" s="11" t="s">
        <v>439</v>
      </c>
      <c r="B270" s="12">
        <v>2.5000000000000001E-2</v>
      </c>
    </row>
    <row r="271" spans="1:3" s="12" customFormat="1" hidden="1" outlineLevel="1" x14ac:dyDescent="0.25">
      <c r="A271" s="11" t="s">
        <v>257</v>
      </c>
      <c r="B271" s="12">
        <v>0.1</v>
      </c>
    </row>
    <row r="272" spans="1:3" s="12" customFormat="1" hidden="1" outlineLevel="1" x14ac:dyDescent="0.25">
      <c r="A272" s="11" t="s">
        <v>440</v>
      </c>
      <c r="B272" s="12">
        <v>1</v>
      </c>
    </row>
    <row r="273" spans="1:31" s="12" customFormat="1" hidden="1" outlineLevel="1" x14ac:dyDescent="0.25">
      <c r="A273" s="11" t="s">
        <v>296</v>
      </c>
      <c r="B273" s="12">
        <v>4</v>
      </c>
      <c r="C273" s="12">
        <v>50</v>
      </c>
    </row>
    <row r="274" spans="1:31" s="12" customFormat="1" hidden="1" outlineLevel="1" x14ac:dyDescent="0.25">
      <c r="A274" s="11" t="s">
        <v>304</v>
      </c>
      <c r="B274" s="12">
        <v>1</v>
      </c>
      <c r="C274" s="12">
        <v>30</v>
      </c>
    </row>
    <row r="275" spans="1:31" s="12" customFormat="1" collapsed="1" x14ac:dyDescent="0.25"/>
    <row r="276" spans="1:31" s="12" customFormat="1" x14ac:dyDescent="0.25"/>
    <row r="277" spans="1:31" x14ac:dyDescent="0.2">
      <c r="B277" s="4"/>
    </row>
    <row r="278" spans="1:31" s="1" customFormat="1" ht="15.5" x14ac:dyDescent="0.35">
      <c r="A278" s="1" t="s">
        <v>441</v>
      </c>
      <c r="J278" s="1" t="s">
        <v>442</v>
      </c>
      <c r="O278" s="1" t="s">
        <v>443</v>
      </c>
      <c r="T278" s="1" t="s">
        <v>444</v>
      </c>
      <c r="W278" s="1" t="s">
        <v>445</v>
      </c>
      <c r="AB278" s="1" t="s">
        <v>446</v>
      </c>
    </row>
    <row r="279" spans="1:31" hidden="1" outlineLevel="1" x14ac:dyDescent="0.2">
      <c r="A279" s="3">
        <v>1</v>
      </c>
      <c r="B279" s="3">
        <v>2</v>
      </c>
      <c r="C279" s="3">
        <v>3</v>
      </c>
      <c r="D279" s="3">
        <v>4</v>
      </c>
      <c r="E279" s="3">
        <v>5</v>
      </c>
      <c r="F279" s="3">
        <v>6</v>
      </c>
      <c r="G279" s="3">
        <v>7</v>
      </c>
      <c r="H279" s="3">
        <v>8</v>
      </c>
    </row>
    <row r="280" spans="1:31" hidden="1" outlineLevel="1" x14ac:dyDescent="0.2">
      <c r="A280" s="3"/>
      <c r="B280" s="4"/>
      <c r="D280" s="5" t="s">
        <v>1</v>
      </c>
      <c r="E280" s="5" t="s">
        <v>2</v>
      </c>
      <c r="F280" s="6" t="s">
        <v>3</v>
      </c>
      <c r="G280" s="3"/>
      <c r="H280" s="3"/>
    </row>
    <row r="281" spans="1:31" s="8" customFormat="1" hidden="1" outlineLevel="1" x14ac:dyDescent="0.2">
      <c r="A281" s="8" t="s">
        <v>447</v>
      </c>
      <c r="B281" s="9" t="s">
        <v>13</v>
      </c>
      <c r="C281" s="9" t="s">
        <v>14</v>
      </c>
      <c r="D281" s="9" t="s">
        <v>15</v>
      </c>
      <c r="E281" s="9" t="s">
        <v>16</v>
      </c>
      <c r="F281" s="9" t="s">
        <v>17</v>
      </c>
      <c r="G281" s="9" t="s">
        <v>448</v>
      </c>
      <c r="H281" s="8" t="s">
        <v>449</v>
      </c>
      <c r="J281" s="8" t="s">
        <v>450</v>
      </c>
      <c r="O281" s="9" t="s">
        <v>19</v>
      </c>
      <c r="P281" s="9" t="s">
        <v>19</v>
      </c>
      <c r="Q281" s="9" t="s">
        <v>451</v>
      </c>
      <c r="R281" s="9" t="s">
        <v>452</v>
      </c>
      <c r="S281" s="9"/>
      <c r="T281" s="4"/>
      <c r="W281" s="9" t="s">
        <v>453</v>
      </c>
      <c r="X281" s="9" t="s">
        <v>454</v>
      </c>
      <c r="Y281" s="9" t="s">
        <v>453</v>
      </c>
      <c r="Z281" s="9" t="s">
        <v>454</v>
      </c>
      <c r="AB281" s="9" t="s">
        <v>453</v>
      </c>
      <c r="AC281" s="9" t="s">
        <v>454</v>
      </c>
      <c r="AD281" s="9" t="s">
        <v>453</v>
      </c>
      <c r="AE281" s="9" t="s">
        <v>454</v>
      </c>
    </row>
    <row r="282" spans="1:31" hidden="1" outlineLevel="1" x14ac:dyDescent="0.2">
      <c r="A282" s="4" t="s">
        <v>455</v>
      </c>
      <c r="B282" s="11" t="s">
        <v>456</v>
      </c>
      <c r="G282" s="17">
        <v>2</v>
      </c>
      <c r="O282" s="6" t="s">
        <v>457</v>
      </c>
      <c r="P282" s="5">
        <v>-5</v>
      </c>
      <c r="Q282" s="5">
        <v>-8</v>
      </c>
      <c r="R282" s="5" t="s">
        <v>458</v>
      </c>
      <c r="T282" s="18">
        <v>-5</v>
      </c>
      <c r="W282" s="5">
        <v>-2</v>
      </c>
      <c r="X282" s="5">
        <v>1</v>
      </c>
      <c r="Y282" s="5">
        <v>1</v>
      </c>
      <c r="Z282" s="5">
        <v>2</v>
      </c>
      <c r="AB282" s="5">
        <v>1</v>
      </c>
      <c r="AC282" s="5">
        <v>1</v>
      </c>
      <c r="AD282" s="5">
        <v>1</v>
      </c>
      <c r="AE282" s="5">
        <v>2</v>
      </c>
    </row>
    <row r="283" spans="1:31" hidden="1" outlineLevel="1" x14ac:dyDescent="0.2">
      <c r="A283" s="4" t="s">
        <v>459</v>
      </c>
      <c r="B283" s="11" t="s">
        <v>460</v>
      </c>
      <c r="G283" s="17">
        <v>2</v>
      </c>
      <c r="O283" s="6" t="s">
        <v>461</v>
      </c>
      <c r="P283" s="5">
        <v>-4</v>
      </c>
      <c r="Q283" s="5">
        <v>-7</v>
      </c>
      <c r="R283" s="5" t="s">
        <v>458</v>
      </c>
      <c r="T283" s="18">
        <v>-4</v>
      </c>
      <c r="W283" s="5">
        <v>-1</v>
      </c>
      <c r="X283" s="5">
        <v>1</v>
      </c>
      <c r="Y283" s="5">
        <v>1</v>
      </c>
      <c r="Z283" s="5">
        <v>2</v>
      </c>
      <c r="AB283" s="5">
        <v>1</v>
      </c>
      <c r="AC283" s="5">
        <v>2</v>
      </c>
      <c r="AD283" s="5">
        <v>1</v>
      </c>
      <c r="AE283" s="5">
        <v>3</v>
      </c>
    </row>
    <row r="284" spans="1:31" hidden="1" outlineLevel="1" x14ac:dyDescent="0.2">
      <c r="A284" s="4" t="s">
        <v>462</v>
      </c>
      <c r="B284" s="11" t="s">
        <v>463</v>
      </c>
      <c r="G284" s="17">
        <v>2</v>
      </c>
      <c r="O284" s="6" t="s">
        <v>464</v>
      </c>
      <c r="P284" s="5">
        <v>-3</v>
      </c>
      <c r="Q284" s="5">
        <v>-6</v>
      </c>
      <c r="R284" s="5" t="s">
        <v>458</v>
      </c>
      <c r="T284" s="18">
        <v>-3</v>
      </c>
      <c r="W284" s="5">
        <v>0</v>
      </c>
      <c r="X284" s="5">
        <v>1</v>
      </c>
      <c r="Y284" s="5">
        <v>1</v>
      </c>
      <c r="Z284" s="5">
        <v>2</v>
      </c>
      <c r="AB284" s="5">
        <v>1</v>
      </c>
      <c r="AC284" s="5">
        <v>3</v>
      </c>
      <c r="AD284" s="5">
        <v>1</v>
      </c>
      <c r="AE284" s="5">
        <v>4</v>
      </c>
    </row>
    <row r="285" spans="1:31" hidden="1" outlineLevel="1" x14ac:dyDescent="0.2">
      <c r="A285" s="4" t="s">
        <v>465</v>
      </c>
      <c r="B285" s="11" t="s">
        <v>466</v>
      </c>
      <c r="G285" s="17">
        <v>4</v>
      </c>
      <c r="O285" s="6" t="s">
        <v>467</v>
      </c>
      <c r="P285" s="5">
        <v>-2</v>
      </c>
      <c r="Q285" s="5">
        <v>-5</v>
      </c>
      <c r="R285" s="5" t="s">
        <v>458</v>
      </c>
      <c r="T285" s="18">
        <v>-2</v>
      </c>
      <c r="W285" s="5">
        <v>1</v>
      </c>
      <c r="X285" s="5">
        <v>1</v>
      </c>
      <c r="Y285" s="5">
        <v>1</v>
      </c>
      <c r="Z285" s="5">
        <v>2</v>
      </c>
      <c r="AB285" s="5">
        <v>1</v>
      </c>
      <c r="AC285" s="5">
        <v>4</v>
      </c>
      <c r="AD285" s="5">
        <v>1</v>
      </c>
      <c r="AE285" s="5">
        <v>6</v>
      </c>
    </row>
    <row r="286" spans="1:31" hidden="1" outlineLevel="1" x14ac:dyDescent="0.2">
      <c r="A286" s="4" t="s">
        <v>468</v>
      </c>
      <c r="B286" s="11" t="s">
        <v>469</v>
      </c>
      <c r="G286" s="17">
        <v>2</v>
      </c>
      <c r="O286" s="6" t="s">
        <v>470</v>
      </c>
      <c r="P286" s="5">
        <v>-1</v>
      </c>
      <c r="Q286" s="5">
        <v>-4</v>
      </c>
      <c r="R286" s="5" t="s">
        <v>458</v>
      </c>
      <c r="T286" s="18">
        <v>-1</v>
      </c>
      <c r="W286" s="5">
        <v>2</v>
      </c>
      <c r="X286" s="5">
        <v>2</v>
      </c>
      <c r="Y286" s="5">
        <v>1</v>
      </c>
      <c r="Z286" s="5">
        <v>3</v>
      </c>
      <c r="AB286" s="5">
        <v>1</v>
      </c>
      <c r="AC286" s="5">
        <v>6</v>
      </c>
      <c r="AD286" s="5">
        <v>1</v>
      </c>
      <c r="AE286" s="5">
        <v>8</v>
      </c>
    </row>
    <row r="287" spans="1:31" hidden="1" outlineLevel="1" x14ac:dyDescent="0.2">
      <c r="A287" s="4" t="s">
        <v>471</v>
      </c>
      <c r="B287" s="11" t="s">
        <v>472</v>
      </c>
      <c r="G287" s="17">
        <v>1</v>
      </c>
      <c r="O287" s="5" t="s">
        <v>473</v>
      </c>
      <c r="P287" s="5">
        <v>0</v>
      </c>
      <c r="Q287" s="5">
        <v>-3</v>
      </c>
      <c r="R287" s="5" t="s">
        <v>458</v>
      </c>
      <c r="T287" s="18">
        <v>0</v>
      </c>
      <c r="W287" s="5">
        <v>3</v>
      </c>
      <c r="X287" s="5">
        <v>3</v>
      </c>
      <c r="Y287" s="5">
        <v>1</v>
      </c>
      <c r="Z287" s="5">
        <v>4</v>
      </c>
      <c r="AB287" s="5">
        <v>1</v>
      </c>
      <c r="AC287" s="5">
        <v>8</v>
      </c>
      <c r="AD287" s="5">
        <v>2</v>
      </c>
      <c r="AE287" s="5">
        <v>6</v>
      </c>
    </row>
    <row r="288" spans="1:31" hidden="1" outlineLevel="1" x14ac:dyDescent="0.2">
      <c r="A288" s="4" t="s">
        <v>474</v>
      </c>
      <c r="B288" s="11" t="s">
        <v>475</v>
      </c>
      <c r="G288" s="17">
        <v>5</v>
      </c>
      <c r="O288" s="6" t="s">
        <v>476</v>
      </c>
      <c r="P288" s="5">
        <v>1</v>
      </c>
      <c r="Q288" s="5">
        <v>-2</v>
      </c>
      <c r="R288" s="5" t="s">
        <v>477</v>
      </c>
      <c r="T288" s="18">
        <v>1</v>
      </c>
      <c r="W288" s="5">
        <v>4</v>
      </c>
      <c r="X288" s="5">
        <v>4</v>
      </c>
      <c r="Y288" s="5">
        <v>1</v>
      </c>
      <c r="Z288" s="5">
        <v>6</v>
      </c>
      <c r="AB288" s="5">
        <v>1</v>
      </c>
      <c r="AC288" s="5">
        <v>10</v>
      </c>
      <c r="AD288" s="5">
        <v>2</v>
      </c>
      <c r="AE288" s="5">
        <v>6</v>
      </c>
    </row>
    <row r="289" spans="1:31" hidden="1" outlineLevel="1" x14ac:dyDescent="0.2">
      <c r="A289" s="4" t="s">
        <v>478</v>
      </c>
      <c r="B289" s="11" t="s">
        <v>479</v>
      </c>
      <c r="G289" s="17">
        <v>4</v>
      </c>
      <c r="O289" s="6" t="s">
        <v>480</v>
      </c>
      <c r="P289" s="5">
        <v>2</v>
      </c>
      <c r="Q289" s="5">
        <v>-1</v>
      </c>
      <c r="R289" s="5" t="s">
        <v>481</v>
      </c>
      <c r="T289" s="18">
        <v>2</v>
      </c>
      <c r="W289" s="5">
        <v>5</v>
      </c>
      <c r="X289" s="5">
        <v>6</v>
      </c>
      <c r="Y289" s="5">
        <v>1</v>
      </c>
      <c r="Z289" s="5">
        <v>8</v>
      </c>
      <c r="AB289" s="5">
        <v>1</v>
      </c>
      <c r="AC289" s="5">
        <v>12</v>
      </c>
      <c r="AD289" s="5">
        <v>2</v>
      </c>
      <c r="AE289" s="5">
        <v>8</v>
      </c>
    </row>
    <row r="290" spans="1:31" hidden="1" outlineLevel="1" x14ac:dyDescent="0.2">
      <c r="A290" s="4" t="s">
        <v>482</v>
      </c>
      <c r="B290" s="11" t="s">
        <v>483</v>
      </c>
      <c r="G290" s="17">
        <v>1</v>
      </c>
      <c r="O290" s="6" t="s">
        <v>484</v>
      </c>
      <c r="P290" s="5">
        <v>3</v>
      </c>
      <c r="Q290" s="5">
        <v>0</v>
      </c>
      <c r="R290" s="5" t="s">
        <v>420</v>
      </c>
      <c r="T290" s="18">
        <v>3</v>
      </c>
      <c r="W290" s="5">
        <v>6</v>
      </c>
      <c r="X290" s="5">
        <v>8</v>
      </c>
      <c r="Y290" s="5">
        <v>1</v>
      </c>
      <c r="Z290" s="5">
        <v>10</v>
      </c>
    </row>
    <row r="291" spans="1:31" hidden="1" outlineLevel="1" x14ac:dyDescent="0.2">
      <c r="A291" s="4" t="s">
        <v>485</v>
      </c>
      <c r="B291" s="11" t="s">
        <v>486</v>
      </c>
      <c r="G291" s="17">
        <v>3</v>
      </c>
      <c r="O291" s="6" t="s">
        <v>487</v>
      </c>
      <c r="P291" s="5">
        <v>4</v>
      </c>
      <c r="Q291" s="5">
        <v>1</v>
      </c>
      <c r="R291" s="5" t="s">
        <v>488</v>
      </c>
      <c r="T291" s="18">
        <v>4</v>
      </c>
      <c r="W291" s="5">
        <v>7</v>
      </c>
      <c r="X291" s="5">
        <v>10</v>
      </c>
      <c r="Y291" s="5">
        <v>2</v>
      </c>
      <c r="Z291" s="5">
        <v>6</v>
      </c>
    </row>
    <row r="292" spans="1:31" hidden="1" outlineLevel="1" x14ac:dyDescent="0.2">
      <c r="A292" s="4" t="s">
        <v>489</v>
      </c>
      <c r="B292" s="11" t="s">
        <v>490</v>
      </c>
      <c r="G292" s="17">
        <v>2</v>
      </c>
      <c r="O292" s="6" t="s">
        <v>491</v>
      </c>
      <c r="P292" s="5">
        <v>5</v>
      </c>
      <c r="Q292" s="5">
        <v>2</v>
      </c>
      <c r="R292" s="5" t="s">
        <v>488</v>
      </c>
      <c r="T292" s="18">
        <v>5</v>
      </c>
      <c r="W292" s="5">
        <v>8</v>
      </c>
      <c r="X292" s="5">
        <v>12</v>
      </c>
      <c r="Y292" s="5">
        <v>2</v>
      </c>
      <c r="Z292" s="5">
        <v>8</v>
      </c>
    </row>
    <row r="293" spans="1:31" hidden="1" outlineLevel="1" x14ac:dyDescent="0.2">
      <c r="A293" s="4" t="s">
        <v>492</v>
      </c>
      <c r="B293" s="11" t="s">
        <v>493</v>
      </c>
      <c r="G293" s="17">
        <v>1</v>
      </c>
    </row>
    <row r="294" spans="1:31" hidden="1" outlineLevel="1" x14ac:dyDescent="0.2">
      <c r="A294" s="4" t="s">
        <v>494</v>
      </c>
      <c r="B294" s="11" t="s">
        <v>495</v>
      </c>
      <c r="G294" s="17">
        <v>1</v>
      </c>
    </row>
    <row r="295" spans="1:31" hidden="1" outlineLevel="1" x14ac:dyDescent="0.2">
      <c r="A295" s="4" t="s">
        <v>496</v>
      </c>
      <c r="B295" s="11" t="s">
        <v>497</v>
      </c>
      <c r="G295" s="17">
        <v>2</v>
      </c>
    </row>
    <row r="296" spans="1:31" hidden="1" outlineLevel="1" x14ac:dyDescent="0.2">
      <c r="A296" s="4" t="s">
        <v>498</v>
      </c>
      <c r="B296" s="11" t="s">
        <v>499</v>
      </c>
      <c r="G296" s="17">
        <v>1</v>
      </c>
    </row>
    <row r="297" spans="1:31" hidden="1" outlineLevel="1" x14ac:dyDescent="0.2">
      <c r="A297" s="4" t="s">
        <v>500</v>
      </c>
      <c r="B297" s="11" t="s">
        <v>501</v>
      </c>
      <c r="G297" s="17">
        <v>1</v>
      </c>
    </row>
    <row r="298" spans="1:31" hidden="1" outlineLevel="1" x14ac:dyDescent="0.2">
      <c r="A298" s="4" t="s">
        <v>502</v>
      </c>
      <c r="B298" s="11" t="s">
        <v>503</v>
      </c>
      <c r="G298" s="17">
        <v>4</v>
      </c>
    </row>
    <row r="299" spans="1:31" hidden="1" outlineLevel="1" x14ac:dyDescent="0.2">
      <c r="A299" s="4" t="s">
        <v>504</v>
      </c>
      <c r="B299" s="11" t="s">
        <v>505</v>
      </c>
      <c r="G299" s="17">
        <v>2</v>
      </c>
    </row>
    <row r="300" spans="1:31" hidden="1" outlineLevel="1" x14ac:dyDescent="0.2">
      <c r="A300" s="4" t="s">
        <v>506</v>
      </c>
      <c r="B300" s="11" t="s">
        <v>507</v>
      </c>
      <c r="G300" s="17">
        <v>2</v>
      </c>
    </row>
    <row r="301" spans="1:31" hidden="1" outlineLevel="1" x14ac:dyDescent="0.2">
      <c r="A301" s="4" t="s">
        <v>137</v>
      </c>
      <c r="B301" s="11" t="s">
        <v>508</v>
      </c>
      <c r="G301" s="17">
        <v>1</v>
      </c>
    </row>
    <row r="302" spans="1:31" hidden="1" outlineLevel="1" x14ac:dyDescent="0.2">
      <c r="A302" s="4" t="s">
        <v>509</v>
      </c>
      <c r="B302" s="11" t="s">
        <v>510</v>
      </c>
      <c r="G302" s="17">
        <v>1</v>
      </c>
    </row>
    <row r="303" spans="1:31" hidden="1" outlineLevel="1" x14ac:dyDescent="0.2">
      <c r="A303" s="4" t="s">
        <v>511</v>
      </c>
      <c r="B303" s="11" t="s">
        <v>512</v>
      </c>
      <c r="G303" s="17">
        <v>2</v>
      </c>
    </row>
    <row r="304" spans="1:31" hidden="1" outlineLevel="1" x14ac:dyDescent="0.2">
      <c r="A304" s="4" t="s">
        <v>513</v>
      </c>
      <c r="B304" s="11" t="s">
        <v>514</v>
      </c>
      <c r="G304" s="17">
        <v>1</v>
      </c>
    </row>
    <row r="305" spans="1:8" hidden="1" outlineLevel="1" x14ac:dyDescent="0.2">
      <c r="A305" s="4" t="s">
        <v>515</v>
      </c>
      <c r="B305" s="11" t="s">
        <v>516</v>
      </c>
      <c r="G305" s="17">
        <v>4</v>
      </c>
    </row>
    <row r="306" spans="1:8" hidden="1" outlineLevel="1" x14ac:dyDescent="0.2">
      <c r="A306" s="4" t="s">
        <v>517</v>
      </c>
      <c r="B306" s="11" t="s">
        <v>518</v>
      </c>
      <c r="G306" s="17">
        <v>1</v>
      </c>
    </row>
    <row r="307" spans="1:8" hidden="1" outlineLevel="1" x14ac:dyDescent="0.2">
      <c r="A307" s="4" t="s">
        <v>519</v>
      </c>
      <c r="B307" s="11" t="s">
        <v>520</v>
      </c>
      <c r="G307" s="17">
        <v>2</v>
      </c>
    </row>
    <row r="308" spans="1:8" hidden="1" outlineLevel="1" x14ac:dyDescent="0.2">
      <c r="A308" s="4" t="s">
        <v>521</v>
      </c>
      <c r="B308" s="11" t="s">
        <v>522</v>
      </c>
      <c r="G308" s="17">
        <v>2</v>
      </c>
    </row>
    <row r="309" spans="1:8" hidden="1" outlineLevel="1" x14ac:dyDescent="0.2">
      <c r="A309" s="4" t="s">
        <v>523</v>
      </c>
      <c r="B309" s="11" t="s">
        <v>524</v>
      </c>
      <c r="G309" s="17">
        <v>1</v>
      </c>
    </row>
    <row r="310" spans="1:8" hidden="1" outlineLevel="1" x14ac:dyDescent="0.2">
      <c r="A310" s="4" t="s">
        <v>525</v>
      </c>
      <c r="B310" s="11" t="s">
        <v>526</v>
      </c>
      <c r="G310" s="17">
        <v>1</v>
      </c>
    </row>
    <row r="311" spans="1:8" hidden="1" outlineLevel="1" x14ac:dyDescent="0.2">
      <c r="A311" s="4" t="s">
        <v>527</v>
      </c>
      <c r="B311" s="11" t="s">
        <v>528</v>
      </c>
      <c r="G311" s="17">
        <v>2</v>
      </c>
    </row>
    <row r="312" spans="1:8" hidden="1" outlineLevel="1" x14ac:dyDescent="0.2">
      <c r="A312" s="4" t="s">
        <v>529</v>
      </c>
      <c r="B312" s="11" t="s">
        <v>530</v>
      </c>
      <c r="G312" s="17">
        <v>5</v>
      </c>
      <c r="H312" s="4" t="s">
        <v>531</v>
      </c>
    </row>
    <row r="313" spans="1:8" hidden="1" outlineLevel="1" x14ac:dyDescent="0.2">
      <c r="A313" s="4" t="s">
        <v>532</v>
      </c>
      <c r="B313" s="11" t="s">
        <v>533</v>
      </c>
      <c r="G313" s="17">
        <v>2</v>
      </c>
    </row>
    <row r="314" spans="1:8" hidden="1" outlineLevel="1" x14ac:dyDescent="0.2">
      <c r="A314" s="4" t="s">
        <v>534</v>
      </c>
      <c r="B314" s="11" t="s">
        <v>535</v>
      </c>
      <c r="G314" s="17">
        <v>1</v>
      </c>
    </row>
    <row r="315" spans="1:8" hidden="1" outlineLevel="1" x14ac:dyDescent="0.2">
      <c r="A315" s="4" t="s">
        <v>536</v>
      </c>
      <c r="B315" s="11" t="s">
        <v>537</v>
      </c>
      <c r="G315" s="17">
        <v>1</v>
      </c>
    </row>
    <row r="316" spans="1:8" hidden="1" outlineLevel="1" x14ac:dyDescent="0.2">
      <c r="A316" s="4" t="s">
        <v>538</v>
      </c>
      <c r="B316" s="11" t="s">
        <v>539</v>
      </c>
      <c r="G316" s="17">
        <v>2</v>
      </c>
    </row>
    <row r="317" spans="1:8" hidden="1" outlineLevel="1" x14ac:dyDescent="0.2">
      <c r="A317" s="4" t="s">
        <v>540</v>
      </c>
      <c r="B317" s="11" t="s">
        <v>541</v>
      </c>
      <c r="G317" s="17">
        <v>1</v>
      </c>
    </row>
    <row r="318" spans="1:8" hidden="1" outlineLevel="1" x14ac:dyDescent="0.2">
      <c r="A318" s="4" t="s">
        <v>542</v>
      </c>
      <c r="B318" s="11" t="s">
        <v>543</v>
      </c>
      <c r="G318" s="17">
        <v>3</v>
      </c>
    </row>
    <row r="319" spans="1:8" hidden="1" outlineLevel="1" x14ac:dyDescent="0.2">
      <c r="A319" s="4" t="s">
        <v>544</v>
      </c>
      <c r="B319" s="11" t="s">
        <v>545</v>
      </c>
      <c r="G319" s="17">
        <v>4</v>
      </c>
    </row>
    <row r="320" spans="1:8" hidden="1" outlineLevel="1" x14ac:dyDescent="0.2">
      <c r="A320" s="4" t="s">
        <v>546</v>
      </c>
      <c r="B320" s="11" t="s">
        <v>547</v>
      </c>
      <c r="G320" s="17">
        <v>1</v>
      </c>
    </row>
    <row r="321" spans="1:19" hidden="1" outlineLevel="1" x14ac:dyDescent="0.2">
      <c r="A321" s="4" t="s">
        <v>548</v>
      </c>
      <c r="B321" s="11" t="s">
        <v>549</v>
      </c>
      <c r="G321" s="17">
        <v>1</v>
      </c>
    </row>
    <row r="322" spans="1:19" hidden="1" outlineLevel="1" x14ac:dyDescent="0.2">
      <c r="A322" s="4" t="s">
        <v>550</v>
      </c>
      <c r="B322" s="11" t="s">
        <v>551</v>
      </c>
      <c r="G322" s="17">
        <v>2</v>
      </c>
    </row>
    <row r="323" spans="1:19" hidden="1" outlineLevel="1" x14ac:dyDescent="0.2">
      <c r="A323" s="4" t="s">
        <v>552</v>
      </c>
      <c r="B323" s="11" t="s">
        <v>535</v>
      </c>
      <c r="G323" s="17">
        <v>1</v>
      </c>
    </row>
    <row r="324" spans="1:19" hidden="1" outlineLevel="1" x14ac:dyDescent="0.2">
      <c r="A324" s="4" t="s">
        <v>553</v>
      </c>
      <c r="B324" s="11" t="s">
        <v>554</v>
      </c>
      <c r="G324" s="17">
        <v>1</v>
      </c>
    </row>
    <row r="325" spans="1:19" hidden="1" outlineLevel="1" x14ac:dyDescent="0.2">
      <c r="A325" s="4" t="s">
        <v>555</v>
      </c>
      <c r="B325" s="11" t="s">
        <v>556</v>
      </c>
      <c r="G325" s="17">
        <v>2</v>
      </c>
    </row>
    <row r="326" spans="1:19" hidden="1" outlineLevel="1" x14ac:dyDescent="0.2">
      <c r="A326" s="4" t="s">
        <v>557</v>
      </c>
      <c r="B326" s="11" t="s">
        <v>558</v>
      </c>
      <c r="G326" s="17">
        <v>2</v>
      </c>
    </row>
    <row r="327" spans="1:19" hidden="1" outlineLevel="1" x14ac:dyDescent="0.2">
      <c r="A327" s="4" t="s">
        <v>559</v>
      </c>
      <c r="B327" s="11" t="s">
        <v>560</v>
      </c>
      <c r="G327" s="17">
        <v>5</v>
      </c>
    </row>
    <row r="328" spans="1:19" hidden="1" outlineLevel="1" x14ac:dyDescent="0.2">
      <c r="A328" s="4" t="s">
        <v>561</v>
      </c>
      <c r="B328" s="11" t="s">
        <v>562</v>
      </c>
      <c r="G328" s="17">
        <v>2</v>
      </c>
    </row>
    <row r="329" spans="1:19" collapsed="1" x14ac:dyDescent="0.2">
      <c r="B329" s="4"/>
    </row>
    <row r="330" spans="1:19" x14ac:dyDescent="0.2">
      <c r="B330" s="4"/>
    </row>
    <row r="331" spans="1:19" x14ac:dyDescent="0.2">
      <c r="B331" s="4"/>
    </row>
    <row r="332" spans="1:19" ht="15.5" x14ac:dyDescent="0.35">
      <c r="A332" s="1" t="s">
        <v>563</v>
      </c>
      <c r="B332" s="1"/>
      <c r="C332" s="1"/>
      <c r="D332" s="1"/>
      <c r="E332" s="1"/>
      <c r="F332" s="1"/>
      <c r="G332" s="1"/>
    </row>
    <row r="333" spans="1:19" hidden="1" outlineLevel="1" x14ac:dyDescent="0.2">
      <c r="A333" s="3">
        <v>1</v>
      </c>
      <c r="B333" s="3">
        <v>2</v>
      </c>
      <c r="C333" s="3">
        <v>3</v>
      </c>
      <c r="D333" s="3">
        <v>4</v>
      </c>
      <c r="E333" s="3">
        <v>5</v>
      </c>
      <c r="F333" s="3">
        <v>6</v>
      </c>
      <c r="G333" s="3">
        <v>7</v>
      </c>
      <c r="H333" s="3">
        <v>8</v>
      </c>
      <c r="I333" s="3">
        <v>9</v>
      </c>
      <c r="J333" s="3">
        <v>10</v>
      </c>
      <c r="K333" s="3">
        <v>11</v>
      </c>
      <c r="L333" s="3">
        <v>12</v>
      </c>
      <c r="M333" s="3">
        <v>13</v>
      </c>
      <c r="N333" s="3">
        <v>14</v>
      </c>
      <c r="O333" s="3">
        <v>15</v>
      </c>
      <c r="P333" s="3">
        <v>16</v>
      </c>
      <c r="Q333" s="3">
        <v>17</v>
      </c>
      <c r="R333" s="3">
        <v>18</v>
      </c>
      <c r="S333" s="3">
        <v>19</v>
      </c>
    </row>
    <row r="334" spans="1:19" ht="11.25" hidden="1" customHeight="1" outlineLevel="1" x14ac:dyDescent="0.2">
      <c r="B334" s="4"/>
      <c r="D334" s="5" t="s">
        <v>1</v>
      </c>
      <c r="E334" s="5" t="s">
        <v>2</v>
      </c>
      <c r="F334" s="6" t="s">
        <v>3</v>
      </c>
      <c r="G334" s="55" t="s">
        <v>564</v>
      </c>
      <c r="H334" s="55"/>
      <c r="I334" s="55" t="s">
        <v>28</v>
      </c>
      <c r="J334" s="55"/>
      <c r="K334" s="5" t="s">
        <v>565</v>
      </c>
      <c r="L334" s="5" t="s">
        <v>566</v>
      </c>
      <c r="N334" s="19" t="s">
        <v>567</v>
      </c>
      <c r="O334" s="55" t="s">
        <v>568</v>
      </c>
      <c r="P334" s="55"/>
      <c r="Q334" s="20" t="s">
        <v>569</v>
      </c>
      <c r="R334" s="5" t="s">
        <v>9</v>
      </c>
      <c r="S334" s="21" t="s">
        <v>5</v>
      </c>
    </row>
    <row r="335" spans="1:19" hidden="1" outlineLevel="1" x14ac:dyDescent="0.2">
      <c r="A335" s="8" t="s">
        <v>570</v>
      </c>
      <c r="B335" s="9" t="s">
        <v>13</v>
      </c>
      <c r="C335" s="9" t="s">
        <v>14</v>
      </c>
      <c r="D335" s="9" t="s">
        <v>15</v>
      </c>
      <c r="E335" s="9" t="s">
        <v>16</v>
      </c>
      <c r="F335" s="9" t="s">
        <v>17</v>
      </c>
      <c r="G335" s="9" t="s">
        <v>571</v>
      </c>
      <c r="H335" s="9" t="s">
        <v>572</v>
      </c>
      <c r="I335" s="9" t="s">
        <v>571</v>
      </c>
      <c r="J335" s="9" t="s">
        <v>572</v>
      </c>
      <c r="K335" s="9" t="s">
        <v>573</v>
      </c>
      <c r="L335" s="9" t="s">
        <v>573</v>
      </c>
      <c r="M335" s="9" t="s">
        <v>18</v>
      </c>
      <c r="N335" s="9" t="s">
        <v>574</v>
      </c>
      <c r="O335" s="9" t="s">
        <v>575</v>
      </c>
      <c r="P335" s="9" t="s">
        <v>576</v>
      </c>
      <c r="Q335" s="9" t="s">
        <v>572</v>
      </c>
      <c r="R335" s="9" t="s">
        <v>28</v>
      </c>
      <c r="S335" s="22" t="s">
        <v>577</v>
      </c>
    </row>
    <row r="336" spans="1:19" hidden="1" outlineLevel="1" x14ac:dyDescent="0.2">
      <c r="A336" s="13" t="s">
        <v>578</v>
      </c>
      <c r="B336" s="13"/>
      <c r="C336" s="13"/>
      <c r="D336" s="13"/>
      <c r="E336" s="13"/>
      <c r="F336" s="13"/>
      <c r="G336" s="5">
        <v>1</v>
      </c>
      <c r="H336" s="5">
        <v>2</v>
      </c>
      <c r="I336" s="5">
        <v>1</v>
      </c>
      <c r="J336" s="5">
        <v>2</v>
      </c>
      <c r="K336" s="5"/>
      <c r="L336" s="5"/>
      <c r="M336" s="5">
        <v>1</v>
      </c>
      <c r="N336" s="5" t="s">
        <v>579</v>
      </c>
      <c r="O336" s="5">
        <v>3000</v>
      </c>
      <c r="P336" s="5">
        <v>3000</v>
      </c>
      <c r="Q336" s="5">
        <v>9000</v>
      </c>
      <c r="R336" s="5"/>
      <c r="S336" s="5"/>
    </row>
    <row r="337" spans="1:19" hidden="1" outlineLevel="1" x14ac:dyDescent="0.2">
      <c r="A337" s="13" t="s">
        <v>580</v>
      </c>
      <c r="B337" s="13"/>
      <c r="C337" s="13"/>
      <c r="D337" s="13"/>
      <c r="E337" s="13"/>
      <c r="F337" s="13"/>
      <c r="G337" s="5"/>
      <c r="H337" s="5"/>
      <c r="I337" s="5"/>
      <c r="J337" s="5"/>
      <c r="K337" s="5"/>
      <c r="L337" s="5"/>
      <c r="M337" s="5">
        <v>1</v>
      </c>
      <c r="N337" s="5" t="s">
        <v>579</v>
      </c>
      <c r="O337" s="12">
        <v>300</v>
      </c>
      <c r="P337" s="12">
        <v>300</v>
      </c>
      <c r="Q337" s="12">
        <v>300</v>
      </c>
      <c r="R337" s="12"/>
      <c r="S337" s="12"/>
    </row>
    <row r="338" spans="1:19" hidden="1" outlineLevel="1" x14ac:dyDescent="0.2">
      <c r="A338" s="13" t="s">
        <v>581</v>
      </c>
      <c r="B338" s="13"/>
      <c r="C338" s="13"/>
      <c r="D338" s="13"/>
      <c r="E338" s="13"/>
      <c r="F338" s="13"/>
      <c r="G338" s="5">
        <v>0</v>
      </c>
      <c r="H338" s="5">
        <v>-1</v>
      </c>
      <c r="I338" s="5">
        <v>0</v>
      </c>
      <c r="J338" s="5">
        <v>-1</v>
      </c>
      <c r="K338" s="5"/>
      <c r="L338" s="5"/>
      <c r="M338" s="5">
        <v>1</v>
      </c>
      <c r="N338" s="5" t="s">
        <v>579</v>
      </c>
      <c r="O338" s="12"/>
      <c r="P338" s="12"/>
      <c r="Q338" s="12"/>
      <c r="R338" s="12"/>
      <c r="S338" s="12"/>
    </row>
    <row r="339" spans="1:19" hidden="1" outlineLevel="1" x14ac:dyDescent="0.2">
      <c r="A339" s="13" t="s">
        <v>582</v>
      </c>
      <c r="B339" s="13"/>
      <c r="C339" s="13"/>
      <c r="D339" s="13"/>
      <c r="E339" s="13"/>
      <c r="F339" s="13"/>
      <c r="G339" s="5"/>
      <c r="H339" s="5"/>
      <c r="I339" s="5"/>
      <c r="J339" s="5"/>
      <c r="K339" s="5"/>
      <c r="L339" s="5"/>
      <c r="M339" s="5">
        <v>1</v>
      </c>
      <c r="N339" s="5" t="s">
        <v>579</v>
      </c>
      <c r="O339" s="23">
        <v>300</v>
      </c>
      <c r="P339" s="23">
        <v>300</v>
      </c>
      <c r="Q339" s="23">
        <v>300</v>
      </c>
      <c r="R339" s="23"/>
      <c r="S339" s="23"/>
    </row>
    <row r="340" spans="1:19" hidden="1" outlineLevel="1" x14ac:dyDescent="0.2">
      <c r="A340" s="13" t="s">
        <v>583</v>
      </c>
      <c r="B340" s="13"/>
      <c r="C340" s="13"/>
      <c r="D340" s="13"/>
      <c r="E340" s="13"/>
      <c r="F340" s="13"/>
      <c r="G340" s="5"/>
      <c r="H340" s="5"/>
      <c r="I340" s="5"/>
      <c r="J340" s="5"/>
      <c r="K340" s="5"/>
      <c r="L340" s="5"/>
      <c r="M340" s="5">
        <v>1</v>
      </c>
      <c r="N340" s="5" t="s">
        <v>579</v>
      </c>
      <c r="O340" s="5">
        <v>1500</v>
      </c>
      <c r="P340" s="5">
        <v>1500</v>
      </c>
      <c r="Q340" s="5">
        <v>1500</v>
      </c>
      <c r="R340" s="6" t="s">
        <v>584</v>
      </c>
      <c r="S340" s="5"/>
    </row>
    <row r="341" spans="1:19" hidden="1" outlineLevel="1" x14ac:dyDescent="0.2">
      <c r="A341" s="13" t="s">
        <v>585</v>
      </c>
      <c r="B341" s="13"/>
      <c r="C341" s="13"/>
      <c r="D341" s="13"/>
      <c r="E341" s="13"/>
      <c r="F341" s="13"/>
      <c r="G341" s="5"/>
      <c r="H341" s="5"/>
      <c r="I341" s="5"/>
      <c r="J341" s="5"/>
      <c r="K341" s="5"/>
      <c r="L341" s="5"/>
      <c r="M341" s="5">
        <v>0.5</v>
      </c>
      <c r="N341" s="5" t="s">
        <v>586</v>
      </c>
      <c r="O341" s="5">
        <v>10</v>
      </c>
      <c r="P341" s="5">
        <v>10</v>
      </c>
      <c r="Q341" s="5">
        <v>10</v>
      </c>
      <c r="R341" s="5"/>
      <c r="S341" s="5"/>
    </row>
    <row r="342" spans="1:19" hidden="1" outlineLevel="1" x14ac:dyDescent="0.2">
      <c r="A342" s="13" t="s">
        <v>587</v>
      </c>
      <c r="B342" s="13"/>
      <c r="C342" s="13"/>
      <c r="D342" s="13"/>
      <c r="E342" s="13"/>
      <c r="F342" s="13"/>
      <c r="G342" s="5"/>
      <c r="H342" s="5"/>
      <c r="I342" s="5"/>
      <c r="J342" s="5"/>
      <c r="K342" s="5"/>
      <c r="L342" s="5"/>
      <c r="M342" s="5">
        <v>1</v>
      </c>
      <c r="N342" s="5" t="s">
        <v>579</v>
      </c>
      <c r="O342" s="5">
        <v>1500</v>
      </c>
      <c r="P342" s="5">
        <v>1500</v>
      </c>
      <c r="Q342" s="5">
        <v>1500</v>
      </c>
      <c r="R342" s="6" t="s">
        <v>588</v>
      </c>
      <c r="S342" s="21" t="s">
        <v>589</v>
      </c>
    </row>
    <row r="343" spans="1:19" hidden="1" outlineLevel="1" x14ac:dyDescent="0.2">
      <c r="A343" s="13" t="s">
        <v>590</v>
      </c>
      <c r="B343" s="13"/>
      <c r="C343" s="13"/>
      <c r="D343" s="13"/>
      <c r="E343" s="13"/>
      <c r="F343" s="13"/>
      <c r="G343" s="5"/>
      <c r="H343" s="5"/>
      <c r="I343" s="5"/>
      <c r="J343" s="5"/>
      <c r="K343" s="5"/>
      <c r="L343" s="5"/>
      <c r="M343" s="5">
        <v>0.5</v>
      </c>
      <c r="N343" s="5" t="s">
        <v>579</v>
      </c>
      <c r="O343" s="5">
        <v>1500</v>
      </c>
      <c r="P343" s="5">
        <v>1500</v>
      </c>
      <c r="Q343" s="5">
        <v>1500</v>
      </c>
      <c r="R343" s="5"/>
      <c r="S343" s="5"/>
    </row>
    <row r="344" spans="1:19" hidden="1" outlineLevel="1" x14ac:dyDescent="0.2">
      <c r="A344" s="13" t="s">
        <v>591</v>
      </c>
      <c r="B344" s="13"/>
      <c r="C344" s="13"/>
      <c r="D344" s="13"/>
      <c r="E344" s="13"/>
      <c r="F344" s="13"/>
      <c r="G344" s="5">
        <v>1</v>
      </c>
      <c r="H344" s="5">
        <v>2</v>
      </c>
      <c r="I344" s="5"/>
      <c r="J344" s="5"/>
      <c r="K344" s="5"/>
      <c r="L344" s="5"/>
      <c r="M344" s="5">
        <v>1</v>
      </c>
      <c r="N344" s="5" t="s">
        <v>579</v>
      </c>
      <c r="O344" s="5">
        <v>2500</v>
      </c>
      <c r="P344" s="5">
        <v>2500</v>
      </c>
      <c r="Q344" s="5">
        <v>7500</v>
      </c>
      <c r="R344" s="5"/>
      <c r="S344" s="21" t="s">
        <v>592</v>
      </c>
    </row>
    <row r="345" spans="1:19" hidden="1" outlineLevel="1" x14ac:dyDescent="0.2">
      <c r="A345" s="13" t="s">
        <v>593</v>
      </c>
      <c r="B345" s="13"/>
      <c r="C345" s="13"/>
      <c r="D345" s="13"/>
      <c r="E345" s="13"/>
      <c r="F345" s="13"/>
      <c r="G345" s="5"/>
      <c r="H345" s="5"/>
      <c r="I345" s="5"/>
      <c r="J345" s="5"/>
      <c r="K345" s="5"/>
      <c r="L345" s="5"/>
      <c r="M345" s="5">
        <v>1</v>
      </c>
      <c r="N345" s="5" t="s">
        <v>579</v>
      </c>
      <c r="O345" s="5">
        <v>1500</v>
      </c>
      <c r="P345" s="5">
        <v>1500</v>
      </c>
      <c r="Q345" s="5">
        <v>1500</v>
      </c>
      <c r="R345" s="6" t="s">
        <v>594</v>
      </c>
      <c r="S345" s="21" t="s">
        <v>595</v>
      </c>
    </row>
    <row r="346" spans="1:19" hidden="1" outlineLevel="1" x14ac:dyDescent="0.2">
      <c r="A346" s="13" t="s">
        <v>596</v>
      </c>
      <c r="B346" s="13"/>
      <c r="C346" s="13"/>
      <c r="D346" s="13"/>
      <c r="E346" s="13"/>
      <c r="F346" s="13"/>
      <c r="G346" s="12"/>
      <c r="H346" s="12"/>
      <c r="I346" s="12"/>
      <c r="J346" s="12"/>
      <c r="K346" s="5">
        <v>1</v>
      </c>
      <c r="L346" s="5"/>
      <c r="M346" s="12">
        <v>2</v>
      </c>
      <c r="N346" s="12" t="s">
        <v>579</v>
      </c>
      <c r="O346" s="12">
        <v>1500</v>
      </c>
      <c r="P346" s="12">
        <v>2500</v>
      </c>
      <c r="Q346" s="12">
        <v>7000</v>
      </c>
      <c r="R346" s="12"/>
      <c r="S346" s="12"/>
    </row>
    <row r="347" spans="1:19" hidden="1" outlineLevel="1" x14ac:dyDescent="0.2">
      <c r="A347" s="13" t="s">
        <v>597</v>
      </c>
      <c r="B347" s="13"/>
      <c r="C347" s="13"/>
      <c r="D347" s="13"/>
      <c r="E347" s="13"/>
      <c r="F347" s="13"/>
      <c r="G347" s="5"/>
      <c r="H347" s="5"/>
      <c r="I347" s="5"/>
      <c r="J347" s="5"/>
      <c r="K347" s="5"/>
      <c r="L347" s="5"/>
      <c r="M347" s="5">
        <v>1</v>
      </c>
      <c r="N347" s="5" t="s">
        <v>579</v>
      </c>
      <c r="O347" s="5">
        <v>1500</v>
      </c>
      <c r="P347" s="5">
        <v>1500</v>
      </c>
      <c r="Q347" s="5">
        <v>1500</v>
      </c>
      <c r="R347" s="6" t="s">
        <v>598</v>
      </c>
      <c r="S347" s="21" t="s">
        <v>595</v>
      </c>
    </row>
    <row r="348" spans="1:19" hidden="1" outlineLevel="1" x14ac:dyDescent="0.2">
      <c r="A348" s="13" t="s">
        <v>599</v>
      </c>
      <c r="B348" s="13"/>
      <c r="C348" s="13"/>
      <c r="D348" s="13"/>
      <c r="E348" s="13"/>
      <c r="F348" s="13"/>
      <c r="G348" s="5"/>
      <c r="H348" s="5"/>
      <c r="I348" s="5"/>
      <c r="J348" s="5"/>
      <c r="K348" s="5"/>
      <c r="L348" s="5"/>
      <c r="M348" s="5">
        <v>1</v>
      </c>
      <c r="N348" s="5" t="s">
        <v>586</v>
      </c>
      <c r="O348" s="12">
        <v>100</v>
      </c>
      <c r="P348" s="12">
        <v>100</v>
      </c>
      <c r="Q348" s="12">
        <v>100</v>
      </c>
      <c r="R348" s="12"/>
      <c r="S348" s="12"/>
    </row>
    <row r="349" spans="1:19" hidden="1" outlineLevel="1" x14ac:dyDescent="0.2">
      <c r="A349" s="24" t="s">
        <v>600</v>
      </c>
      <c r="B349" s="24"/>
      <c r="C349" s="24"/>
      <c r="D349" s="24"/>
      <c r="E349" s="24"/>
      <c r="F349" s="24"/>
      <c r="G349" s="23">
        <v>1</v>
      </c>
      <c r="H349" s="23">
        <v>1</v>
      </c>
      <c r="I349" s="23"/>
      <c r="J349" s="23"/>
      <c r="K349" s="25"/>
      <c r="L349" s="25"/>
      <c r="M349" s="23">
        <v>1</v>
      </c>
      <c r="N349" s="23" t="s">
        <v>579</v>
      </c>
      <c r="O349" s="23">
        <v>300</v>
      </c>
      <c r="P349" s="23">
        <v>300</v>
      </c>
      <c r="Q349" s="23">
        <v>300</v>
      </c>
      <c r="R349" s="23"/>
      <c r="S349" s="23"/>
    </row>
    <row r="350" spans="1:19" hidden="1" outlineLevel="1" x14ac:dyDescent="0.2">
      <c r="A350" s="13" t="s">
        <v>601</v>
      </c>
      <c r="B350" s="13"/>
      <c r="C350" s="13"/>
      <c r="D350" s="13"/>
      <c r="E350" s="13"/>
      <c r="F350" s="13"/>
      <c r="G350" s="12"/>
      <c r="H350" s="12"/>
      <c r="I350" s="12"/>
      <c r="J350" s="12"/>
      <c r="K350" s="5"/>
      <c r="L350" s="5"/>
      <c r="M350" s="12">
        <v>0.5</v>
      </c>
      <c r="N350" s="12" t="s">
        <v>586</v>
      </c>
      <c r="O350" s="12">
        <v>500</v>
      </c>
      <c r="P350" s="12">
        <v>500</v>
      </c>
      <c r="Q350" s="12">
        <v>500</v>
      </c>
      <c r="R350" s="12"/>
      <c r="S350" s="12"/>
    </row>
    <row r="351" spans="1:19" hidden="1" outlineLevel="1" x14ac:dyDescent="0.2">
      <c r="A351" s="13" t="s">
        <v>602</v>
      </c>
      <c r="B351" s="13"/>
      <c r="C351" s="13"/>
      <c r="D351" s="13"/>
      <c r="E351" s="13"/>
      <c r="F351" s="13"/>
      <c r="G351" s="5"/>
      <c r="H351" s="5"/>
      <c r="I351" s="5"/>
      <c r="J351" s="5"/>
      <c r="K351" s="5"/>
      <c r="L351" s="5"/>
      <c r="M351" s="5">
        <v>1</v>
      </c>
      <c r="N351" s="5" t="s">
        <v>579</v>
      </c>
      <c r="O351" s="12">
        <v>100</v>
      </c>
      <c r="P351" s="12">
        <v>100</v>
      </c>
      <c r="Q351" s="12">
        <v>100</v>
      </c>
      <c r="R351" s="23"/>
      <c r="S351" s="21" t="s">
        <v>603</v>
      </c>
    </row>
    <row r="352" spans="1:19" hidden="1" outlineLevel="1" x14ac:dyDescent="0.2">
      <c r="A352" s="24" t="s">
        <v>604</v>
      </c>
      <c r="B352" s="24"/>
      <c r="C352" s="24"/>
      <c r="D352" s="24"/>
      <c r="E352" s="24"/>
      <c r="F352" s="24"/>
      <c r="G352" s="23"/>
      <c r="H352" s="23"/>
      <c r="I352" s="23"/>
      <c r="J352" s="23"/>
      <c r="K352" s="25"/>
      <c r="L352" s="25"/>
      <c r="M352" s="23">
        <v>1</v>
      </c>
      <c r="N352" s="23" t="s">
        <v>579</v>
      </c>
      <c r="O352" s="23"/>
      <c r="P352" s="23"/>
      <c r="Q352" s="23"/>
      <c r="R352" s="23"/>
      <c r="S352" s="23"/>
    </row>
    <row r="353" spans="1:19" hidden="1" outlineLevel="1" x14ac:dyDescent="0.2">
      <c r="A353" s="13" t="s">
        <v>605</v>
      </c>
      <c r="B353" s="13"/>
      <c r="C353" s="13"/>
      <c r="D353" s="13"/>
      <c r="E353" s="13"/>
      <c r="F353" s="13"/>
      <c r="G353" s="12"/>
      <c r="H353" s="12"/>
      <c r="I353" s="12"/>
      <c r="J353" s="12"/>
      <c r="K353" s="5">
        <v>1</v>
      </c>
      <c r="L353" s="5"/>
      <c r="M353" s="12">
        <v>2</v>
      </c>
      <c r="N353" s="12" t="s">
        <v>579</v>
      </c>
      <c r="O353" s="12">
        <v>1500</v>
      </c>
      <c r="P353" s="12">
        <v>2500</v>
      </c>
      <c r="Q353" s="12">
        <v>7000</v>
      </c>
      <c r="R353" s="12"/>
      <c r="S353" s="12"/>
    </row>
    <row r="354" spans="1:19" hidden="1" outlineLevel="1" x14ac:dyDescent="0.2">
      <c r="A354" s="13" t="s">
        <v>606</v>
      </c>
      <c r="B354" s="13"/>
      <c r="C354" s="13"/>
      <c r="D354" s="13"/>
      <c r="E354" s="13"/>
      <c r="F354" s="13"/>
      <c r="G354" s="12"/>
      <c r="H354" s="12"/>
      <c r="I354" s="12"/>
      <c r="J354" s="12"/>
      <c r="K354" s="5"/>
      <c r="L354" s="5"/>
      <c r="M354" s="12">
        <v>1</v>
      </c>
      <c r="N354" s="12" t="s">
        <v>579</v>
      </c>
      <c r="O354" s="12">
        <v>1000</v>
      </c>
      <c r="P354" s="12">
        <v>1000</v>
      </c>
      <c r="Q354" s="12">
        <v>1000</v>
      </c>
      <c r="R354" s="7" t="s">
        <v>607</v>
      </c>
      <c r="S354" s="12"/>
    </row>
    <row r="355" spans="1:19" hidden="1" outlineLevel="1" x14ac:dyDescent="0.2">
      <c r="A355" s="13" t="s">
        <v>608</v>
      </c>
      <c r="B355" s="13"/>
      <c r="C355" s="13"/>
      <c r="D355" s="13"/>
      <c r="E355" s="13"/>
      <c r="F355" s="13"/>
      <c r="G355" s="12"/>
      <c r="H355" s="12"/>
      <c r="I355" s="12"/>
      <c r="J355" s="12"/>
      <c r="K355" s="5"/>
      <c r="L355" s="5"/>
      <c r="M355" s="12">
        <v>1</v>
      </c>
      <c r="N355" s="12" t="s">
        <v>579</v>
      </c>
      <c r="O355" s="12"/>
      <c r="P355" s="12"/>
      <c r="Q355" s="12"/>
      <c r="R355" s="12"/>
      <c r="S355" s="12"/>
    </row>
    <row r="356" spans="1:19" hidden="1" outlineLevel="1" x14ac:dyDescent="0.2">
      <c r="A356" s="13" t="s">
        <v>609</v>
      </c>
      <c r="B356" s="13"/>
      <c r="C356" s="13"/>
      <c r="D356" s="13"/>
      <c r="E356" s="13"/>
      <c r="F356" s="13"/>
      <c r="G356" s="5"/>
      <c r="H356" s="5"/>
      <c r="I356" s="5"/>
      <c r="J356" s="5"/>
      <c r="K356" s="5"/>
      <c r="L356" s="5"/>
      <c r="M356" s="5">
        <v>0.5</v>
      </c>
      <c r="N356" s="5" t="s">
        <v>586</v>
      </c>
      <c r="O356" s="5">
        <v>10</v>
      </c>
      <c r="P356" s="5">
        <v>10</v>
      </c>
      <c r="Q356" s="5">
        <v>10</v>
      </c>
      <c r="R356" s="5"/>
      <c r="S356" s="5"/>
    </row>
    <row r="357" spans="1:19" collapsed="1" x14ac:dyDescent="0.2">
      <c r="B357" s="4"/>
    </row>
    <row r="358" spans="1:19" x14ac:dyDescent="0.2">
      <c r="B358" s="4"/>
    </row>
    <row r="359" spans="1:19" x14ac:dyDescent="0.2">
      <c r="B359" s="4"/>
    </row>
    <row r="360" spans="1:19" x14ac:dyDescent="0.2">
      <c r="B360" s="4"/>
    </row>
  </sheetData>
  <mergeCells count="4">
    <mergeCell ref="V3:W3"/>
    <mergeCell ref="G334:H334"/>
    <mergeCell ref="I334:J334"/>
    <mergeCell ref="O334:P334"/>
  </mergeCells>
  <dataValidations count="1">
    <dataValidation type="list" allowBlank="1" showInputMessage="1" showErrorMessage="1" sqref="M239:M240 JI239:JI240 TE239:TE240 ADA239:ADA240 AMW239:AMW240 AWS239:AWS240 BGO239:BGO240 BQK239:BQK240 CAG239:CAG240 CKC239:CKC240 CTY239:CTY240 DDU239:DDU240 DNQ239:DNQ240 DXM239:DXM240 EHI239:EHI240 ERE239:ERE240 FBA239:FBA240 FKW239:FKW240 FUS239:FUS240 GEO239:GEO240 GOK239:GOK240 GYG239:GYG240 HIC239:HIC240 HRY239:HRY240 IBU239:IBU240 ILQ239:ILQ240 IVM239:IVM240 JFI239:JFI240 JPE239:JPE240 JZA239:JZA240 KIW239:KIW240 KSS239:KSS240 LCO239:LCO240 LMK239:LMK240 LWG239:LWG240 MGC239:MGC240 MPY239:MPY240 MZU239:MZU240 NJQ239:NJQ240 NTM239:NTM240 ODI239:ODI240 ONE239:ONE240 OXA239:OXA240 PGW239:PGW240 PQS239:PQS240 QAO239:QAO240 QKK239:QKK240 QUG239:QUG240 REC239:REC240 RNY239:RNY240 RXU239:RXU240 SHQ239:SHQ240 SRM239:SRM240 TBI239:TBI240 TLE239:TLE240 TVA239:TVA240 UEW239:UEW240 UOS239:UOS240 UYO239:UYO240 VIK239:VIK240 VSG239:VSG240 WCC239:WCC240 WLY239:WLY240 WVU239:WVU240 M65775:M65776 JI65775:JI65776 TE65775:TE65776 ADA65775:ADA65776 AMW65775:AMW65776 AWS65775:AWS65776 BGO65775:BGO65776 BQK65775:BQK65776 CAG65775:CAG65776 CKC65775:CKC65776 CTY65775:CTY65776 DDU65775:DDU65776 DNQ65775:DNQ65776 DXM65775:DXM65776 EHI65775:EHI65776 ERE65775:ERE65776 FBA65775:FBA65776 FKW65775:FKW65776 FUS65775:FUS65776 GEO65775:GEO65776 GOK65775:GOK65776 GYG65775:GYG65776 HIC65775:HIC65776 HRY65775:HRY65776 IBU65775:IBU65776 ILQ65775:ILQ65776 IVM65775:IVM65776 JFI65775:JFI65776 JPE65775:JPE65776 JZA65775:JZA65776 KIW65775:KIW65776 KSS65775:KSS65776 LCO65775:LCO65776 LMK65775:LMK65776 LWG65775:LWG65776 MGC65775:MGC65776 MPY65775:MPY65776 MZU65775:MZU65776 NJQ65775:NJQ65776 NTM65775:NTM65776 ODI65775:ODI65776 ONE65775:ONE65776 OXA65775:OXA65776 PGW65775:PGW65776 PQS65775:PQS65776 QAO65775:QAO65776 QKK65775:QKK65776 QUG65775:QUG65776 REC65775:REC65776 RNY65775:RNY65776 RXU65775:RXU65776 SHQ65775:SHQ65776 SRM65775:SRM65776 TBI65775:TBI65776 TLE65775:TLE65776 TVA65775:TVA65776 UEW65775:UEW65776 UOS65775:UOS65776 UYO65775:UYO65776 VIK65775:VIK65776 VSG65775:VSG65776 WCC65775:WCC65776 WLY65775:WLY65776 WVU65775:WVU65776 M131311:M131312 JI131311:JI131312 TE131311:TE131312 ADA131311:ADA131312 AMW131311:AMW131312 AWS131311:AWS131312 BGO131311:BGO131312 BQK131311:BQK131312 CAG131311:CAG131312 CKC131311:CKC131312 CTY131311:CTY131312 DDU131311:DDU131312 DNQ131311:DNQ131312 DXM131311:DXM131312 EHI131311:EHI131312 ERE131311:ERE131312 FBA131311:FBA131312 FKW131311:FKW131312 FUS131311:FUS131312 GEO131311:GEO131312 GOK131311:GOK131312 GYG131311:GYG131312 HIC131311:HIC131312 HRY131311:HRY131312 IBU131311:IBU131312 ILQ131311:ILQ131312 IVM131311:IVM131312 JFI131311:JFI131312 JPE131311:JPE131312 JZA131311:JZA131312 KIW131311:KIW131312 KSS131311:KSS131312 LCO131311:LCO131312 LMK131311:LMK131312 LWG131311:LWG131312 MGC131311:MGC131312 MPY131311:MPY131312 MZU131311:MZU131312 NJQ131311:NJQ131312 NTM131311:NTM131312 ODI131311:ODI131312 ONE131311:ONE131312 OXA131311:OXA131312 PGW131311:PGW131312 PQS131311:PQS131312 QAO131311:QAO131312 QKK131311:QKK131312 QUG131311:QUG131312 REC131311:REC131312 RNY131311:RNY131312 RXU131311:RXU131312 SHQ131311:SHQ131312 SRM131311:SRM131312 TBI131311:TBI131312 TLE131311:TLE131312 TVA131311:TVA131312 UEW131311:UEW131312 UOS131311:UOS131312 UYO131311:UYO131312 VIK131311:VIK131312 VSG131311:VSG131312 WCC131311:WCC131312 WLY131311:WLY131312 WVU131311:WVU131312 M196847:M196848 JI196847:JI196848 TE196847:TE196848 ADA196847:ADA196848 AMW196847:AMW196848 AWS196847:AWS196848 BGO196847:BGO196848 BQK196847:BQK196848 CAG196847:CAG196848 CKC196847:CKC196848 CTY196847:CTY196848 DDU196847:DDU196848 DNQ196847:DNQ196848 DXM196847:DXM196848 EHI196847:EHI196848 ERE196847:ERE196848 FBA196847:FBA196848 FKW196847:FKW196848 FUS196847:FUS196848 GEO196847:GEO196848 GOK196847:GOK196848 GYG196847:GYG196848 HIC196847:HIC196848 HRY196847:HRY196848 IBU196847:IBU196848 ILQ196847:ILQ196848 IVM196847:IVM196848 JFI196847:JFI196848 JPE196847:JPE196848 JZA196847:JZA196848 KIW196847:KIW196848 KSS196847:KSS196848 LCO196847:LCO196848 LMK196847:LMK196848 LWG196847:LWG196848 MGC196847:MGC196848 MPY196847:MPY196848 MZU196847:MZU196848 NJQ196847:NJQ196848 NTM196847:NTM196848 ODI196847:ODI196848 ONE196847:ONE196848 OXA196847:OXA196848 PGW196847:PGW196848 PQS196847:PQS196848 QAO196847:QAO196848 QKK196847:QKK196848 QUG196847:QUG196848 REC196847:REC196848 RNY196847:RNY196848 RXU196847:RXU196848 SHQ196847:SHQ196848 SRM196847:SRM196848 TBI196847:TBI196848 TLE196847:TLE196848 TVA196847:TVA196848 UEW196847:UEW196848 UOS196847:UOS196848 UYO196847:UYO196848 VIK196847:VIK196848 VSG196847:VSG196848 WCC196847:WCC196848 WLY196847:WLY196848 WVU196847:WVU196848 M262383:M262384 JI262383:JI262384 TE262383:TE262384 ADA262383:ADA262384 AMW262383:AMW262384 AWS262383:AWS262384 BGO262383:BGO262384 BQK262383:BQK262384 CAG262383:CAG262384 CKC262383:CKC262384 CTY262383:CTY262384 DDU262383:DDU262384 DNQ262383:DNQ262384 DXM262383:DXM262384 EHI262383:EHI262384 ERE262383:ERE262384 FBA262383:FBA262384 FKW262383:FKW262384 FUS262383:FUS262384 GEO262383:GEO262384 GOK262383:GOK262384 GYG262383:GYG262384 HIC262383:HIC262384 HRY262383:HRY262384 IBU262383:IBU262384 ILQ262383:ILQ262384 IVM262383:IVM262384 JFI262383:JFI262384 JPE262383:JPE262384 JZA262383:JZA262384 KIW262383:KIW262384 KSS262383:KSS262384 LCO262383:LCO262384 LMK262383:LMK262384 LWG262383:LWG262384 MGC262383:MGC262384 MPY262383:MPY262384 MZU262383:MZU262384 NJQ262383:NJQ262384 NTM262383:NTM262384 ODI262383:ODI262384 ONE262383:ONE262384 OXA262383:OXA262384 PGW262383:PGW262384 PQS262383:PQS262384 QAO262383:QAO262384 QKK262383:QKK262384 QUG262383:QUG262384 REC262383:REC262384 RNY262383:RNY262384 RXU262383:RXU262384 SHQ262383:SHQ262384 SRM262383:SRM262384 TBI262383:TBI262384 TLE262383:TLE262384 TVA262383:TVA262384 UEW262383:UEW262384 UOS262383:UOS262384 UYO262383:UYO262384 VIK262383:VIK262384 VSG262383:VSG262384 WCC262383:WCC262384 WLY262383:WLY262384 WVU262383:WVU262384 M327919:M327920 JI327919:JI327920 TE327919:TE327920 ADA327919:ADA327920 AMW327919:AMW327920 AWS327919:AWS327920 BGO327919:BGO327920 BQK327919:BQK327920 CAG327919:CAG327920 CKC327919:CKC327920 CTY327919:CTY327920 DDU327919:DDU327920 DNQ327919:DNQ327920 DXM327919:DXM327920 EHI327919:EHI327920 ERE327919:ERE327920 FBA327919:FBA327920 FKW327919:FKW327920 FUS327919:FUS327920 GEO327919:GEO327920 GOK327919:GOK327920 GYG327919:GYG327920 HIC327919:HIC327920 HRY327919:HRY327920 IBU327919:IBU327920 ILQ327919:ILQ327920 IVM327919:IVM327920 JFI327919:JFI327920 JPE327919:JPE327920 JZA327919:JZA327920 KIW327919:KIW327920 KSS327919:KSS327920 LCO327919:LCO327920 LMK327919:LMK327920 LWG327919:LWG327920 MGC327919:MGC327920 MPY327919:MPY327920 MZU327919:MZU327920 NJQ327919:NJQ327920 NTM327919:NTM327920 ODI327919:ODI327920 ONE327919:ONE327920 OXA327919:OXA327920 PGW327919:PGW327920 PQS327919:PQS327920 QAO327919:QAO327920 QKK327919:QKK327920 QUG327919:QUG327920 REC327919:REC327920 RNY327919:RNY327920 RXU327919:RXU327920 SHQ327919:SHQ327920 SRM327919:SRM327920 TBI327919:TBI327920 TLE327919:TLE327920 TVA327919:TVA327920 UEW327919:UEW327920 UOS327919:UOS327920 UYO327919:UYO327920 VIK327919:VIK327920 VSG327919:VSG327920 WCC327919:WCC327920 WLY327919:WLY327920 WVU327919:WVU327920 M393455:M393456 JI393455:JI393456 TE393455:TE393456 ADA393455:ADA393456 AMW393455:AMW393456 AWS393455:AWS393456 BGO393455:BGO393456 BQK393455:BQK393456 CAG393455:CAG393456 CKC393455:CKC393456 CTY393455:CTY393456 DDU393455:DDU393456 DNQ393455:DNQ393456 DXM393455:DXM393456 EHI393455:EHI393456 ERE393455:ERE393456 FBA393455:FBA393456 FKW393455:FKW393456 FUS393455:FUS393456 GEO393455:GEO393456 GOK393455:GOK393456 GYG393455:GYG393456 HIC393455:HIC393456 HRY393455:HRY393456 IBU393455:IBU393456 ILQ393455:ILQ393456 IVM393455:IVM393456 JFI393455:JFI393456 JPE393455:JPE393456 JZA393455:JZA393456 KIW393455:KIW393456 KSS393455:KSS393456 LCO393455:LCO393456 LMK393455:LMK393456 LWG393455:LWG393456 MGC393455:MGC393456 MPY393455:MPY393456 MZU393455:MZU393456 NJQ393455:NJQ393456 NTM393455:NTM393456 ODI393455:ODI393456 ONE393455:ONE393456 OXA393455:OXA393456 PGW393455:PGW393456 PQS393455:PQS393456 QAO393455:QAO393456 QKK393455:QKK393456 QUG393455:QUG393456 REC393455:REC393456 RNY393455:RNY393456 RXU393455:RXU393456 SHQ393455:SHQ393456 SRM393455:SRM393456 TBI393455:TBI393456 TLE393455:TLE393456 TVA393455:TVA393456 UEW393455:UEW393456 UOS393455:UOS393456 UYO393455:UYO393456 VIK393455:VIK393456 VSG393455:VSG393456 WCC393455:WCC393456 WLY393455:WLY393456 WVU393455:WVU393456 M458991:M458992 JI458991:JI458992 TE458991:TE458992 ADA458991:ADA458992 AMW458991:AMW458992 AWS458991:AWS458992 BGO458991:BGO458992 BQK458991:BQK458992 CAG458991:CAG458992 CKC458991:CKC458992 CTY458991:CTY458992 DDU458991:DDU458992 DNQ458991:DNQ458992 DXM458991:DXM458992 EHI458991:EHI458992 ERE458991:ERE458992 FBA458991:FBA458992 FKW458991:FKW458992 FUS458991:FUS458992 GEO458991:GEO458992 GOK458991:GOK458992 GYG458991:GYG458992 HIC458991:HIC458992 HRY458991:HRY458992 IBU458991:IBU458992 ILQ458991:ILQ458992 IVM458991:IVM458992 JFI458991:JFI458992 JPE458991:JPE458992 JZA458991:JZA458992 KIW458991:KIW458992 KSS458991:KSS458992 LCO458991:LCO458992 LMK458991:LMK458992 LWG458991:LWG458992 MGC458991:MGC458992 MPY458991:MPY458992 MZU458991:MZU458992 NJQ458991:NJQ458992 NTM458991:NTM458992 ODI458991:ODI458992 ONE458991:ONE458992 OXA458991:OXA458992 PGW458991:PGW458992 PQS458991:PQS458992 QAO458991:QAO458992 QKK458991:QKK458992 QUG458991:QUG458992 REC458991:REC458992 RNY458991:RNY458992 RXU458991:RXU458992 SHQ458991:SHQ458992 SRM458991:SRM458992 TBI458991:TBI458992 TLE458991:TLE458992 TVA458991:TVA458992 UEW458991:UEW458992 UOS458991:UOS458992 UYO458991:UYO458992 VIK458991:VIK458992 VSG458991:VSG458992 WCC458991:WCC458992 WLY458991:WLY458992 WVU458991:WVU458992 M524527:M524528 JI524527:JI524528 TE524527:TE524528 ADA524527:ADA524528 AMW524527:AMW524528 AWS524527:AWS524528 BGO524527:BGO524528 BQK524527:BQK524528 CAG524527:CAG524528 CKC524527:CKC524528 CTY524527:CTY524528 DDU524527:DDU524528 DNQ524527:DNQ524528 DXM524527:DXM524528 EHI524527:EHI524528 ERE524527:ERE524528 FBA524527:FBA524528 FKW524527:FKW524528 FUS524527:FUS524528 GEO524527:GEO524528 GOK524527:GOK524528 GYG524527:GYG524528 HIC524527:HIC524528 HRY524527:HRY524528 IBU524527:IBU524528 ILQ524527:ILQ524528 IVM524527:IVM524528 JFI524527:JFI524528 JPE524527:JPE524528 JZA524527:JZA524528 KIW524527:KIW524528 KSS524527:KSS524528 LCO524527:LCO524528 LMK524527:LMK524528 LWG524527:LWG524528 MGC524527:MGC524528 MPY524527:MPY524528 MZU524527:MZU524528 NJQ524527:NJQ524528 NTM524527:NTM524528 ODI524527:ODI524528 ONE524527:ONE524528 OXA524527:OXA524528 PGW524527:PGW524528 PQS524527:PQS524528 QAO524527:QAO524528 QKK524527:QKK524528 QUG524527:QUG524528 REC524527:REC524528 RNY524527:RNY524528 RXU524527:RXU524528 SHQ524527:SHQ524528 SRM524527:SRM524528 TBI524527:TBI524528 TLE524527:TLE524528 TVA524527:TVA524528 UEW524527:UEW524528 UOS524527:UOS524528 UYO524527:UYO524528 VIK524527:VIK524528 VSG524527:VSG524528 WCC524527:WCC524528 WLY524527:WLY524528 WVU524527:WVU524528 M590063:M590064 JI590063:JI590064 TE590063:TE590064 ADA590063:ADA590064 AMW590063:AMW590064 AWS590063:AWS590064 BGO590063:BGO590064 BQK590063:BQK590064 CAG590063:CAG590064 CKC590063:CKC590064 CTY590063:CTY590064 DDU590063:DDU590064 DNQ590063:DNQ590064 DXM590063:DXM590064 EHI590063:EHI590064 ERE590063:ERE590064 FBA590063:FBA590064 FKW590063:FKW590064 FUS590063:FUS590064 GEO590063:GEO590064 GOK590063:GOK590064 GYG590063:GYG590064 HIC590063:HIC590064 HRY590063:HRY590064 IBU590063:IBU590064 ILQ590063:ILQ590064 IVM590063:IVM590064 JFI590063:JFI590064 JPE590063:JPE590064 JZA590063:JZA590064 KIW590063:KIW590064 KSS590063:KSS590064 LCO590063:LCO590064 LMK590063:LMK590064 LWG590063:LWG590064 MGC590063:MGC590064 MPY590063:MPY590064 MZU590063:MZU590064 NJQ590063:NJQ590064 NTM590063:NTM590064 ODI590063:ODI590064 ONE590063:ONE590064 OXA590063:OXA590064 PGW590063:PGW590064 PQS590063:PQS590064 QAO590063:QAO590064 QKK590063:QKK590064 QUG590063:QUG590064 REC590063:REC590064 RNY590063:RNY590064 RXU590063:RXU590064 SHQ590063:SHQ590064 SRM590063:SRM590064 TBI590063:TBI590064 TLE590063:TLE590064 TVA590063:TVA590064 UEW590063:UEW590064 UOS590063:UOS590064 UYO590063:UYO590064 VIK590063:VIK590064 VSG590063:VSG590064 WCC590063:WCC590064 WLY590063:WLY590064 WVU590063:WVU590064 M655599:M655600 JI655599:JI655600 TE655599:TE655600 ADA655599:ADA655600 AMW655599:AMW655600 AWS655599:AWS655600 BGO655599:BGO655600 BQK655599:BQK655600 CAG655599:CAG655600 CKC655599:CKC655600 CTY655599:CTY655600 DDU655599:DDU655600 DNQ655599:DNQ655600 DXM655599:DXM655600 EHI655599:EHI655600 ERE655599:ERE655600 FBA655599:FBA655600 FKW655599:FKW655600 FUS655599:FUS655600 GEO655599:GEO655600 GOK655599:GOK655600 GYG655599:GYG655600 HIC655599:HIC655600 HRY655599:HRY655600 IBU655599:IBU655600 ILQ655599:ILQ655600 IVM655599:IVM655600 JFI655599:JFI655600 JPE655599:JPE655600 JZA655599:JZA655600 KIW655599:KIW655600 KSS655599:KSS655600 LCO655599:LCO655600 LMK655599:LMK655600 LWG655599:LWG655600 MGC655599:MGC655600 MPY655599:MPY655600 MZU655599:MZU655600 NJQ655599:NJQ655600 NTM655599:NTM655600 ODI655599:ODI655600 ONE655599:ONE655600 OXA655599:OXA655600 PGW655599:PGW655600 PQS655599:PQS655600 QAO655599:QAO655600 QKK655599:QKK655600 QUG655599:QUG655600 REC655599:REC655600 RNY655599:RNY655600 RXU655599:RXU655600 SHQ655599:SHQ655600 SRM655599:SRM655600 TBI655599:TBI655600 TLE655599:TLE655600 TVA655599:TVA655600 UEW655599:UEW655600 UOS655599:UOS655600 UYO655599:UYO655600 VIK655599:VIK655600 VSG655599:VSG655600 WCC655599:WCC655600 WLY655599:WLY655600 WVU655599:WVU655600 M721135:M721136 JI721135:JI721136 TE721135:TE721136 ADA721135:ADA721136 AMW721135:AMW721136 AWS721135:AWS721136 BGO721135:BGO721136 BQK721135:BQK721136 CAG721135:CAG721136 CKC721135:CKC721136 CTY721135:CTY721136 DDU721135:DDU721136 DNQ721135:DNQ721136 DXM721135:DXM721136 EHI721135:EHI721136 ERE721135:ERE721136 FBA721135:FBA721136 FKW721135:FKW721136 FUS721135:FUS721136 GEO721135:GEO721136 GOK721135:GOK721136 GYG721135:GYG721136 HIC721135:HIC721136 HRY721135:HRY721136 IBU721135:IBU721136 ILQ721135:ILQ721136 IVM721135:IVM721136 JFI721135:JFI721136 JPE721135:JPE721136 JZA721135:JZA721136 KIW721135:KIW721136 KSS721135:KSS721136 LCO721135:LCO721136 LMK721135:LMK721136 LWG721135:LWG721136 MGC721135:MGC721136 MPY721135:MPY721136 MZU721135:MZU721136 NJQ721135:NJQ721136 NTM721135:NTM721136 ODI721135:ODI721136 ONE721135:ONE721136 OXA721135:OXA721136 PGW721135:PGW721136 PQS721135:PQS721136 QAO721135:QAO721136 QKK721135:QKK721136 QUG721135:QUG721136 REC721135:REC721136 RNY721135:RNY721136 RXU721135:RXU721136 SHQ721135:SHQ721136 SRM721135:SRM721136 TBI721135:TBI721136 TLE721135:TLE721136 TVA721135:TVA721136 UEW721135:UEW721136 UOS721135:UOS721136 UYO721135:UYO721136 VIK721135:VIK721136 VSG721135:VSG721136 WCC721135:WCC721136 WLY721135:WLY721136 WVU721135:WVU721136 M786671:M786672 JI786671:JI786672 TE786671:TE786672 ADA786671:ADA786672 AMW786671:AMW786672 AWS786671:AWS786672 BGO786671:BGO786672 BQK786671:BQK786672 CAG786671:CAG786672 CKC786671:CKC786672 CTY786671:CTY786672 DDU786671:DDU786672 DNQ786671:DNQ786672 DXM786671:DXM786672 EHI786671:EHI786672 ERE786671:ERE786672 FBA786671:FBA786672 FKW786671:FKW786672 FUS786671:FUS786672 GEO786671:GEO786672 GOK786671:GOK786672 GYG786671:GYG786672 HIC786671:HIC786672 HRY786671:HRY786672 IBU786671:IBU786672 ILQ786671:ILQ786672 IVM786671:IVM786672 JFI786671:JFI786672 JPE786671:JPE786672 JZA786671:JZA786672 KIW786671:KIW786672 KSS786671:KSS786672 LCO786671:LCO786672 LMK786671:LMK786672 LWG786671:LWG786672 MGC786671:MGC786672 MPY786671:MPY786672 MZU786671:MZU786672 NJQ786671:NJQ786672 NTM786671:NTM786672 ODI786671:ODI786672 ONE786671:ONE786672 OXA786671:OXA786672 PGW786671:PGW786672 PQS786671:PQS786672 QAO786671:QAO786672 QKK786671:QKK786672 QUG786671:QUG786672 REC786671:REC786672 RNY786671:RNY786672 RXU786671:RXU786672 SHQ786671:SHQ786672 SRM786671:SRM786672 TBI786671:TBI786672 TLE786671:TLE786672 TVA786671:TVA786672 UEW786671:UEW786672 UOS786671:UOS786672 UYO786671:UYO786672 VIK786671:VIK786672 VSG786671:VSG786672 WCC786671:WCC786672 WLY786671:WLY786672 WVU786671:WVU786672 M852207:M852208 JI852207:JI852208 TE852207:TE852208 ADA852207:ADA852208 AMW852207:AMW852208 AWS852207:AWS852208 BGO852207:BGO852208 BQK852207:BQK852208 CAG852207:CAG852208 CKC852207:CKC852208 CTY852207:CTY852208 DDU852207:DDU852208 DNQ852207:DNQ852208 DXM852207:DXM852208 EHI852207:EHI852208 ERE852207:ERE852208 FBA852207:FBA852208 FKW852207:FKW852208 FUS852207:FUS852208 GEO852207:GEO852208 GOK852207:GOK852208 GYG852207:GYG852208 HIC852207:HIC852208 HRY852207:HRY852208 IBU852207:IBU852208 ILQ852207:ILQ852208 IVM852207:IVM852208 JFI852207:JFI852208 JPE852207:JPE852208 JZA852207:JZA852208 KIW852207:KIW852208 KSS852207:KSS852208 LCO852207:LCO852208 LMK852207:LMK852208 LWG852207:LWG852208 MGC852207:MGC852208 MPY852207:MPY852208 MZU852207:MZU852208 NJQ852207:NJQ852208 NTM852207:NTM852208 ODI852207:ODI852208 ONE852207:ONE852208 OXA852207:OXA852208 PGW852207:PGW852208 PQS852207:PQS852208 QAO852207:QAO852208 QKK852207:QKK852208 QUG852207:QUG852208 REC852207:REC852208 RNY852207:RNY852208 RXU852207:RXU852208 SHQ852207:SHQ852208 SRM852207:SRM852208 TBI852207:TBI852208 TLE852207:TLE852208 TVA852207:TVA852208 UEW852207:UEW852208 UOS852207:UOS852208 UYO852207:UYO852208 VIK852207:VIK852208 VSG852207:VSG852208 WCC852207:WCC852208 WLY852207:WLY852208 WVU852207:WVU852208 M917743:M917744 JI917743:JI917744 TE917743:TE917744 ADA917743:ADA917744 AMW917743:AMW917744 AWS917743:AWS917744 BGO917743:BGO917744 BQK917743:BQK917744 CAG917743:CAG917744 CKC917743:CKC917744 CTY917743:CTY917744 DDU917743:DDU917744 DNQ917743:DNQ917744 DXM917743:DXM917744 EHI917743:EHI917744 ERE917743:ERE917744 FBA917743:FBA917744 FKW917743:FKW917744 FUS917743:FUS917744 GEO917743:GEO917744 GOK917743:GOK917744 GYG917743:GYG917744 HIC917743:HIC917744 HRY917743:HRY917744 IBU917743:IBU917744 ILQ917743:ILQ917744 IVM917743:IVM917744 JFI917743:JFI917744 JPE917743:JPE917744 JZA917743:JZA917744 KIW917743:KIW917744 KSS917743:KSS917744 LCO917743:LCO917744 LMK917743:LMK917744 LWG917743:LWG917744 MGC917743:MGC917744 MPY917743:MPY917744 MZU917743:MZU917744 NJQ917743:NJQ917744 NTM917743:NTM917744 ODI917743:ODI917744 ONE917743:ONE917744 OXA917743:OXA917744 PGW917743:PGW917744 PQS917743:PQS917744 QAO917743:QAO917744 QKK917743:QKK917744 QUG917743:QUG917744 REC917743:REC917744 RNY917743:RNY917744 RXU917743:RXU917744 SHQ917743:SHQ917744 SRM917743:SRM917744 TBI917743:TBI917744 TLE917743:TLE917744 TVA917743:TVA917744 UEW917743:UEW917744 UOS917743:UOS917744 UYO917743:UYO917744 VIK917743:VIK917744 VSG917743:VSG917744 WCC917743:WCC917744 WLY917743:WLY917744 WVU917743:WVU917744 M983279:M983280 JI983279:JI983280 TE983279:TE983280 ADA983279:ADA983280 AMW983279:AMW983280 AWS983279:AWS983280 BGO983279:BGO983280 BQK983279:BQK983280 CAG983279:CAG983280 CKC983279:CKC983280 CTY983279:CTY983280 DDU983279:DDU983280 DNQ983279:DNQ983280 DXM983279:DXM983280 EHI983279:EHI983280 ERE983279:ERE983280 FBA983279:FBA983280 FKW983279:FKW983280 FUS983279:FUS983280 GEO983279:GEO983280 GOK983279:GOK983280 GYG983279:GYG983280 HIC983279:HIC983280 HRY983279:HRY983280 IBU983279:IBU983280 ILQ983279:ILQ983280 IVM983279:IVM983280 JFI983279:JFI983280 JPE983279:JPE983280 JZA983279:JZA983280 KIW983279:KIW983280 KSS983279:KSS983280 LCO983279:LCO983280 LMK983279:LMK983280 LWG983279:LWG983280 MGC983279:MGC983280 MPY983279:MPY983280 MZU983279:MZU983280 NJQ983279:NJQ983280 NTM983279:NTM983280 ODI983279:ODI983280 ONE983279:ONE983280 OXA983279:OXA983280 PGW983279:PGW983280 PQS983279:PQS983280 QAO983279:QAO983280 QKK983279:QKK983280 QUG983279:QUG983280 REC983279:REC983280 RNY983279:RNY983280 RXU983279:RXU983280 SHQ983279:SHQ983280 SRM983279:SRM983280 TBI983279:TBI983280 TLE983279:TLE983280 TVA983279:TVA983280 UEW983279:UEW983280 UOS983279:UOS983280 UYO983279:UYO983280 VIK983279:VIK983280 VSG983279:VSG983280 WCC983279:WCC983280 WLY983279:WLY983280 WVU983279:WVU983280 M70 JI70 TE70 ADA70 AMW70 AWS70 BGO70 BQK70 CAG70 CKC70 CTY70 DDU70 DNQ70 DXM70 EHI70 ERE70 FBA70 FKW70 FUS70 GEO70 GOK70 GYG70 HIC70 HRY70 IBU70 ILQ70 IVM70 JFI70 JPE70 JZA70 KIW70 KSS70 LCO70 LMK70 LWG70 MGC70 MPY70 MZU70 NJQ70 NTM70 ODI70 ONE70 OXA70 PGW70 PQS70 QAO70 QKK70 QUG70 REC70 RNY70 RXU70 SHQ70 SRM70 TBI70 TLE70 TVA70 UEW70 UOS70 UYO70 VIK70 VSG70 WCC70 WLY70 WVU70 M65606 JI65606 TE65606 ADA65606 AMW65606 AWS65606 BGO65606 BQK65606 CAG65606 CKC65606 CTY65606 DDU65606 DNQ65606 DXM65606 EHI65606 ERE65606 FBA65606 FKW65606 FUS65606 GEO65606 GOK65606 GYG65606 HIC65606 HRY65606 IBU65606 ILQ65606 IVM65606 JFI65606 JPE65606 JZA65606 KIW65606 KSS65606 LCO65606 LMK65606 LWG65606 MGC65606 MPY65606 MZU65606 NJQ65606 NTM65606 ODI65606 ONE65606 OXA65606 PGW65606 PQS65606 QAO65606 QKK65606 QUG65606 REC65606 RNY65606 RXU65606 SHQ65606 SRM65606 TBI65606 TLE65606 TVA65606 UEW65606 UOS65606 UYO65606 VIK65606 VSG65606 WCC65606 WLY65606 WVU65606 M131142 JI131142 TE131142 ADA131142 AMW131142 AWS131142 BGO131142 BQK131142 CAG131142 CKC131142 CTY131142 DDU131142 DNQ131142 DXM131142 EHI131142 ERE131142 FBA131142 FKW131142 FUS131142 GEO131142 GOK131142 GYG131142 HIC131142 HRY131142 IBU131142 ILQ131142 IVM131142 JFI131142 JPE131142 JZA131142 KIW131142 KSS131142 LCO131142 LMK131142 LWG131142 MGC131142 MPY131142 MZU131142 NJQ131142 NTM131142 ODI131142 ONE131142 OXA131142 PGW131142 PQS131142 QAO131142 QKK131142 QUG131142 REC131142 RNY131142 RXU131142 SHQ131142 SRM131142 TBI131142 TLE131142 TVA131142 UEW131142 UOS131142 UYO131142 VIK131142 VSG131142 WCC131142 WLY131142 WVU131142 M196678 JI196678 TE196678 ADA196678 AMW196678 AWS196678 BGO196678 BQK196678 CAG196678 CKC196678 CTY196678 DDU196678 DNQ196678 DXM196678 EHI196678 ERE196678 FBA196678 FKW196678 FUS196678 GEO196678 GOK196678 GYG196678 HIC196678 HRY196678 IBU196678 ILQ196678 IVM196678 JFI196678 JPE196678 JZA196678 KIW196678 KSS196678 LCO196678 LMK196678 LWG196678 MGC196678 MPY196678 MZU196678 NJQ196678 NTM196678 ODI196678 ONE196678 OXA196678 PGW196678 PQS196678 QAO196678 QKK196678 QUG196678 REC196678 RNY196678 RXU196678 SHQ196678 SRM196678 TBI196678 TLE196678 TVA196678 UEW196678 UOS196678 UYO196678 VIK196678 VSG196678 WCC196678 WLY196678 WVU196678 M262214 JI262214 TE262214 ADA262214 AMW262214 AWS262214 BGO262214 BQK262214 CAG262214 CKC262214 CTY262214 DDU262214 DNQ262214 DXM262214 EHI262214 ERE262214 FBA262214 FKW262214 FUS262214 GEO262214 GOK262214 GYG262214 HIC262214 HRY262214 IBU262214 ILQ262214 IVM262214 JFI262214 JPE262214 JZA262214 KIW262214 KSS262214 LCO262214 LMK262214 LWG262214 MGC262214 MPY262214 MZU262214 NJQ262214 NTM262214 ODI262214 ONE262214 OXA262214 PGW262214 PQS262214 QAO262214 QKK262214 QUG262214 REC262214 RNY262214 RXU262214 SHQ262214 SRM262214 TBI262214 TLE262214 TVA262214 UEW262214 UOS262214 UYO262214 VIK262214 VSG262214 WCC262214 WLY262214 WVU262214 M327750 JI327750 TE327750 ADA327750 AMW327750 AWS327750 BGO327750 BQK327750 CAG327750 CKC327750 CTY327750 DDU327750 DNQ327750 DXM327750 EHI327750 ERE327750 FBA327750 FKW327750 FUS327750 GEO327750 GOK327750 GYG327750 HIC327750 HRY327750 IBU327750 ILQ327750 IVM327750 JFI327750 JPE327750 JZA327750 KIW327750 KSS327750 LCO327750 LMK327750 LWG327750 MGC327750 MPY327750 MZU327750 NJQ327750 NTM327750 ODI327750 ONE327750 OXA327750 PGW327750 PQS327750 QAO327750 QKK327750 QUG327750 REC327750 RNY327750 RXU327750 SHQ327750 SRM327750 TBI327750 TLE327750 TVA327750 UEW327750 UOS327750 UYO327750 VIK327750 VSG327750 WCC327750 WLY327750 WVU327750 M393286 JI393286 TE393286 ADA393286 AMW393286 AWS393286 BGO393286 BQK393286 CAG393286 CKC393286 CTY393286 DDU393286 DNQ393286 DXM393286 EHI393286 ERE393286 FBA393286 FKW393286 FUS393286 GEO393286 GOK393286 GYG393286 HIC393286 HRY393286 IBU393286 ILQ393286 IVM393286 JFI393286 JPE393286 JZA393286 KIW393286 KSS393286 LCO393286 LMK393286 LWG393286 MGC393286 MPY393286 MZU393286 NJQ393286 NTM393286 ODI393286 ONE393286 OXA393286 PGW393286 PQS393286 QAO393286 QKK393286 QUG393286 REC393286 RNY393286 RXU393286 SHQ393286 SRM393286 TBI393286 TLE393286 TVA393286 UEW393286 UOS393286 UYO393286 VIK393286 VSG393286 WCC393286 WLY393286 WVU393286 M458822 JI458822 TE458822 ADA458822 AMW458822 AWS458822 BGO458822 BQK458822 CAG458822 CKC458822 CTY458822 DDU458822 DNQ458822 DXM458822 EHI458822 ERE458822 FBA458822 FKW458822 FUS458822 GEO458822 GOK458822 GYG458822 HIC458822 HRY458822 IBU458822 ILQ458822 IVM458822 JFI458822 JPE458822 JZA458822 KIW458822 KSS458822 LCO458822 LMK458822 LWG458822 MGC458822 MPY458822 MZU458822 NJQ458822 NTM458822 ODI458822 ONE458822 OXA458822 PGW458822 PQS458822 QAO458822 QKK458822 QUG458822 REC458822 RNY458822 RXU458822 SHQ458822 SRM458822 TBI458822 TLE458822 TVA458822 UEW458822 UOS458822 UYO458822 VIK458822 VSG458822 WCC458822 WLY458822 WVU458822 M524358 JI524358 TE524358 ADA524358 AMW524358 AWS524358 BGO524358 BQK524358 CAG524358 CKC524358 CTY524358 DDU524358 DNQ524358 DXM524358 EHI524358 ERE524358 FBA524358 FKW524358 FUS524358 GEO524358 GOK524358 GYG524358 HIC524358 HRY524358 IBU524358 ILQ524358 IVM524358 JFI524358 JPE524358 JZA524358 KIW524358 KSS524358 LCO524358 LMK524358 LWG524358 MGC524358 MPY524358 MZU524358 NJQ524358 NTM524358 ODI524358 ONE524358 OXA524358 PGW524358 PQS524358 QAO524358 QKK524358 QUG524358 REC524358 RNY524358 RXU524358 SHQ524358 SRM524358 TBI524358 TLE524358 TVA524358 UEW524358 UOS524358 UYO524358 VIK524358 VSG524358 WCC524358 WLY524358 WVU524358 M589894 JI589894 TE589894 ADA589894 AMW589894 AWS589894 BGO589894 BQK589894 CAG589894 CKC589894 CTY589894 DDU589894 DNQ589894 DXM589894 EHI589894 ERE589894 FBA589894 FKW589894 FUS589894 GEO589894 GOK589894 GYG589894 HIC589894 HRY589894 IBU589894 ILQ589894 IVM589894 JFI589894 JPE589894 JZA589894 KIW589894 KSS589894 LCO589894 LMK589894 LWG589894 MGC589894 MPY589894 MZU589894 NJQ589894 NTM589894 ODI589894 ONE589894 OXA589894 PGW589894 PQS589894 QAO589894 QKK589894 QUG589894 REC589894 RNY589894 RXU589894 SHQ589894 SRM589894 TBI589894 TLE589894 TVA589894 UEW589894 UOS589894 UYO589894 VIK589894 VSG589894 WCC589894 WLY589894 WVU589894 M655430 JI655430 TE655430 ADA655430 AMW655430 AWS655430 BGO655430 BQK655430 CAG655430 CKC655430 CTY655430 DDU655430 DNQ655430 DXM655430 EHI655430 ERE655430 FBA655430 FKW655430 FUS655430 GEO655430 GOK655430 GYG655430 HIC655430 HRY655430 IBU655430 ILQ655430 IVM655430 JFI655430 JPE655430 JZA655430 KIW655430 KSS655430 LCO655430 LMK655430 LWG655430 MGC655430 MPY655430 MZU655430 NJQ655430 NTM655430 ODI655430 ONE655430 OXA655430 PGW655430 PQS655430 QAO655430 QKK655430 QUG655430 REC655430 RNY655430 RXU655430 SHQ655430 SRM655430 TBI655430 TLE655430 TVA655430 UEW655430 UOS655430 UYO655430 VIK655430 VSG655430 WCC655430 WLY655430 WVU655430 M720966 JI720966 TE720966 ADA720966 AMW720966 AWS720966 BGO720966 BQK720966 CAG720966 CKC720966 CTY720966 DDU720966 DNQ720966 DXM720966 EHI720966 ERE720966 FBA720966 FKW720966 FUS720966 GEO720966 GOK720966 GYG720966 HIC720966 HRY720966 IBU720966 ILQ720966 IVM720966 JFI720966 JPE720966 JZA720966 KIW720966 KSS720966 LCO720966 LMK720966 LWG720966 MGC720966 MPY720966 MZU720966 NJQ720966 NTM720966 ODI720966 ONE720966 OXA720966 PGW720966 PQS720966 QAO720966 QKK720966 QUG720966 REC720966 RNY720966 RXU720966 SHQ720966 SRM720966 TBI720966 TLE720966 TVA720966 UEW720966 UOS720966 UYO720966 VIK720966 VSG720966 WCC720966 WLY720966 WVU720966 M786502 JI786502 TE786502 ADA786502 AMW786502 AWS786502 BGO786502 BQK786502 CAG786502 CKC786502 CTY786502 DDU786502 DNQ786502 DXM786502 EHI786502 ERE786502 FBA786502 FKW786502 FUS786502 GEO786502 GOK786502 GYG786502 HIC786502 HRY786502 IBU786502 ILQ786502 IVM786502 JFI786502 JPE786502 JZA786502 KIW786502 KSS786502 LCO786502 LMK786502 LWG786502 MGC786502 MPY786502 MZU786502 NJQ786502 NTM786502 ODI786502 ONE786502 OXA786502 PGW786502 PQS786502 QAO786502 QKK786502 QUG786502 REC786502 RNY786502 RXU786502 SHQ786502 SRM786502 TBI786502 TLE786502 TVA786502 UEW786502 UOS786502 UYO786502 VIK786502 VSG786502 WCC786502 WLY786502 WVU786502 M852038 JI852038 TE852038 ADA852038 AMW852038 AWS852038 BGO852038 BQK852038 CAG852038 CKC852038 CTY852038 DDU852038 DNQ852038 DXM852038 EHI852038 ERE852038 FBA852038 FKW852038 FUS852038 GEO852038 GOK852038 GYG852038 HIC852038 HRY852038 IBU852038 ILQ852038 IVM852038 JFI852038 JPE852038 JZA852038 KIW852038 KSS852038 LCO852038 LMK852038 LWG852038 MGC852038 MPY852038 MZU852038 NJQ852038 NTM852038 ODI852038 ONE852038 OXA852038 PGW852038 PQS852038 QAO852038 QKK852038 QUG852038 REC852038 RNY852038 RXU852038 SHQ852038 SRM852038 TBI852038 TLE852038 TVA852038 UEW852038 UOS852038 UYO852038 VIK852038 VSG852038 WCC852038 WLY852038 WVU852038 M917574 JI917574 TE917574 ADA917574 AMW917574 AWS917574 BGO917574 BQK917574 CAG917574 CKC917574 CTY917574 DDU917574 DNQ917574 DXM917574 EHI917574 ERE917574 FBA917574 FKW917574 FUS917574 GEO917574 GOK917574 GYG917574 HIC917574 HRY917574 IBU917574 ILQ917574 IVM917574 JFI917574 JPE917574 JZA917574 KIW917574 KSS917574 LCO917574 LMK917574 LWG917574 MGC917574 MPY917574 MZU917574 NJQ917574 NTM917574 ODI917574 ONE917574 OXA917574 PGW917574 PQS917574 QAO917574 QKK917574 QUG917574 REC917574 RNY917574 RXU917574 SHQ917574 SRM917574 TBI917574 TLE917574 TVA917574 UEW917574 UOS917574 UYO917574 VIK917574 VSG917574 WCC917574 WLY917574 WVU917574 M983110 JI983110 TE983110 ADA983110 AMW983110 AWS983110 BGO983110 BQK983110 CAG983110 CKC983110 CTY983110 DDU983110 DNQ983110 DXM983110 EHI983110 ERE983110 FBA983110 FKW983110 FUS983110 GEO983110 GOK983110 GYG983110 HIC983110 HRY983110 IBU983110 ILQ983110 IVM983110 JFI983110 JPE983110 JZA983110 KIW983110 KSS983110 LCO983110 LMK983110 LWG983110 MGC983110 MPY983110 MZU983110 NJQ983110 NTM983110 ODI983110 ONE983110 OXA983110 PGW983110 PQS983110 QAO983110 QKK983110 QUG983110 REC983110 RNY983110 RXU983110 SHQ983110 SRM983110 TBI983110 TLE983110 TVA983110 UEW983110 UOS983110 UYO983110 VIK983110 VSG983110 WCC983110 WLY983110 WVU983110 O239:O240 JK239:JK240 TG239:TG240 ADC239:ADC240 AMY239:AMY240 AWU239:AWU240 BGQ239:BGQ240 BQM239:BQM240 CAI239:CAI240 CKE239:CKE240 CUA239:CUA240 DDW239:DDW240 DNS239:DNS240 DXO239:DXO240 EHK239:EHK240 ERG239:ERG240 FBC239:FBC240 FKY239:FKY240 FUU239:FUU240 GEQ239:GEQ240 GOM239:GOM240 GYI239:GYI240 HIE239:HIE240 HSA239:HSA240 IBW239:IBW240 ILS239:ILS240 IVO239:IVO240 JFK239:JFK240 JPG239:JPG240 JZC239:JZC240 KIY239:KIY240 KSU239:KSU240 LCQ239:LCQ240 LMM239:LMM240 LWI239:LWI240 MGE239:MGE240 MQA239:MQA240 MZW239:MZW240 NJS239:NJS240 NTO239:NTO240 ODK239:ODK240 ONG239:ONG240 OXC239:OXC240 PGY239:PGY240 PQU239:PQU240 QAQ239:QAQ240 QKM239:QKM240 QUI239:QUI240 REE239:REE240 ROA239:ROA240 RXW239:RXW240 SHS239:SHS240 SRO239:SRO240 TBK239:TBK240 TLG239:TLG240 TVC239:TVC240 UEY239:UEY240 UOU239:UOU240 UYQ239:UYQ240 VIM239:VIM240 VSI239:VSI240 WCE239:WCE240 WMA239:WMA240 WVW239:WVW240 O65775:O65776 JK65775:JK65776 TG65775:TG65776 ADC65775:ADC65776 AMY65775:AMY65776 AWU65775:AWU65776 BGQ65775:BGQ65776 BQM65775:BQM65776 CAI65775:CAI65776 CKE65775:CKE65776 CUA65775:CUA65776 DDW65775:DDW65776 DNS65775:DNS65776 DXO65775:DXO65776 EHK65775:EHK65776 ERG65775:ERG65776 FBC65775:FBC65776 FKY65775:FKY65776 FUU65775:FUU65776 GEQ65775:GEQ65776 GOM65775:GOM65776 GYI65775:GYI65776 HIE65775:HIE65776 HSA65775:HSA65776 IBW65775:IBW65776 ILS65775:ILS65776 IVO65775:IVO65776 JFK65775:JFK65776 JPG65775:JPG65776 JZC65775:JZC65776 KIY65775:KIY65776 KSU65775:KSU65776 LCQ65775:LCQ65776 LMM65775:LMM65776 LWI65775:LWI65776 MGE65775:MGE65776 MQA65775:MQA65776 MZW65775:MZW65776 NJS65775:NJS65776 NTO65775:NTO65776 ODK65775:ODK65776 ONG65775:ONG65776 OXC65775:OXC65776 PGY65775:PGY65776 PQU65775:PQU65776 QAQ65775:QAQ65776 QKM65775:QKM65776 QUI65775:QUI65776 REE65775:REE65776 ROA65775:ROA65776 RXW65775:RXW65776 SHS65775:SHS65776 SRO65775:SRO65776 TBK65775:TBK65776 TLG65775:TLG65776 TVC65775:TVC65776 UEY65775:UEY65776 UOU65775:UOU65776 UYQ65775:UYQ65776 VIM65775:VIM65776 VSI65775:VSI65776 WCE65775:WCE65776 WMA65775:WMA65776 WVW65775:WVW65776 O131311:O131312 JK131311:JK131312 TG131311:TG131312 ADC131311:ADC131312 AMY131311:AMY131312 AWU131311:AWU131312 BGQ131311:BGQ131312 BQM131311:BQM131312 CAI131311:CAI131312 CKE131311:CKE131312 CUA131311:CUA131312 DDW131311:DDW131312 DNS131311:DNS131312 DXO131311:DXO131312 EHK131311:EHK131312 ERG131311:ERG131312 FBC131311:FBC131312 FKY131311:FKY131312 FUU131311:FUU131312 GEQ131311:GEQ131312 GOM131311:GOM131312 GYI131311:GYI131312 HIE131311:HIE131312 HSA131311:HSA131312 IBW131311:IBW131312 ILS131311:ILS131312 IVO131311:IVO131312 JFK131311:JFK131312 JPG131311:JPG131312 JZC131311:JZC131312 KIY131311:KIY131312 KSU131311:KSU131312 LCQ131311:LCQ131312 LMM131311:LMM131312 LWI131311:LWI131312 MGE131311:MGE131312 MQA131311:MQA131312 MZW131311:MZW131312 NJS131311:NJS131312 NTO131311:NTO131312 ODK131311:ODK131312 ONG131311:ONG131312 OXC131311:OXC131312 PGY131311:PGY131312 PQU131311:PQU131312 QAQ131311:QAQ131312 QKM131311:QKM131312 QUI131311:QUI131312 REE131311:REE131312 ROA131311:ROA131312 RXW131311:RXW131312 SHS131311:SHS131312 SRO131311:SRO131312 TBK131311:TBK131312 TLG131311:TLG131312 TVC131311:TVC131312 UEY131311:UEY131312 UOU131311:UOU131312 UYQ131311:UYQ131312 VIM131311:VIM131312 VSI131311:VSI131312 WCE131311:WCE131312 WMA131311:WMA131312 WVW131311:WVW131312 O196847:O196848 JK196847:JK196848 TG196847:TG196848 ADC196847:ADC196848 AMY196847:AMY196848 AWU196847:AWU196848 BGQ196847:BGQ196848 BQM196847:BQM196848 CAI196847:CAI196848 CKE196847:CKE196848 CUA196847:CUA196848 DDW196847:DDW196848 DNS196847:DNS196848 DXO196847:DXO196848 EHK196847:EHK196848 ERG196847:ERG196848 FBC196847:FBC196848 FKY196847:FKY196848 FUU196847:FUU196848 GEQ196847:GEQ196848 GOM196847:GOM196848 GYI196847:GYI196848 HIE196847:HIE196848 HSA196847:HSA196848 IBW196847:IBW196848 ILS196847:ILS196848 IVO196847:IVO196848 JFK196847:JFK196848 JPG196847:JPG196848 JZC196847:JZC196848 KIY196847:KIY196848 KSU196847:KSU196848 LCQ196847:LCQ196848 LMM196847:LMM196848 LWI196847:LWI196848 MGE196847:MGE196848 MQA196847:MQA196848 MZW196847:MZW196848 NJS196847:NJS196848 NTO196847:NTO196848 ODK196847:ODK196848 ONG196847:ONG196848 OXC196847:OXC196848 PGY196847:PGY196848 PQU196847:PQU196848 QAQ196847:QAQ196848 QKM196847:QKM196848 QUI196847:QUI196848 REE196847:REE196848 ROA196847:ROA196848 RXW196847:RXW196848 SHS196847:SHS196848 SRO196847:SRO196848 TBK196847:TBK196848 TLG196847:TLG196848 TVC196847:TVC196848 UEY196847:UEY196848 UOU196847:UOU196848 UYQ196847:UYQ196848 VIM196847:VIM196848 VSI196847:VSI196848 WCE196847:WCE196848 WMA196847:WMA196848 WVW196847:WVW196848 O262383:O262384 JK262383:JK262384 TG262383:TG262384 ADC262383:ADC262384 AMY262383:AMY262384 AWU262383:AWU262384 BGQ262383:BGQ262384 BQM262383:BQM262384 CAI262383:CAI262384 CKE262383:CKE262384 CUA262383:CUA262384 DDW262383:DDW262384 DNS262383:DNS262384 DXO262383:DXO262384 EHK262383:EHK262384 ERG262383:ERG262384 FBC262383:FBC262384 FKY262383:FKY262384 FUU262383:FUU262384 GEQ262383:GEQ262384 GOM262383:GOM262384 GYI262383:GYI262384 HIE262383:HIE262384 HSA262383:HSA262384 IBW262383:IBW262384 ILS262383:ILS262384 IVO262383:IVO262384 JFK262383:JFK262384 JPG262383:JPG262384 JZC262383:JZC262384 KIY262383:KIY262384 KSU262383:KSU262384 LCQ262383:LCQ262384 LMM262383:LMM262384 LWI262383:LWI262384 MGE262383:MGE262384 MQA262383:MQA262384 MZW262383:MZW262384 NJS262383:NJS262384 NTO262383:NTO262384 ODK262383:ODK262384 ONG262383:ONG262384 OXC262383:OXC262384 PGY262383:PGY262384 PQU262383:PQU262384 QAQ262383:QAQ262384 QKM262383:QKM262384 QUI262383:QUI262384 REE262383:REE262384 ROA262383:ROA262384 RXW262383:RXW262384 SHS262383:SHS262384 SRO262383:SRO262384 TBK262383:TBK262384 TLG262383:TLG262384 TVC262383:TVC262384 UEY262383:UEY262384 UOU262383:UOU262384 UYQ262383:UYQ262384 VIM262383:VIM262384 VSI262383:VSI262384 WCE262383:WCE262384 WMA262383:WMA262384 WVW262383:WVW262384 O327919:O327920 JK327919:JK327920 TG327919:TG327920 ADC327919:ADC327920 AMY327919:AMY327920 AWU327919:AWU327920 BGQ327919:BGQ327920 BQM327919:BQM327920 CAI327919:CAI327920 CKE327919:CKE327920 CUA327919:CUA327920 DDW327919:DDW327920 DNS327919:DNS327920 DXO327919:DXO327920 EHK327919:EHK327920 ERG327919:ERG327920 FBC327919:FBC327920 FKY327919:FKY327920 FUU327919:FUU327920 GEQ327919:GEQ327920 GOM327919:GOM327920 GYI327919:GYI327920 HIE327919:HIE327920 HSA327919:HSA327920 IBW327919:IBW327920 ILS327919:ILS327920 IVO327919:IVO327920 JFK327919:JFK327920 JPG327919:JPG327920 JZC327919:JZC327920 KIY327919:KIY327920 KSU327919:KSU327920 LCQ327919:LCQ327920 LMM327919:LMM327920 LWI327919:LWI327920 MGE327919:MGE327920 MQA327919:MQA327920 MZW327919:MZW327920 NJS327919:NJS327920 NTO327919:NTO327920 ODK327919:ODK327920 ONG327919:ONG327920 OXC327919:OXC327920 PGY327919:PGY327920 PQU327919:PQU327920 QAQ327919:QAQ327920 QKM327919:QKM327920 QUI327919:QUI327920 REE327919:REE327920 ROA327919:ROA327920 RXW327919:RXW327920 SHS327919:SHS327920 SRO327919:SRO327920 TBK327919:TBK327920 TLG327919:TLG327920 TVC327919:TVC327920 UEY327919:UEY327920 UOU327919:UOU327920 UYQ327919:UYQ327920 VIM327919:VIM327920 VSI327919:VSI327920 WCE327919:WCE327920 WMA327919:WMA327920 WVW327919:WVW327920 O393455:O393456 JK393455:JK393456 TG393455:TG393456 ADC393455:ADC393456 AMY393455:AMY393456 AWU393455:AWU393456 BGQ393455:BGQ393456 BQM393455:BQM393456 CAI393455:CAI393456 CKE393455:CKE393456 CUA393455:CUA393456 DDW393455:DDW393456 DNS393455:DNS393456 DXO393455:DXO393456 EHK393455:EHK393456 ERG393455:ERG393456 FBC393455:FBC393456 FKY393455:FKY393456 FUU393455:FUU393456 GEQ393455:GEQ393456 GOM393455:GOM393456 GYI393455:GYI393456 HIE393455:HIE393456 HSA393455:HSA393456 IBW393455:IBW393456 ILS393455:ILS393456 IVO393455:IVO393456 JFK393455:JFK393456 JPG393455:JPG393456 JZC393455:JZC393456 KIY393455:KIY393456 KSU393455:KSU393456 LCQ393455:LCQ393456 LMM393455:LMM393456 LWI393455:LWI393456 MGE393455:MGE393456 MQA393455:MQA393456 MZW393455:MZW393456 NJS393455:NJS393456 NTO393455:NTO393456 ODK393455:ODK393456 ONG393455:ONG393456 OXC393455:OXC393456 PGY393455:PGY393456 PQU393455:PQU393456 QAQ393455:QAQ393456 QKM393455:QKM393456 QUI393455:QUI393456 REE393455:REE393456 ROA393455:ROA393456 RXW393455:RXW393456 SHS393455:SHS393456 SRO393455:SRO393456 TBK393455:TBK393456 TLG393455:TLG393456 TVC393455:TVC393456 UEY393455:UEY393456 UOU393455:UOU393456 UYQ393455:UYQ393456 VIM393455:VIM393456 VSI393455:VSI393456 WCE393455:WCE393456 WMA393455:WMA393456 WVW393455:WVW393456 O458991:O458992 JK458991:JK458992 TG458991:TG458992 ADC458991:ADC458992 AMY458991:AMY458992 AWU458991:AWU458992 BGQ458991:BGQ458992 BQM458991:BQM458992 CAI458991:CAI458992 CKE458991:CKE458992 CUA458991:CUA458992 DDW458991:DDW458992 DNS458991:DNS458992 DXO458991:DXO458992 EHK458991:EHK458992 ERG458991:ERG458992 FBC458991:FBC458992 FKY458991:FKY458992 FUU458991:FUU458992 GEQ458991:GEQ458992 GOM458991:GOM458992 GYI458991:GYI458992 HIE458991:HIE458992 HSA458991:HSA458992 IBW458991:IBW458992 ILS458991:ILS458992 IVO458991:IVO458992 JFK458991:JFK458992 JPG458991:JPG458992 JZC458991:JZC458992 KIY458991:KIY458992 KSU458991:KSU458992 LCQ458991:LCQ458992 LMM458991:LMM458992 LWI458991:LWI458992 MGE458991:MGE458992 MQA458991:MQA458992 MZW458991:MZW458992 NJS458991:NJS458992 NTO458991:NTO458992 ODK458991:ODK458992 ONG458991:ONG458992 OXC458991:OXC458992 PGY458991:PGY458992 PQU458991:PQU458992 QAQ458991:QAQ458992 QKM458991:QKM458992 QUI458991:QUI458992 REE458991:REE458992 ROA458991:ROA458992 RXW458991:RXW458992 SHS458991:SHS458992 SRO458991:SRO458992 TBK458991:TBK458992 TLG458991:TLG458992 TVC458991:TVC458992 UEY458991:UEY458992 UOU458991:UOU458992 UYQ458991:UYQ458992 VIM458991:VIM458992 VSI458991:VSI458992 WCE458991:WCE458992 WMA458991:WMA458992 WVW458991:WVW458992 O524527:O524528 JK524527:JK524528 TG524527:TG524528 ADC524527:ADC524528 AMY524527:AMY524528 AWU524527:AWU524528 BGQ524527:BGQ524528 BQM524527:BQM524528 CAI524527:CAI524528 CKE524527:CKE524528 CUA524527:CUA524528 DDW524527:DDW524528 DNS524527:DNS524528 DXO524527:DXO524528 EHK524527:EHK524528 ERG524527:ERG524528 FBC524527:FBC524528 FKY524527:FKY524528 FUU524527:FUU524528 GEQ524527:GEQ524528 GOM524527:GOM524528 GYI524527:GYI524528 HIE524527:HIE524528 HSA524527:HSA524528 IBW524527:IBW524528 ILS524527:ILS524528 IVO524527:IVO524528 JFK524527:JFK524528 JPG524527:JPG524528 JZC524527:JZC524528 KIY524527:KIY524528 KSU524527:KSU524528 LCQ524527:LCQ524528 LMM524527:LMM524528 LWI524527:LWI524528 MGE524527:MGE524528 MQA524527:MQA524528 MZW524527:MZW524528 NJS524527:NJS524528 NTO524527:NTO524528 ODK524527:ODK524528 ONG524527:ONG524528 OXC524527:OXC524528 PGY524527:PGY524528 PQU524527:PQU524528 QAQ524527:QAQ524528 QKM524527:QKM524528 QUI524527:QUI524528 REE524527:REE524528 ROA524527:ROA524528 RXW524527:RXW524528 SHS524527:SHS524528 SRO524527:SRO524528 TBK524527:TBK524528 TLG524527:TLG524528 TVC524527:TVC524528 UEY524527:UEY524528 UOU524527:UOU524528 UYQ524527:UYQ524528 VIM524527:VIM524528 VSI524527:VSI524528 WCE524527:WCE524528 WMA524527:WMA524528 WVW524527:WVW524528 O590063:O590064 JK590063:JK590064 TG590063:TG590064 ADC590063:ADC590064 AMY590063:AMY590064 AWU590063:AWU590064 BGQ590063:BGQ590064 BQM590063:BQM590064 CAI590063:CAI590064 CKE590063:CKE590064 CUA590063:CUA590064 DDW590063:DDW590064 DNS590063:DNS590064 DXO590063:DXO590064 EHK590063:EHK590064 ERG590063:ERG590064 FBC590063:FBC590064 FKY590063:FKY590064 FUU590063:FUU590064 GEQ590063:GEQ590064 GOM590063:GOM590064 GYI590063:GYI590064 HIE590063:HIE590064 HSA590063:HSA590064 IBW590063:IBW590064 ILS590063:ILS590064 IVO590063:IVO590064 JFK590063:JFK590064 JPG590063:JPG590064 JZC590063:JZC590064 KIY590063:KIY590064 KSU590063:KSU590064 LCQ590063:LCQ590064 LMM590063:LMM590064 LWI590063:LWI590064 MGE590063:MGE590064 MQA590063:MQA590064 MZW590063:MZW590064 NJS590063:NJS590064 NTO590063:NTO590064 ODK590063:ODK590064 ONG590063:ONG590064 OXC590063:OXC590064 PGY590063:PGY590064 PQU590063:PQU590064 QAQ590063:QAQ590064 QKM590063:QKM590064 QUI590063:QUI590064 REE590063:REE590064 ROA590063:ROA590064 RXW590063:RXW590064 SHS590063:SHS590064 SRO590063:SRO590064 TBK590063:TBK590064 TLG590063:TLG590064 TVC590063:TVC590064 UEY590063:UEY590064 UOU590063:UOU590064 UYQ590063:UYQ590064 VIM590063:VIM590064 VSI590063:VSI590064 WCE590063:WCE590064 WMA590063:WMA590064 WVW590063:WVW590064 O655599:O655600 JK655599:JK655600 TG655599:TG655600 ADC655599:ADC655600 AMY655599:AMY655600 AWU655599:AWU655600 BGQ655599:BGQ655600 BQM655599:BQM655600 CAI655599:CAI655600 CKE655599:CKE655600 CUA655599:CUA655600 DDW655599:DDW655600 DNS655599:DNS655600 DXO655599:DXO655600 EHK655599:EHK655600 ERG655599:ERG655600 FBC655599:FBC655600 FKY655599:FKY655600 FUU655599:FUU655600 GEQ655599:GEQ655600 GOM655599:GOM655600 GYI655599:GYI655600 HIE655599:HIE655600 HSA655599:HSA655600 IBW655599:IBW655600 ILS655599:ILS655600 IVO655599:IVO655600 JFK655599:JFK655600 JPG655599:JPG655600 JZC655599:JZC655600 KIY655599:KIY655600 KSU655599:KSU655600 LCQ655599:LCQ655600 LMM655599:LMM655600 LWI655599:LWI655600 MGE655599:MGE655600 MQA655599:MQA655600 MZW655599:MZW655600 NJS655599:NJS655600 NTO655599:NTO655600 ODK655599:ODK655600 ONG655599:ONG655600 OXC655599:OXC655600 PGY655599:PGY655600 PQU655599:PQU655600 QAQ655599:QAQ655600 QKM655599:QKM655600 QUI655599:QUI655600 REE655599:REE655600 ROA655599:ROA655600 RXW655599:RXW655600 SHS655599:SHS655600 SRO655599:SRO655600 TBK655599:TBK655600 TLG655599:TLG655600 TVC655599:TVC655600 UEY655599:UEY655600 UOU655599:UOU655600 UYQ655599:UYQ655600 VIM655599:VIM655600 VSI655599:VSI655600 WCE655599:WCE655600 WMA655599:WMA655600 WVW655599:WVW655600 O721135:O721136 JK721135:JK721136 TG721135:TG721136 ADC721135:ADC721136 AMY721135:AMY721136 AWU721135:AWU721136 BGQ721135:BGQ721136 BQM721135:BQM721136 CAI721135:CAI721136 CKE721135:CKE721136 CUA721135:CUA721136 DDW721135:DDW721136 DNS721135:DNS721136 DXO721135:DXO721136 EHK721135:EHK721136 ERG721135:ERG721136 FBC721135:FBC721136 FKY721135:FKY721136 FUU721135:FUU721136 GEQ721135:GEQ721136 GOM721135:GOM721136 GYI721135:GYI721136 HIE721135:HIE721136 HSA721135:HSA721136 IBW721135:IBW721136 ILS721135:ILS721136 IVO721135:IVO721136 JFK721135:JFK721136 JPG721135:JPG721136 JZC721135:JZC721136 KIY721135:KIY721136 KSU721135:KSU721136 LCQ721135:LCQ721136 LMM721135:LMM721136 LWI721135:LWI721136 MGE721135:MGE721136 MQA721135:MQA721136 MZW721135:MZW721136 NJS721135:NJS721136 NTO721135:NTO721136 ODK721135:ODK721136 ONG721135:ONG721136 OXC721135:OXC721136 PGY721135:PGY721136 PQU721135:PQU721136 QAQ721135:QAQ721136 QKM721135:QKM721136 QUI721135:QUI721136 REE721135:REE721136 ROA721135:ROA721136 RXW721135:RXW721136 SHS721135:SHS721136 SRO721135:SRO721136 TBK721135:TBK721136 TLG721135:TLG721136 TVC721135:TVC721136 UEY721135:UEY721136 UOU721135:UOU721136 UYQ721135:UYQ721136 VIM721135:VIM721136 VSI721135:VSI721136 WCE721135:WCE721136 WMA721135:WMA721136 WVW721135:WVW721136 O786671:O786672 JK786671:JK786672 TG786671:TG786672 ADC786671:ADC786672 AMY786671:AMY786672 AWU786671:AWU786672 BGQ786671:BGQ786672 BQM786671:BQM786672 CAI786671:CAI786672 CKE786671:CKE786672 CUA786671:CUA786672 DDW786671:DDW786672 DNS786671:DNS786672 DXO786671:DXO786672 EHK786671:EHK786672 ERG786671:ERG786672 FBC786671:FBC786672 FKY786671:FKY786672 FUU786671:FUU786672 GEQ786671:GEQ786672 GOM786671:GOM786672 GYI786671:GYI786672 HIE786671:HIE786672 HSA786671:HSA786672 IBW786671:IBW786672 ILS786671:ILS786672 IVO786671:IVO786672 JFK786671:JFK786672 JPG786671:JPG786672 JZC786671:JZC786672 KIY786671:KIY786672 KSU786671:KSU786672 LCQ786671:LCQ786672 LMM786671:LMM786672 LWI786671:LWI786672 MGE786671:MGE786672 MQA786671:MQA786672 MZW786671:MZW786672 NJS786671:NJS786672 NTO786671:NTO786672 ODK786671:ODK786672 ONG786671:ONG786672 OXC786671:OXC786672 PGY786671:PGY786672 PQU786671:PQU786672 QAQ786671:QAQ786672 QKM786671:QKM786672 QUI786671:QUI786672 REE786671:REE786672 ROA786671:ROA786672 RXW786671:RXW786672 SHS786671:SHS786672 SRO786671:SRO786672 TBK786671:TBK786672 TLG786671:TLG786672 TVC786671:TVC786672 UEY786671:UEY786672 UOU786671:UOU786672 UYQ786671:UYQ786672 VIM786671:VIM786672 VSI786671:VSI786672 WCE786671:WCE786672 WMA786671:WMA786672 WVW786671:WVW786672 O852207:O852208 JK852207:JK852208 TG852207:TG852208 ADC852207:ADC852208 AMY852207:AMY852208 AWU852207:AWU852208 BGQ852207:BGQ852208 BQM852207:BQM852208 CAI852207:CAI852208 CKE852207:CKE852208 CUA852207:CUA852208 DDW852207:DDW852208 DNS852207:DNS852208 DXO852207:DXO852208 EHK852207:EHK852208 ERG852207:ERG852208 FBC852207:FBC852208 FKY852207:FKY852208 FUU852207:FUU852208 GEQ852207:GEQ852208 GOM852207:GOM852208 GYI852207:GYI852208 HIE852207:HIE852208 HSA852207:HSA852208 IBW852207:IBW852208 ILS852207:ILS852208 IVO852207:IVO852208 JFK852207:JFK852208 JPG852207:JPG852208 JZC852207:JZC852208 KIY852207:KIY852208 KSU852207:KSU852208 LCQ852207:LCQ852208 LMM852207:LMM852208 LWI852207:LWI852208 MGE852207:MGE852208 MQA852207:MQA852208 MZW852207:MZW852208 NJS852207:NJS852208 NTO852207:NTO852208 ODK852207:ODK852208 ONG852207:ONG852208 OXC852207:OXC852208 PGY852207:PGY852208 PQU852207:PQU852208 QAQ852207:QAQ852208 QKM852207:QKM852208 QUI852207:QUI852208 REE852207:REE852208 ROA852207:ROA852208 RXW852207:RXW852208 SHS852207:SHS852208 SRO852207:SRO852208 TBK852207:TBK852208 TLG852207:TLG852208 TVC852207:TVC852208 UEY852207:UEY852208 UOU852207:UOU852208 UYQ852207:UYQ852208 VIM852207:VIM852208 VSI852207:VSI852208 WCE852207:WCE852208 WMA852207:WMA852208 WVW852207:WVW852208 O917743:O917744 JK917743:JK917744 TG917743:TG917744 ADC917743:ADC917744 AMY917743:AMY917744 AWU917743:AWU917744 BGQ917743:BGQ917744 BQM917743:BQM917744 CAI917743:CAI917744 CKE917743:CKE917744 CUA917743:CUA917744 DDW917743:DDW917744 DNS917743:DNS917744 DXO917743:DXO917744 EHK917743:EHK917744 ERG917743:ERG917744 FBC917743:FBC917744 FKY917743:FKY917744 FUU917743:FUU917744 GEQ917743:GEQ917744 GOM917743:GOM917744 GYI917743:GYI917744 HIE917743:HIE917744 HSA917743:HSA917744 IBW917743:IBW917744 ILS917743:ILS917744 IVO917743:IVO917744 JFK917743:JFK917744 JPG917743:JPG917744 JZC917743:JZC917744 KIY917743:KIY917744 KSU917743:KSU917744 LCQ917743:LCQ917744 LMM917743:LMM917744 LWI917743:LWI917744 MGE917743:MGE917744 MQA917743:MQA917744 MZW917743:MZW917744 NJS917743:NJS917744 NTO917743:NTO917744 ODK917743:ODK917744 ONG917743:ONG917744 OXC917743:OXC917744 PGY917743:PGY917744 PQU917743:PQU917744 QAQ917743:QAQ917744 QKM917743:QKM917744 QUI917743:QUI917744 REE917743:REE917744 ROA917743:ROA917744 RXW917743:RXW917744 SHS917743:SHS917744 SRO917743:SRO917744 TBK917743:TBK917744 TLG917743:TLG917744 TVC917743:TVC917744 UEY917743:UEY917744 UOU917743:UOU917744 UYQ917743:UYQ917744 VIM917743:VIM917744 VSI917743:VSI917744 WCE917743:WCE917744 WMA917743:WMA917744 WVW917743:WVW917744 O983279:O983280 JK983279:JK983280 TG983279:TG983280 ADC983279:ADC983280 AMY983279:AMY983280 AWU983279:AWU983280 BGQ983279:BGQ983280 BQM983279:BQM983280 CAI983279:CAI983280 CKE983279:CKE983280 CUA983279:CUA983280 DDW983279:DDW983280 DNS983279:DNS983280 DXO983279:DXO983280 EHK983279:EHK983280 ERG983279:ERG983280 FBC983279:FBC983280 FKY983279:FKY983280 FUU983279:FUU983280 GEQ983279:GEQ983280 GOM983279:GOM983280 GYI983279:GYI983280 HIE983279:HIE983280 HSA983279:HSA983280 IBW983279:IBW983280 ILS983279:ILS983280 IVO983279:IVO983280 JFK983279:JFK983280 JPG983279:JPG983280 JZC983279:JZC983280 KIY983279:KIY983280 KSU983279:KSU983280 LCQ983279:LCQ983280 LMM983279:LMM983280 LWI983279:LWI983280 MGE983279:MGE983280 MQA983279:MQA983280 MZW983279:MZW983280 NJS983279:NJS983280 NTO983279:NTO983280 ODK983279:ODK983280 ONG983279:ONG983280 OXC983279:OXC983280 PGY983279:PGY983280 PQU983279:PQU983280 QAQ983279:QAQ983280 QKM983279:QKM983280 QUI983279:QUI983280 REE983279:REE983280 ROA983279:ROA983280 RXW983279:RXW983280 SHS983279:SHS983280 SRO983279:SRO983280 TBK983279:TBK983280 TLG983279:TLG983280 TVC983279:TVC983280 UEY983279:UEY983280 UOU983279:UOU983280 UYQ983279:UYQ983280 VIM983279:VIM983280 VSI983279:VSI983280 WCE983279:WCE983280 WMA983279:WMA983280 WVW983279:WVW983280" xr:uid="{D550C47F-02EE-4388-9C38-BD5A092A0622}">
      <formula1>TrueFalse</formula1>
    </dataValidation>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47ECE-29C3-4934-A398-43ACBB902A1C}">
  <dimension ref="A1:AK225"/>
  <sheetViews>
    <sheetView workbookViewId="0">
      <selection activeCell="M4" sqref="M4"/>
    </sheetView>
  </sheetViews>
  <sheetFormatPr defaultColWidth="9.08984375" defaultRowHeight="10" outlineLevelRow="1" x14ac:dyDescent="0.2"/>
  <cols>
    <col min="1" max="1" width="26.6328125" style="4" bestFit="1" customWidth="1"/>
    <col min="2" max="2" width="40" style="35" customWidth="1"/>
    <col min="3" max="4" width="9.08984375" style="4"/>
    <col min="5" max="16" width="9.08984375" style="53"/>
    <col min="17" max="242" width="9.08984375" style="4"/>
    <col min="243" max="243" width="26.6328125" style="4" bestFit="1" customWidth="1"/>
    <col min="244" max="498" width="9.08984375" style="4"/>
    <col min="499" max="499" width="26.6328125" style="4" bestFit="1" customWidth="1"/>
    <col min="500" max="754" width="9.08984375" style="4"/>
    <col min="755" max="755" width="26.6328125" style="4" bestFit="1" customWidth="1"/>
    <col min="756" max="1010" width="9.08984375" style="4"/>
    <col min="1011" max="1011" width="26.6328125" style="4" bestFit="1" customWidth="1"/>
    <col min="1012" max="1266" width="9.08984375" style="4"/>
    <col min="1267" max="1267" width="26.6328125" style="4" bestFit="1" customWidth="1"/>
    <col min="1268" max="1522" width="9.08984375" style="4"/>
    <col min="1523" max="1523" width="26.6328125" style="4" bestFit="1" customWidth="1"/>
    <col min="1524" max="1778" width="9.08984375" style="4"/>
    <col min="1779" max="1779" width="26.6328125" style="4" bestFit="1" customWidth="1"/>
    <col min="1780" max="2034" width="9.08984375" style="4"/>
    <col min="2035" max="2035" width="26.6328125" style="4" bestFit="1" customWidth="1"/>
    <col min="2036" max="2290" width="9.08984375" style="4"/>
    <col min="2291" max="2291" width="26.6328125" style="4" bestFit="1" customWidth="1"/>
    <col min="2292" max="2546" width="9.08984375" style="4"/>
    <col min="2547" max="2547" width="26.6328125" style="4" bestFit="1" customWidth="1"/>
    <col min="2548" max="2802" width="9.08984375" style="4"/>
    <col min="2803" max="2803" width="26.6328125" style="4" bestFit="1" customWidth="1"/>
    <col min="2804" max="3058" width="9.08984375" style="4"/>
    <col min="3059" max="3059" width="26.6328125" style="4" bestFit="1" customWidth="1"/>
    <col min="3060" max="3314" width="9.08984375" style="4"/>
    <col min="3315" max="3315" width="26.6328125" style="4" bestFit="1" customWidth="1"/>
    <col min="3316" max="3570" width="9.08984375" style="4"/>
    <col min="3571" max="3571" width="26.6328125" style="4" bestFit="1" customWidth="1"/>
    <col min="3572" max="3826" width="9.08984375" style="4"/>
    <col min="3827" max="3827" width="26.6328125" style="4" bestFit="1" customWidth="1"/>
    <col min="3828" max="4082" width="9.08984375" style="4"/>
    <col min="4083" max="4083" width="26.6328125" style="4" bestFit="1" customWidth="1"/>
    <col min="4084" max="4338" width="9.08984375" style="4"/>
    <col min="4339" max="4339" width="26.6328125" style="4" bestFit="1" customWidth="1"/>
    <col min="4340" max="4594" width="9.08984375" style="4"/>
    <col min="4595" max="4595" width="26.6328125" style="4" bestFit="1" customWidth="1"/>
    <col min="4596" max="4850" width="9.08984375" style="4"/>
    <col min="4851" max="4851" width="26.6328125" style="4" bestFit="1" customWidth="1"/>
    <col min="4852" max="5106" width="9.08984375" style="4"/>
    <col min="5107" max="5107" width="26.6328125" style="4" bestFit="1" customWidth="1"/>
    <col min="5108" max="5362" width="9.08984375" style="4"/>
    <col min="5363" max="5363" width="26.6328125" style="4" bestFit="1" customWidth="1"/>
    <col min="5364" max="5618" width="9.08984375" style="4"/>
    <col min="5619" max="5619" width="26.6328125" style="4" bestFit="1" customWidth="1"/>
    <col min="5620" max="5874" width="9.08984375" style="4"/>
    <col min="5875" max="5875" width="26.6328125" style="4" bestFit="1" customWidth="1"/>
    <col min="5876" max="6130" width="9.08984375" style="4"/>
    <col min="6131" max="6131" width="26.6328125" style="4" bestFit="1" customWidth="1"/>
    <col min="6132" max="6386" width="9.08984375" style="4"/>
    <col min="6387" max="6387" width="26.6328125" style="4" bestFit="1" customWidth="1"/>
    <col min="6388" max="6642" width="9.08984375" style="4"/>
    <col min="6643" max="6643" width="26.6328125" style="4" bestFit="1" customWidth="1"/>
    <col min="6644" max="6898" width="9.08984375" style="4"/>
    <col min="6899" max="6899" width="26.6328125" style="4" bestFit="1" customWidth="1"/>
    <col min="6900" max="7154" width="9.08984375" style="4"/>
    <col min="7155" max="7155" width="26.6328125" style="4" bestFit="1" customWidth="1"/>
    <col min="7156" max="7410" width="9.08984375" style="4"/>
    <col min="7411" max="7411" width="26.6328125" style="4" bestFit="1" customWidth="1"/>
    <col min="7412" max="7666" width="9.08984375" style="4"/>
    <col min="7667" max="7667" width="26.6328125" style="4" bestFit="1" customWidth="1"/>
    <col min="7668" max="7922" width="9.08984375" style="4"/>
    <col min="7923" max="7923" width="26.6328125" style="4" bestFit="1" customWidth="1"/>
    <col min="7924" max="8178" width="9.08984375" style="4"/>
    <col min="8179" max="8179" width="26.6328125" style="4" bestFit="1" customWidth="1"/>
    <col min="8180" max="8434" width="9.08984375" style="4"/>
    <col min="8435" max="8435" width="26.6328125" style="4" bestFit="1" customWidth="1"/>
    <col min="8436" max="8690" width="9.08984375" style="4"/>
    <col min="8691" max="8691" width="26.6328125" style="4" bestFit="1" customWidth="1"/>
    <col min="8692" max="8946" width="9.08984375" style="4"/>
    <col min="8947" max="8947" width="26.6328125" style="4" bestFit="1" customWidth="1"/>
    <col min="8948" max="9202" width="9.08984375" style="4"/>
    <col min="9203" max="9203" width="26.6328125" style="4" bestFit="1" customWidth="1"/>
    <col min="9204" max="9458" width="9.08984375" style="4"/>
    <col min="9459" max="9459" width="26.6328125" style="4" bestFit="1" customWidth="1"/>
    <col min="9460" max="9714" width="9.08984375" style="4"/>
    <col min="9715" max="9715" width="26.6328125" style="4" bestFit="1" customWidth="1"/>
    <col min="9716" max="9970" width="9.08984375" style="4"/>
    <col min="9971" max="9971" width="26.6328125" style="4" bestFit="1" customWidth="1"/>
    <col min="9972" max="10226" width="9.08984375" style="4"/>
    <col min="10227" max="10227" width="26.6328125" style="4" bestFit="1" customWidth="1"/>
    <col min="10228" max="10482" width="9.08984375" style="4"/>
    <col min="10483" max="10483" width="26.6328125" style="4" bestFit="1" customWidth="1"/>
    <col min="10484" max="10738" width="9.08984375" style="4"/>
    <col min="10739" max="10739" width="26.6328125" style="4" bestFit="1" customWidth="1"/>
    <col min="10740" max="10994" width="9.08984375" style="4"/>
    <col min="10995" max="10995" width="26.6328125" style="4" bestFit="1" customWidth="1"/>
    <col min="10996" max="11250" width="9.08984375" style="4"/>
    <col min="11251" max="11251" width="26.6328125" style="4" bestFit="1" customWidth="1"/>
    <col min="11252" max="11506" width="9.08984375" style="4"/>
    <col min="11507" max="11507" width="26.6328125" style="4" bestFit="1" customWidth="1"/>
    <col min="11508" max="11762" width="9.08984375" style="4"/>
    <col min="11763" max="11763" width="26.6328125" style="4" bestFit="1" customWidth="1"/>
    <col min="11764" max="12018" width="9.08984375" style="4"/>
    <col min="12019" max="12019" width="26.6328125" style="4" bestFit="1" customWidth="1"/>
    <col min="12020" max="12274" width="9.08984375" style="4"/>
    <col min="12275" max="12275" width="26.6328125" style="4" bestFit="1" customWidth="1"/>
    <col min="12276" max="12530" width="9.08984375" style="4"/>
    <col min="12531" max="12531" width="26.6328125" style="4" bestFit="1" customWidth="1"/>
    <col min="12532" max="12786" width="9.08984375" style="4"/>
    <col min="12787" max="12787" width="26.6328125" style="4" bestFit="1" customWidth="1"/>
    <col min="12788" max="13042" width="9.08984375" style="4"/>
    <col min="13043" max="13043" width="26.6328125" style="4" bestFit="1" customWidth="1"/>
    <col min="13044" max="13298" width="9.08984375" style="4"/>
    <col min="13299" max="13299" width="26.6328125" style="4" bestFit="1" customWidth="1"/>
    <col min="13300" max="13554" width="9.08984375" style="4"/>
    <col min="13555" max="13555" width="26.6328125" style="4" bestFit="1" customWidth="1"/>
    <col min="13556" max="13810" width="9.08984375" style="4"/>
    <col min="13811" max="13811" width="26.6328125" style="4" bestFit="1" customWidth="1"/>
    <col min="13812" max="14066" width="9.08984375" style="4"/>
    <col min="14067" max="14067" width="26.6328125" style="4" bestFit="1" customWidth="1"/>
    <col min="14068" max="14322" width="9.08984375" style="4"/>
    <col min="14323" max="14323" width="26.6328125" style="4" bestFit="1" customWidth="1"/>
    <col min="14324" max="14578" width="9.08984375" style="4"/>
    <col min="14579" max="14579" width="26.6328125" style="4" bestFit="1" customWidth="1"/>
    <col min="14580" max="14834" width="9.08984375" style="4"/>
    <col min="14835" max="14835" width="26.6328125" style="4" bestFit="1" customWidth="1"/>
    <col min="14836" max="15090" width="9.08984375" style="4"/>
    <col min="15091" max="15091" width="26.6328125" style="4" bestFit="1" customWidth="1"/>
    <col min="15092" max="15346" width="9.08984375" style="4"/>
    <col min="15347" max="15347" width="26.6328125" style="4" bestFit="1" customWidth="1"/>
    <col min="15348" max="15602" width="9.08984375" style="4"/>
    <col min="15603" max="15603" width="26.6328125" style="4" bestFit="1" customWidth="1"/>
    <col min="15604" max="15858" width="9.08984375" style="4"/>
    <col min="15859" max="15859" width="26.6328125" style="4" bestFit="1" customWidth="1"/>
    <col min="15860" max="16114" width="9.08984375" style="4"/>
    <col min="16115" max="16115" width="26.6328125" style="4" bestFit="1" customWidth="1"/>
    <col min="16116" max="16384" width="9.08984375" style="4"/>
  </cols>
  <sheetData>
    <row r="1" spans="1:37" s="1" customFormat="1" ht="15.5" x14ac:dyDescent="0.35">
      <c r="A1" s="1" t="s">
        <v>0</v>
      </c>
      <c r="B1" s="34"/>
      <c r="E1" s="46"/>
      <c r="F1" s="46"/>
      <c r="G1" s="47"/>
      <c r="H1" s="46"/>
      <c r="I1" s="46"/>
      <c r="J1" s="46"/>
      <c r="K1" s="46"/>
      <c r="L1" s="46"/>
      <c r="M1" s="46"/>
      <c r="N1" s="46"/>
      <c r="O1" s="46"/>
      <c r="P1" s="46"/>
    </row>
    <row r="2" spans="1:37" s="1" customFormat="1" ht="15.5" x14ac:dyDescent="0.35">
      <c r="E2" s="48" t="s">
        <v>1389</v>
      </c>
      <c r="F2" s="48" t="s">
        <v>1391</v>
      </c>
      <c r="G2" s="46"/>
      <c r="H2" s="48" t="s">
        <v>1393</v>
      </c>
      <c r="I2" s="46"/>
      <c r="J2" s="46"/>
      <c r="K2" s="46"/>
      <c r="L2" s="46"/>
      <c r="M2" s="46"/>
      <c r="N2" s="46"/>
      <c r="O2" s="46"/>
      <c r="P2" s="46"/>
    </row>
    <row r="3" spans="1:37" s="1" customFormat="1" ht="15.5" x14ac:dyDescent="0.35">
      <c r="A3"/>
      <c r="B3"/>
      <c r="C3"/>
      <c r="D3"/>
      <c r="E3" s="48" t="s">
        <v>1392</v>
      </c>
      <c r="F3" s="48"/>
      <c r="G3" s="48"/>
      <c r="H3" s="48"/>
      <c r="I3" s="46"/>
      <c r="J3" s="46"/>
      <c r="K3" s="46"/>
      <c r="L3" s="46"/>
      <c r="M3" s="46"/>
      <c r="N3" s="46"/>
      <c r="O3" s="46"/>
      <c r="P3" s="46"/>
      <c r="X3" s="1" t="s">
        <v>1394</v>
      </c>
      <c r="Y3" s="1" t="s">
        <v>1394</v>
      </c>
      <c r="Z3" s="1" t="s">
        <v>1394</v>
      </c>
      <c r="AA3" s="1" t="s">
        <v>1394</v>
      </c>
      <c r="AB3" s="1" t="s">
        <v>1394</v>
      </c>
      <c r="AC3" s="1" t="s">
        <v>1395</v>
      </c>
      <c r="AD3" s="1" t="s">
        <v>1395</v>
      </c>
      <c r="AE3" s="1" t="s">
        <v>1394</v>
      </c>
      <c r="AF3" s="1" t="s">
        <v>1395</v>
      </c>
      <c r="AG3" s="1" t="s">
        <v>1395</v>
      </c>
      <c r="AH3" s="1" t="s">
        <v>1394</v>
      </c>
      <c r="AI3" s="1" t="s">
        <v>1394</v>
      </c>
    </row>
    <row r="4" spans="1:37" s="9" customFormat="1" ht="13" outlineLevel="1" x14ac:dyDescent="0.3">
      <c r="A4" t="s">
        <v>1387</v>
      </c>
      <c r="B4" t="s">
        <v>14</v>
      </c>
      <c r="C4" t="s">
        <v>1390</v>
      </c>
      <c r="D4" t="s">
        <v>1388</v>
      </c>
      <c r="E4" s="49" t="s">
        <v>1396</v>
      </c>
      <c r="F4" s="50" t="s">
        <v>1397</v>
      </c>
      <c r="G4" s="50" t="s">
        <v>1398</v>
      </c>
      <c r="H4" s="50" t="s">
        <v>1399</v>
      </c>
      <c r="I4" s="49" t="s">
        <v>1400</v>
      </c>
      <c r="J4" s="49" t="s">
        <v>1401</v>
      </c>
      <c r="K4" s="49" t="s">
        <v>1402</v>
      </c>
      <c r="L4" s="49" t="s">
        <v>1403</v>
      </c>
      <c r="M4" s="49" t="s">
        <v>1418</v>
      </c>
      <c r="N4" s="49" t="s">
        <v>1404</v>
      </c>
      <c r="O4" s="50" t="s">
        <v>1417</v>
      </c>
      <c r="P4" s="50" t="s">
        <v>1405</v>
      </c>
      <c r="Q4" s="9" t="s">
        <v>1364</v>
      </c>
      <c r="R4" s="45" t="s">
        <v>1387</v>
      </c>
      <c r="S4" s="45" t="s">
        <v>14</v>
      </c>
      <c r="T4" s="45" t="s">
        <v>1388</v>
      </c>
      <c r="U4" s="45" t="s">
        <v>1389</v>
      </c>
      <c r="V4" s="45" t="s">
        <v>1390</v>
      </c>
      <c r="W4" s="45" t="s">
        <v>1393</v>
      </c>
      <c r="X4" s="45" t="s">
        <v>1336</v>
      </c>
      <c r="Y4" s="45" t="s">
        <v>1337</v>
      </c>
      <c r="Z4" s="45" t="s">
        <v>28</v>
      </c>
      <c r="AA4" s="45" t="s">
        <v>27</v>
      </c>
      <c r="AB4" s="45" t="s">
        <v>1335</v>
      </c>
      <c r="AC4" s="45" t="s">
        <v>1333</v>
      </c>
      <c r="AD4" s="45" t="s">
        <v>1334</v>
      </c>
      <c r="AE4" s="45" t="s">
        <v>31</v>
      </c>
      <c r="AF4" s="45" t="s">
        <v>32</v>
      </c>
      <c r="AG4" s="45" t="s">
        <v>33</v>
      </c>
      <c r="AH4" s="45" t="s">
        <v>1331</v>
      </c>
      <c r="AI4" s="45" t="s">
        <v>1332</v>
      </c>
      <c r="AJ4" s="9" t="s">
        <v>1364</v>
      </c>
      <c r="AK4" s="9" t="s">
        <v>1415</v>
      </c>
    </row>
    <row r="5" spans="1:37" outlineLevel="1" x14ac:dyDescent="0.2">
      <c r="A5" s="11" t="s">
        <v>36</v>
      </c>
      <c r="C5" s="12">
        <v>1</v>
      </c>
      <c r="D5" s="12">
        <v>10</v>
      </c>
      <c r="E5" s="51" t="s">
        <v>39</v>
      </c>
      <c r="F5" s="52" t="s">
        <v>40</v>
      </c>
      <c r="G5" s="52" t="s">
        <v>1320</v>
      </c>
      <c r="H5" s="51" t="s">
        <v>36</v>
      </c>
      <c r="I5" s="51" t="s">
        <v>9</v>
      </c>
      <c r="J5" s="51"/>
      <c r="K5" s="51"/>
      <c r="L5" s="51" t="s">
        <v>41</v>
      </c>
      <c r="M5" s="51">
        <v>10</v>
      </c>
      <c r="N5" s="51"/>
      <c r="O5" s="53" t="b">
        <v>0</v>
      </c>
      <c r="P5" s="53" t="b">
        <v>0</v>
      </c>
      <c r="R5" s="4" t="str">
        <f>A$4&amp;": '"&amp;SUBSTITUTE(SUBSTITUTE(A5,CHAR(10),"\n"),"'","\'")&amp;"'"</f>
        <v>product_name: 'Acid'</v>
      </c>
      <c r="S5" s="4" t="str">
        <f>IF(B5="","",$B$4&amp;": '"&amp;SUBSTITUTE(SUBSTITUTE(B5,CHAR(10),"\n"),"'","\'")&amp;"'")</f>
        <v/>
      </c>
      <c r="T5" s="4" t="str">
        <f>D$4&amp;": "&amp;IF(ISNUMBER(D5),D5,-1)</f>
        <v>cost: 10</v>
      </c>
      <c r="U5" s="4" t="str">
        <f ca="1">"stock: "&amp;TRUNC(RAND()*20)</f>
        <v>stock: 0</v>
      </c>
      <c r="V5" s="4" t="str">
        <f>C$4&amp;": "&amp;IF(ISNUMBER(C5),C5,-1)</f>
        <v>weight: 1</v>
      </c>
      <c r="W5" s="4" t="str">
        <f>$W$4&amp;": 1"</f>
        <v>category_id: 1</v>
      </c>
      <c r="X5" s="4" t="str">
        <f>IF(E5="","",E$4&amp;": '"&amp;E5&amp;"'")</f>
        <v>weapon_type: 'Grenade'</v>
      </c>
      <c r="Y5" s="4" t="str">
        <f t="shared" ref="Y5:AE5" si="0">IF(F5="","",F$4&amp;": '"&amp;F5&amp;"'")</f>
        <v>ua_weapon_group: 'Alchemical'</v>
      </c>
      <c r="Z5" s="4" t="str">
        <f t="shared" si="0"/>
        <v>damage: 'd6'</v>
      </c>
      <c r="AA5" s="4" t="str">
        <f t="shared" si="0"/>
        <v>damage_type: 'Acid'</v>
      </c>
      <c r="AB5" s="4" t="str">
        <f t="shared" si="0"/>
        <v>special_damage: 'Special'</v>
      </c>
      <c r="AC5" s="4" t="str">
        <f>J$4&amp;": "&amp;IF(ISNUMBER(J5),J5,-1)</f>
        <v>critical_range: -1</v>
      </c>
      <c r="AD5" s="4" t="str">
        <f>K$4&amp;": "&amp;IF(ISNUMBER(K5),K5,-1)</f>
        <v>critical_multiplier: -1</v>
      </c>
      <c r="AE5" s="4" t="str">
        <f t="shared" si="0"/>
        <v>delivery: 'thrown'</v>
      </c>
      <c r="AF5" s="4" t="str">
        <f>M$4&amp;": "&amp;IF(ISNUMBER(M5),M5,-1)</f>
        <v>range increment: 10</v>
      </c>
      <c r="AG5" s="4" t="str">
        <f>N$4&amp;": "&amp;IF(ISNUMBER(N5),N5,-1)</f>
        <v>melee_penalty: -1</v>
      </c>
      <c r="AH5" s="4" t="str">
        <f>IF(O5="","",O$4&amp;": '"&amp;LOWER(O5)&amp;"'")</f>
        <v>is_finesse: 'false'</v>
      </c>
      <c r="AI5" s="4" t="str">
        <f>IF(P5="","",P$4&amp;": '"&amp;LOWER(P5)&amp;"'")</f>
        <v>has_reach: 'false'</v>
      </c>
      <c r="AJ5" s="4" t="s">
        <v>1364</v>
      </c>
      <c r="AK5" s="4" t="str">
        <f ca="1">"{"&amp;_xlfn.TEXTJOIN(", ",,R5:W5,"additional_information: JSON.stringify({"&amp;_xlfn.TEXTJOIN(", ",,X5:AI5)&amp;"})")&amp;"},"</f>
        <v>{product_name: 'Acid', cost: 10, stock: 0, weight: 1, category_id: 1, additional_information: JSON.stringify({weapon_type: 'Grenade', ua_weapon_group: 'Alchemical', damage: 'd6', damage_type: 'Acid', special_damage: 'Special', critical_range: -1, critical_multiplier: -1, delivery: 'thrown', range increment: 10, melee_penalty: -1, is_finesse: 'false', has_reach: 'false'})},</v>
      </c>
    </row>
    <row r="6" spans="1:37" outlineLevel="1" x14ac:dyDescent="0.2">
      <c r="A6" s="11" t="s">
        <v>42</v>
      </c>
      <c r="C6" s="12">
        <v>1</v>
      </c>
      <c r="D6" s="12"/>
      <c r="E6" s="51" t="s">
        <v>45</v>
      </c>
      <c r="F6" s="52"/>
      <c r="G6" s="52" t="s">
        <v>1321</v>
      </c>
      <c r="H6" s="51" t="s">
        <v>47</v>
      </c>
      <c r="I6" s="51"/>
      <c r="J6" s="51">
        <v>19</v>
      </c>
      <c r="K6" s="51">
        <v>2</v>
      </c>
      <c r="L6" s="51"/>
      <c r="M6" s="51"/>
      <c r="N6" s="51"/>
      <c r="O6" s="53" t="b">
        <v>0</v>
      </c>
      <c r="P6" s="53" t="b">
        <v>0</v>
      </c>
      <c r="R6" s="4" t="str">
        <f t="shared" ref="R6:R69" si="1">A$4&amp;": '"&amp;A6&amp;"'"</f>
        <v>product_name: 'Aiguchi'</v>
      </c>
      <c r="S6" s="4" t="str">
        <f t="shared" ref="S6:S69" si="2">IF(B6="","",$B$4&amp;": '"&amp;SUBSTITUTE(B6,CHAR(10),"\n")&amp;"'")</f>
        <v/>
      </c>
      <c r="T6" s="4" t="str">
        <f t="shared" ref="T6:T69" si="3">D$4&amp;": "&amp;IF(ISNUMBER(D6),D6,-1)</f>
        <v>cost: -1</v>
      </c>
      <c r="U6" s="4" t="str">
        <f t="shared" ref="U6:U69" ca="1" si="4">"stock: "&amp;TRUNC(RAND()*20)</f>
        <v>stock: 13</v>
      </c>
      <c r="V6" s="4" t="str">
        <f t="shared" ref="V6:V69" si="5">C$4&amp;": "&amp;IF(ISNUMBER(C6),C6,-1)</f>
        <v>weight: 1</v>
      </c>
      <c r="W6" s="4" t="str">
        <f t="shared" ref="W6:W69" si="6">$W$4&amp;": 1"</f>
        <v>category_id: 1</v>
      </c>
      <c r="X6" s="4" t="str">
        <f t="shared" ref="X6:X69" si="7">IF(E6="","",E$4&amp;": '"&amp;E6&amp;"'")</f>
        <v>weapon_type: 'Simple'</v>
      </c>
      <c r="Y6" s="4" t="str">
        <f t="shared" ref="Y6:Y69" si="8">IF(F6="","",F$4&amp;": '"&amp;F6&amp;"'")</f>
        <v/>
      </c>
      <c r="Z6" s="4" t="str">
        <f t="shared" ref="Z6:Z69" si="9">IF(G6="","",G$4&amp;": '"&amp;G6&amp;"'")</f>
        <v>damage: 'd4'</v>
      </c>
      <c r="AA6" s="4" t="str">
        <f t="shared" ref="AA6:AA69" si="10">IF(H6="","",H$4&amp;": '"&amp;H6&amp;"'")</f>
        <v>damage_type: 'Piercing'</v>
      </c>
      <c r="AB6" s="4" t="str">
        <f t="shared" ref="AB6:AB69" si="11">IF(I6="","",I$4&amp;": '"&amp;I6&amp;"'")</f>
        <v/>
      </c>
      <c r="AC6" s="4" t="str">
        <f t="shared" ref="AC6:AC69" si="12">J$4&amp;": "&amp;IF(ISNUMBER(J6),J6,-1)</f>
        <v>critical_range: 19</v>
      </c>
      <c r="AD6" s="4" t="str">
        <f t="shared" ref="AD6:AD69" si="13">K$4&amp;": "&amp;IF(ISNUMBER(K6),K6,-1)</f>
        <v>critical_multiplier: 2</v>
      </c>
      <c r="AE6" s="4" t="str">
        <f t="shared" ref="AE6:AE69" si="14">IF(L6="","",L$4&amp;": '"&amp;L6&amp;"'")</f>
        <v/>
      </c>
      <c r="AF6" s="4" t="str">
        <f t="shared" ref="AF6:AF69" si="15">M$4&amp;": "&amp;IF(ISNUMBER(M6),M6,-1)</f>
        <v>range increment: -1</v>
      </c>
      <c r="AG6" s="4" t="str">
        <f t="shared" ref="AG6:AG69" si="16">N$4&amp;": "&amp;IF(ISNUMBER(N6),N6,-1)</f>
        <v>melee_penalty: -1</v>
      </c>
      <c r="AH6" s="4" t="str">
        <f t="shared" ref="AH6:AH69" si="17">IF(O6="","",O$4&amp;": '"&amp;LOWER(O6)&amp;"'")</f>
        <v>is_finesse: 'false'</v>
      </c>
      <c r="AI6" s="4" t="str">
        <f t="shared" ref="AI6:AI69" si="18">IF(P6="","",P$4&amp;": '"&amp;LOWER(P6)&amp;"'")</f>
        <v>has_reach: 'false'</v>
      </c>
      <c r="AK6" s="4" t="str">
        <f t="shared" ref="AK6:AK69" ca="1" si="19">"{"&amp;_xlfn.TEXTJOIN(", ",,R6:W6,"additional_information: JSON.stringify({"&amp;_xlfn.TEXTJOIN(", ",,X6:AI6)&amp;"})")&amp;"},"</f>
        <v>{product_name: 'Aiguchi', cost: -1, stock: 13, weight: 1, category_id: 1, additional_information: JSON.stringify({weapon_type: 'Simple', damage: 'd4', damage_type: 'Piercing', critical_range: 19, critical_multiplier: 2, range increment: -1, melee_penalty: -1, is_finesse: 'false', has_reach: 'false'})},</v>
      </c>
    </row>
    <row r="7" spans="1:37" outlineLevel="1" x14ac:dyDescent="0.2">
      <c r="A7" s="11" t="s">
        <v>48</v>
      </c>
      <c r="C7" s="12">
        <v>1</v>
      </c>
      <c r="D7" s="12">
        <v>30</v>
      </c>
      <c r="E7" s="51" t="s">
        <v>39</v>
      </c>
      <c r="F7" s="52" t="s">
        <v>40</v>
      </c>
      <c r="G7" s="52" t="s">
        <v>1322</v>
      </c>
      <c r="H7" s="51" t="s">
        <v>50</v>
      </c>
      <c r="I7" s="51" t="s">
        <v>51</v>
      </c>
      <c r="J7" s="54"/>
      <c r="K7" s="54"/>
      <c r="L7" s="51" t="s">
        <v>41</v>
      </c>
      <c r="M7" s="51">
        <v>10</v>
      </c>
      <c r="N7" s="54"/>
      <c r="O7" s="53" t="b">
        <v>0</v>
      </c>
      <c r="P7" s="53" t="b">
        <v>0</v>
      </c>
      <c r="R7" s="4" t="str">
        <f t="shared" si="1"/>
        <v>product_name: 'Alchemical Sleep Gas'</v>
      </c>
      <c r="S7" s="4" t="str">
        <f t="shared" si="2"/>
        <v/>
      </c>
      <c r="T7" s="4" t="str">
        <f t="shared" si="3"/>
        <v>cost: 30</v>
      </c>
      <c r="U7" s="4" t="str">
        <f t="shared" ca="1" si="4"/>
        <v>stock: 0</v>
      </c>
      <c r="V7" s="4" t="str">
        <f t="shared" si="5"/>
        <v>weight: 1</v>
      </c>
      <c r="W7" s="4" t="str">
        <f t="shared" si="6"/>
        <v>category_id: 1</v>
      </c>
      <c r="X7" s="4" t="str">
        <f t="shared" si="7"/>
        <v>weapon_type: 'Grenade'</v>
      </c>
      <c r="Y7" s="4" t="str">
        <f t="shared" si="8"/>
        <v>ua_weapon_group: 'Alchemical'</v>
      </c>
      <c r="Z7" s="4" t="str">
        <f t="shared" si="9"/>
        <v>damage: 'd'</v>
      </c>
      <c r="AA7" s="4" t="str">
        <f t="shared" si="10"/>
        <v>damage_type: 'Sleep'</v>
      </c>
      <c r="AB7" s="4" t="str">
        <f t="shared" si="11"/>
        <v>special_damage: 'Fortitude DC (15)'</v>
      </c>
      <c r="AC7" s="4" t="str">
        <f t="shared" si="12"/>
        <v>critical_range: -1</v>
      </c>
      <c r="AD7" s="4" t="str">
        <f t="shared" si="13"/>
        <v>critical_multiplier: -1</v>
      </c>
      <c r="AE7" s="4" t="str">
        <f t="shared" si="14"/>
        <v>delivery: 'thrown'</v>
      </c>
      <c r="AF7" s="4" t="str">
        <f t="shared" si="15"/>
        <v>range increment: 10</v>
      </c>
      <c r="AG7" s="4" t="str">
        <f t="shared" si="16"/>
        <v>melee_penalty: -1</v>
      </c>
      <c r="AH7" s="4" t="str">
        <f t="shared" si="17"/>
        <v>is_finesse: 'false'</v>
      </c>
      <c r="AI7" s="4" t="str">
        <f t="shared" si="18"/>
        <v>has_reach: 'false'</v>
      </c>
      <c r="AK7" s="4" t="str">
        <f t="shared" ca="1" si="19"/>
        <v>{product_name: 'Alchemical Sleep Gas', cost: 30, stock: 0, weight: 1, category_id: 1, additional_information: JSON.stringify({weapon_type: 'Grenade', ua_weapon_group: 'Alchemical', damage: 'd', damage_type: 'Sleep', special_damage: 'Fortitude DC (15)', critical_range: -1, critical_multiplier: -1, delivery: 'thrown', range increment: 10, melee_penalty: -1, is_finesse: 'false', has_reach: 'false'})},</v>
      </c>
    </row>
    <row r="8" spans="1:37" outlineLevel="1" x14ac:dyDescent="0.2">
      <c r="A8" s="11" t="s">
        <v>52</v>
      </c>
      <c r="C8" s="12">
        <v>1</v>
      </c>
      <c r="D8" s="12">
        <v>20</v>
      </c>
      <c r="E8" s="51" t="s">
        <v>39</v>
      </c>
      <c r="F8" s="52" t="s">
        <v>40</v>
      </c>
      <c r="G8" s="52" t="s">
        <v>1320</v>
      </c>
      <c r="H8" s="51" t="s">
        <v>53</v>
      </c>
      <c r="I8" s="51" t="s">
        <v>9</v>
      </c>
      <c r="J8" s="51"/>
      <c r="K8" s="51"/>
      <c r="L8" s="51" t="s">
        <v>41</v>
      </c>
      <c r="M8" s="51">
        <v>10</v>
      </c>
      <c r="N8" s="51"/>
      <c r="O8" s="53" t="b">
        <v>0</v>
      </c>
      <c r="P8" s="53" t="b">
        <v>0</v>
      </c>
      <c r="R8" s="4" t="str">
        <f t="shared" si="1"/>
        <v>product_name: 'Alchemist's Fire'</v>
      </c>
      <c r="S8" s="4" t="str">
        <f t="shared" si="2"/>
        <v/>
      </c>
      <c r="T8" s="4" t="str">
        <f t="shared" si="3"/>
        <v>cost: 20</v>
      </c>
      <c r="U8" s="4" t="str">
        <f t="shared" ca="1" si="4"/>
        <v>stock: 16</v>
      </c>
      <c r="V8" s="4" t="str">
        <f t="shared" si="5"/>
        <v>weight: 1</v>
      </c>
      <c r="W8" s="4" t="str">
        <f t="shared" si="6"/>
        <v>category_id: 1</v>
      </c>
      <c r="X8" s="4" t="str">
        <f t="shared" si="7"/>
        <v>weapon_type: 'Grenade'</v>
      </c>
      <c r="Y8" s="4" t="str">
        <f t="shared" si="8"/>
        <v>ua_weapon_group: 'Alchemical'</v>
      </c>
      <c r="Z8" s="4" t="str">
        <f t="shared" si="9"/>
        <v>damage: 'd6'</v>
      </c>
      <c r="AA8" s="4" t="str">
        <f t="shared" si="10"/>
        <v>damage_type: 'Fire'</v>
      </c>
      <c r="AB8" s="4" t="str">
        <f t="shared" si="11"/>
        <v>special_damage: 'Special'</v>
      </c>
      <c r="AC8" s="4" t="str">
        <f t="shared" si="12"/>
        <v>critical_range: -1</v>
      </c>
      <c r="AD8" s="4" t="str">
        <f t="shared" si="13"/>
        <v>critical_multiplier: -1</v>
      </c>
      <c r="AE8" s="4" t="str">
        <f t="shared" si="14"/>
        <v>delivery: 'thrown'</v>
      </c>
      <c r="AF8" s="4" t="str">
        <f t="shared" si="15"/>
        <v>range increment: 10</v>
      </c>
      <c r="AG8" s="4" t="str">
        <f t="shared" si="16"/>
        <v>melee_penalty: -1</v>
      </c>
      <c r="AH8" s="4" t="str">
        <f t="shared" si="17"/>
        <v>is_finesse: 'false'</v>
      </c>
      <c r="AI8" s="4" t="str">
        <f t="shared" si="18"/>
        <v>has_reach: 'false'</v>
      </c>
      <c r="AK8" s="4" t="str">
        <f t="shared" ca="1" si="19"/>
        <v>{product_name: 'Alchemist's Fire', cost: 20, stock: 16, weight: 1, category_id: 1, additional_information: JSON.stringify({weapon_type: 'Grenade', ua_weapon_group: 'Alchemical', damage: 'd6', damage_type: 'Fire', special_damage: 'Special', critical_range: -1, critical_multiplier: -1, delivery: 'thrown', range increment: 10, melee_penalty: -1, is_finesse: 'false', has_reach: 'false'})},</v>
      </c>
    </row>
    <row r="9" spans="1:37" ht="20" outlineLevel="1" x14ac:dyDescent="0.2">
      <c r="A9" s="11" t="s">
        <v>54</v>
      </c>
      <c r="B9" s="35" t="s">
        <v>55</v>
      </c>
      <c r="C9" s="12" t="s">
        <v>9</v>
      </c>
      <c r="D9" s="12" t="s">
        <v>9</v>
      </c>
      <c r="E9" s="51" t="s">
        <v>57</v>
      </c>
      <c r="F9" s="52" t="s">
        <v>58</v>
      </c>
      <c r="G9" s="52" t="s">
        <v>1320</v>
      </c>
      <c r="H9" s="51" t="s">
        <v>47</v>
      </c>
      <c r="I9" s="51"/>
      <c r="J9" s="51">
        <v>20</v>
      </c>
      <c r="K9" s="51">
        <v>2</v>
      </c>
      <c r="L9" s="51"/>
      <c r="M9" s="51"/>
      <c r="N9" s="51"/>
      <c r="O9" s="53" t="b">
        <v>0</v>
      </c>
      <c r="P9" s="53" t="b">
        <v>0</v>
      </c>
      <c r="R9" s="4" t="str">
        <f t="shared" si="1"/>
        <v>product_name: 'Armor, Spiked'</v>
      </c>
      <c r="S9" s="4" t="str">
        <f t="shared" si="2"/>
        <v>description: 'You can outfit your armor with spikes, which can deal damage in a grapple or as a separate attack. See Armor for details.'</v>
      </c>
      <c r="T9" s="4" t="str">
        <f t="shared" si="3"/>
        <v>cost: -1</v>
      </c>
      <c r="U9" s="4" t="str">
        <f t="shared" ca="1" si="4"/>
        <v>stock: 13</v>
      </c>
      <c r="V9" s="4" t="str">
        <f t="shared" si="5"/>
        <v>weight: -1</v>
      </c>
      <c r="W9" s="4" t="str">
        <f t="shared" si="6"/>
        <v>category_id: 1</v>
      </c>
      <c r="X9" s="4" t="str">
        <f t="shared" si="7"/>
        <v>weapon_type: 'Martial'</v>
      </c>
      <c r="Y9" s="4" t="str">
        <f t="shared" si="8"/>
        <v>ua_weapon_group: 'Armor'</v>
      </c>
      <c r="Z9" s="4" t="str">
        <f t="shared" si="9"/>
        <v>damage: 'd6'</v>
      </c>
      <c r="AA9" s="4" t="str">
        <f t="shared" si="10"/>
        <v>damage_type: 'Piercing'</v>
      </c>
      <c r="AB9" s="4" t="str">
        <f t="shared" si="11"/>
        <v/>
      </c>
      <c r="AC9" s="4" t="str">
        <f t="shared" si="12"/>
        <v>critical_range: 20</v>
      </c>
      <c r="AD9" s="4" t="str">
        <f t="shared" si="13"/>
        <v>critical_multiplier: 2</v>
      </c>
      <c r="AE9" s="4" t="str">
        <f t="shared" si="14"/>
        <v/>
      </c>
      <c r="AF9" s="4" t="str">
        <f t="shared" si="15"/>
        <v>range increment: -1</v>
      </c>
      <c r="AG9" s="4" t="str">
        <f t="shared" si="16"/>
        <v>melee_penalty: -1</v>
      </c>
      <c r="AH9" s="4" t="str">
        <f t="shared" si="17"/>
        <v>is_finesse: 'false'</v>
      </c>
      <c r="AI9" s="4" t="str">
        <f t="shared" si="18"/>
        <v>has_reach: 'false'</v>
      </c>
      <c r="AK9" s="4" t="str">
        <f t="shared" ca="1" si="19"/>
        <v>{product_name: 'Armor, Spiked', description: 'You can outfit your armor with spikes, which can deal damage in a grapple or as a separate attack. See Armor for details.', cost: -1, stock: 13, weight: -1, category_id: 1, additional_information: JSON.stringify({weapon_type: 'Martial', ua_weapon_group: 'Armor', damage: 'd6', damage_type: 'Piercing', critical_range: 20, critical_multiplier: 2, range increment: -1, melee_penalty: -1, is_finesse: 'false', has_reach: 'false'})},</v>
      </c>
    </row>
    <row r="10" spans="1:37" ht="60" outlineLevel="1" x14ac:dyDescent="0.2">
      <c r="A10" s="11" t="s">
        <v>59</v>
      </c>
      <c r="B10" s="35" t="s">
        <v>60</v>
      </c>
      <c r="C10" s="12">
        <v>1</v>
      </c>
      <c r="D10" s="12">
        <v>0.05</v>
      </c>
      <c r="E10" s="51" t="s">
        <v>45</v>
      </c>
      <c r="F10" s="52" t="s">
        <v>61</v>
      </c>
      <c r="G10" s="52" t="s">
        <v>1321</v>
      </c>
      <c r="H10" s="51" t="s">
        <v>47</v>
      </c>
      <c r="I10" s="51"/>
      <c r="J10" s="51">
        <v>19</v>
      </c>
      <c r="K10" s="51">
        <v>2</v>
      </c>
      <c r="L10" s="51"/>
      <c r="M10" s="51"/>
      <c r="N10" s="51">
        <v>-4</v>
      </c>
      <c r="O10" s="53" t="b">
        <v>1</v>
      </c>
      <c r="P10" s="53" t="b">
        <v>0</v>
      </c>
      <c r="R10" s="4" t="str">
        <f t="shared" si="1"/>
        <v>product_name: 'Arrow'</v>
      </c>
      <c r="S10" s="4" t="str">
        <f t="shared" si="2"/>
        <v>description: 'An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v>
      </c>
      <c r="T10" s="4" t="str">
        <f t="shared" si="3"/>
        <v>cost: 0.05</v>
      </c>
      <c r="U10" s="4" t="str">
        <f t="shared" ca="1" si="4"/>
        <v>stock: 0</v>
      </c>
      <c r="V10" s="4" t="str">
        <f t="shared" si="5"/>
        <v>weight: 1</v>
      </c>
      <c r="W10" s="4" t="str">
        <f t="shared" si="6"/>
        <v>category_id: 1</v>
      </c>
      <c r="X10" s="4" t="str">
        <f t="shared" si="7"/>
        <v>weapon_type: 'Simple'</v>
      </c>
      <c r="Y10" s="4" t="str">
        <f t="shared" si="8"/>
        <v>ua_weapon_group: 'Improvised'</v>
      </c>
      <c r="Z10" s="4" t="str">
        <f t="shared" si="9"/>
        <v>damage: 'd4'</v>
      </c>
      <c r="AA10" s="4" t="str">
        <f t="shared" si="10"/>
        <v>damage_type: 'Piercing'</v>
      </c>
      <c r="AB10" s="4" t="str">
        <f t="shared" si="11"/>
        <v/>
      </c>
      <c r="AC10" s="4" t="str">
        <f t="shared" si="12"/>
        <v>critical_range: 19</v>
      </c>
      <c r="AD10" s="4" t="str">
        <f t="shared" si="13"/>
        <v>critical_multiplier: 2</v>
      </c>
      <c r="AE10" s="4" t="str">
        <f t="shared" si="14"/>
        <v/>
      </c>
      <c r="AF10" s="4" t="str">
        <f t="shared" si="15"/>
        <v>range increment: -1</v>
      </c>
      <c r="AG10" s="4" t="str">
        <f t="shared" si="16"/>
        <v>melee_penalty: -4</v>
      </c>
      <c r="AH10" s="4" t="str">
        <f t="shared" si="17"/>
        <v>is_finesse: 'true'</v>
      </c>
      <c r="AI10" s="4" t="str">
        <f t="shared" si="18"/>
        <v>has_reach: 'false'</v>
      </c>
      <c r="AK10" s="4" t="str">
        <f t="shared" ca="1" si="19"/>
        <v>{product_name: 'Arrow', description: 'An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 cost: 0.05, stock: 0, weight: 1, category_id: 1, additional_information: JSON.stringify({weapon_type: 'Simple', ua_weapon_group: 'Improvised', damage: 'd4', damage_type: 'Piercing', critical_range: 19, critical_multiplier: 2, range increment: -1, melee_penalty: -4, is_finesse: 'true', has_reach: 'false'})},</v>
      </c>
    </row>
    <row r="11" spans="1:37" outlineLevel="1" x14ac:dyDescent="0.2">
      <c r="A11" s="11" t="s">
        <v>62</v>
      </c>
      <c r="C11" s="12">
        <v>7</v>
      </c>
      <c r="D11" s="12">
        <v>10</v>
      </c>
      <c r="E11" s="51" t="s">
        <v>57</v>
      </c>
      <c r="F11" s="52" t="s">
        <v>63</v>
      </c>
      <c r="G11" s="52" t="s">
        <v>1323</v>
      </c>
      <c r="H11" s="51" t="s">
        <v>64</v>
      </c>
      <c r="I11" s="51"/>
      <c r="J11" s="51">
        <v>20</v>
      </c>
      <c r="K11" s="51">
        <v>3</v>
      </c>
      <c r="L11" s="51"/>
      <c r="M11" s="51"/>
      <c r="N11" s="51"/>
      <c r="O11" s="53" t="b">
        <v>0</v>
      </c>
      <c r="P11" s="53" t="b">
        <v>0</v>
      </c>
      <c r="R11" s="4" t="str">
        <f t="shared" si="1"/>
        <v>product_name: 'Axe, Battle'</v>
      </c>
      <c r="S11" s="4" t="str">
        <f t="shared" si="2"/>
        <v/>
      </c>
      <c r="T11" s="4" t="str">
        <f t="shared" si="3"/>
        <v>cost: 10</v>
      </c>
      <c r="U11" s="4" t="str">
        <f t="shared" ca="1" si="4"/>
        <v>stock: 12</v>
      </c>
      <c r="V11" s="4" t="str">
        <f t="shared" si="5"/>
        <v>weight: 7</v>
      </c>
      <c r="W11" s="4" t="str">
        <f t="shared" si="6"/>
        <v>category_id: 1</v>
      </c>
      <c r="X11" s="4" t="str">
        <f t="shared" si="7"/>
        <v>weapon_type: 'Martial'</v>
      </c>
      <c r="Y11" s="4" t="str">
        <f t="shared" si="8"/>
        <v>ua_weapon_group: 'Axe'</v>
      </c>
      <c r="Z11" s="4" t="str">
        <f t="shared" si="9"/>
        <v>damage: 'd8'</v>
      </c>
      <c r="AA11" s="4" t="str">
        <f t="shared" si="10"/>
        <v>damage_type: 'Slashing'</v>
      </c>
      <c r="AB11" s="4" t="str">
        <f t="shared" si="11"/>
        <v/>
      </c>
      <c r="AC11" s="4" t="str">
        <f t="shared" si="12"/>
        <v>critical_range: 20</v>
      </c>
      <c r="AD11" s="4" t="str">
        <f t="shared" si="13"/>
        <v>critical_multiplier: 3</v>
      </c>
      <c r="AE11" s="4" t="str">
        <f t="shared" si="14"/>
        <v/>
      </c>
      <c r="AF11" s="4" t="str">
        <f t="shared" si="15"/>
        <v>range increment: -1</v>
      </c>
      <c r="AG11" s="4" t="str">
        <f t="shared" si="16"/>
        <v>melee_penalty: -1</v>
      </c>
      <c r="AH11" s="4" t="str">
        <f t="shared" si="17"/>
        <v>is_finesse: 'false'</v>
      </c>
      <c r="AI11" s="4" t="str">
        <f t="shared" si="18"/>
        <v>has_reach: 'false'</v>
      </c>
      <c r="AK11" s="4" t="str">
        <f t="shared" ca="1" si="19"/>
        <v>{product_name: 'Axe, Battle', cost: 10, stock: 12, weight: 7, category_id: 1, additional_information: JSON.stringify({weapon_type: 'Martial', ua_weapon_group: 'Axe', damage: 'd8', damage_type: 'Slashing', critical_range: 20, critical_multiplier: 3, range increment: -1, melee_penalty: -1, is_finesse: 'false', has_reach: 'false'})},</v>
      </c>
    </row>
    <row r="12" spans="1:37" outlineLevel="1" x14ac:dyDescent="0.2">
      <c r="A12" s="11" t="s">
        <v>65</v>
      </c>
      <c r="C12" s="12">
        <v>6</v>
      </c>
      <c r="D12" s="12"/>
      <c r="E12" s="51" t="s">
        <v>68</v>
      </c>
      <c r="F12" s="52" t="s">
        <v>69</v>
      </c>
      <c r="G12" s="52" t="s">
        <v>1320</v>
      </c>
      <c r="H12" s="51" t="s">
        <v>64</v>
      </c>
      <c r="I12" s="51"/>
      <c r="J12" s="51">
        <v>20</v>
      </c>
      <c r="K12" s="51">
        <v>3</v>
      </c>
      <c r="L12" s="51"/>
      <c r="M12" s="51"/>
      <c r="N12" s="51"/>
      <c r="O12" s="53" t="b">
        <v>0</v>
      </c>
      <c r="P12" s="53" t="b">
        <v>0</v>
      </c>
      <c r="R12" s="4" t="str">
        <f t="shared" si="1"/>
        <v>product_name: 'Axe, Dwarven Buckler'</v>
      </c>
      <c r="S12" s="4" t="str">
        <f t="shared" si="2"/>
        <v/>
      </c>
      <c r="T12" s="4" t="str">
        <f t="shared" si="3"/>
        <v>cost: -1</v>
      </c>
      <c r="U12" s="4" t="str">
        <f t="shared" ca="1" si="4"/>
        <v>stock: 12</v>
      </c>
      <c r="V12" s="4" t="str">
        <f t="shared" si="5"/>
        <v>weight: 6</v>
      </c>
      <c r="W12" s="4" t="str">
        <f t="shared" si="6"/>
        <v>category_id: 1</v>
      </c>
      <c r="X12" s="4" t="str">
        <f t="shared" si="7"/>
        <v>weapon_type: 'Exotic'</v>
      </c>
      <c r="Y12" s="4" t="str">
        <f t="shared" si="8"/>
        <v>ua_weapon_group: 'Shield'</v>
      </c>
      <c r="Z12" s="4" t="str">
        <f t="shared" si="9"/>
        <v>damage: 'd6'</v>
      </c>
      <c r="AA12" s="4" t="str">
        <f t="shared" si="10"/>
        <v>damage_type: 'Slashing'</v>
      </c>
      <c r="AB12" s="4" t="str">
        <f t="shared" si="11"/>
        <v/>
      </c>
      <c r="AC12" s="4" t="str">
        <f t="shared" si="12"/>
        <v>critical_range: 20</v>
      </c>
      <c r="AD12" s="4" t="str">
        <f t="shared" si="13"/>
        <v>critical_multiplier: 3</v>
      </c>
      <c r="AE12" s="4" t="str">
        <f t="shared" si="14"/>
        <v/>
      </c>
      <c r="AF12" s="4" t="str">
        <f t="shared" si="15"/>
        <v>range increment: -1</v>
      </c>
      <c r="AG12" s="4" t="str">
        <f t="shared" si="16"/>
        <v>melee_penalty: -1</v>
      </c>
      <c r="AH12" s="4" t="str">
        <f t="shared" si="17"/>
        <v>is_finesse: 'false'</v>
      </c>
      <c r="AI12" s="4" t="str">
        <f t="shared" si="18"/>
        <v>has_reach: 'false'</v>
      </c>
      <c r="AK12" s="4" t="str">
        <f t="shared" ca="1" si="19"/>
        <v>{product_name: 'Axe, Dwarven Buckler', cost: -1, stock: 12, weight: 6, category_id: 1, additional_information: JSON.stringify({weapon_type: 'Exotic', ua_weapon_group: 'Shield', damage: 'd6', damage_type: 'Slashing', critical_range: 20, critical_multiplier: 3, range increment: -1, melee_penalty: -1, is_finesse: 'false', has_reach: 'false'})},</v>
      </c>
    </row>
    <row r="13" spans="1:37" ht="60" outlineLevel="1" x14ac:dyDescent="0.2">
      <c r="A13" s="11" t="s">
        <v>71</v>
      </c>
      <c r="B13" s="35" t="s">
        <v>72</v>
      </c>
      <c r="C13" s="12">
        <v>15</v>
      </c>
      <c r="D13" s="12">
        <v>30</v>
      </c>
      <c r="E13" s="51" t="s">
        <v>68</v>
      </c>
      <c r="F13" s="52" t="s">
        <v>63</v>
      </c>
      <c r="G13" s="52" t="s">
        <v>1324</v>
      </c>
      <c r="H13" s="51" t="s">
        <v>64</v>
      </c>
      <c r="I13" s="51"/>
      <c r="J13" s="51">
        <v>20</v>
      </c>
      <c r="K13" s="51">
        <v>3</v>
      </c>
      <c r="L13" s="51"/>
      <c r="M13" s="51"/>
      <c r="N13" s="51"/>
      <c r="O13" s="53" t="b">
        <v>0</v>
      </c>
      <c r="P13" s="53" t="b">
        <v>0</v>
      </c>
      <c r="R13" s="4" t="str">
        <f t="shared" si="1"/>
        <v>product_name: 'Axe, Dwarven War'</v>
      </c>
      <c r="S13" s="4" t="str">
        <f t="shared" si="2"/>
        <v>description: 'A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v>
      </c>
      <c r="T13" s="4" t="str">
        <f t="shared" si="3"/>
        <v>cost: 30</v>
      </c>
      <c r="U13" s="4" t="str">
        <f t="shared" ca="1" si="4"/>
        <v>stock: 9</v>
      </c>
      <c r="V13" s="4" t="str">
        <f t="shared" si="5"/>
        <v>weight: 15</v>
      </c>
      <c r="W13" s="4" t="str">
        <f t="shared" si="6"/>
        <v>category_id: 1</v>
      </c>
      <c r="X13" s="4" t="str">
        <f t="shared" si="7"/>
        <v>weapon_type: 'Exotic'</v>
      </c>
      <c r="Y13" s="4" t="str">
        <f t="shared" si="8"/>
        <v>ua_weapon_group: 'Axe'</v>
      </c>
      <c r="Z13" s="4" t="str">
        <f t="shared" si="9"/>
        <v>damage: 'd10'</v>
      </c>
      <c r="AA13" s="4" t="str">
        <f t="shared" si="10"/>
        <v>damage_type: 'Slashing'</v>
      </c>
      <c r="AB13" s="4" t="str">
        <f t="shared" si="11"/>
        <v/>
      </c>
      <c r="AC13" s="4" t="str">
        <f t="shared" si="12"/>
        <v>critical_range: 20</v>
      </c>
      <c r="AD13" s="4" t="str">
        <f t="shared" si="13"/>
        <v>critical_multiplier: 3</v>
      </c>
      <c r="AE13" s="4" t="str">
        <f t="shared" si="14"/>
        <v/>
      </c>
      <c r="AF13" s="4" t="str">
        <f t="shared" si="15"/>
        <v>range increment: -1</v>
      </c>
      <c r="AG13" s="4" t="str">
        <f t="shared" si="16"/>
        <v>melee_penalty: -1</v>
      </c>
      <c r="AH13" s="4" t="str">
        <f t="shared" si="17"/>
        <v>is_finesse: 'false'</v>
      </c>
      <c r="AI13" s="4" t="str">
        <f t="shared" si="18"/>
        <v>has_reach: 'false'</v>
      </c>
      <c r="AK13" s="4" t="str">
        <f t="shared" ca="1" si="19"/>
        <v>{product_name: 'Axe, Dwarven War', description: 'A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 cost: 30, stock: 9, weight: 15, category_id: 1, additional_information: JSON.stringify({weapon_type: 'Exotic', ua_weapon_group: 'Axe', damage: 'd10', damage_type: 'Slashing', critical_range: 20, critical_multiplier: 3, range increment: -1, melee_penalty: -1, is_finesse: 'false', has_reach: 'false'})},</v>
      </c>
    </row>
    <row r="14" spans="1:37" outlineLevel="1" x14ac:dyDescent="0.2">
      <c r="A14" s="11" t="s">
        <v>73</v>
      </c>
      <c r="C14" s="12">
        <v>20</v>
      </c>
      <c r="D14" s="12">
        <v>20</v>
      </c>
      <c r="E14" s="51" t="s">
        <v>57</v>
      </c>
      <c r="F14" s="52" t="s">
        <v>63</v>
      </c>
      <c r="G14" s="52" t="s">
        <v>1325</v>
      </c>
      <c r="H14" s="51" t="s">
        <v>64</v>
      </c>
      <c r="I14" s="51"/>
      <c r="J14" s="51">
        <v>20</v>
      </c>
      <c r="K14" s="51">
        <v>3</v>
      </c>
      <c r="L14" s="51"/>
      <c r="M14" s="51"/>
      <c r="N14" s="51"/>
      <c r="O14" s="53" t="b">
        <v>0</v>
      </c>
      <c r="P14" s="53" t="b">
        <v>0</v>
      </c>
      <c r="R14" s="4" t="str">
        <f t="shared" si="1"/>
        <v>product_name: 'Axe, Great'</v>
      </c>
      <c r="S14" s="4" t="str">
        <f t="shared" si="2"/>
        <v/>
      </c>
      <c r="T14" s="4" t="str">
        <f t="shared" si="3"/>
        <v>cost: 20</v>
      </c>
      <c r="U14" s="4" t="str">
        <f t="shared" ca="1" si="4"/>
        <v>stock: 13</v>
      </c>
      <c r="V14" s="4" t="str">
        <f t="shared" si="5"/>
        <v>weight: 20</v>
      </c>
      <c r="W14" s="4" t="str">
        <f t="shared" si="6"/>
        <v>category_id: 1</v>
      </c>
      <c r="X14" s="4" t="str">
        <f t="shared" si="7"/>
        <v>weapon_type: 'Martial'</v>
      </c>
      <c r="Y14" s="4" t="str">
        <f t="shared" si="8"/>
        <v>ua_weapon_group: 'Axe'</v>
      </c>
      <c r="Z14" s="4" t="str">
        <f t="shared" si="9"/>
        <v>damage: 'd12'</v>
      </c>
      <c r="AA14" s="4" t="str">
        <f t="shared" si="10"/>
        <v>damage_type: 'Slashing'</v>
      </c>
      <c r="AB14" s="4" t="str">
        <f t="shared" si="11"/>
        <v/>
      </c>
      <c r="AC14" s="4" t="str">
        <f t="shared" si="12"/>
        <v>critical_range: 20</v>
      </c>
      <c r="AD14" s="4" t="str">
        <f t="shared" si="13"/>
        <v>critical_multiplier: 3</v>
      </c>
      <c r="AE14" s="4" t="str">
        <f t="shared" si="14"/>
        <v/>
      </c>
      <c r="AF14" s="4" t="str">
        <f t="shared" si="15"/>
        <v>range increment: -1</v>
      </c>
      <c r="AG14" s="4" t="str">
        <f t="shared" si="16"/>
        <v>melee_penalty: -1</v>
      </c>
      <c r="AH14" s="4" t="str">
        <f t="shared" si="17"/>
        <v>is_finesse: 'false'</v>
      </c>
      <c r="AI14" s="4" t="str">
        <f t="shared" si="18"/>
        <v>has_reach: 'false'</v>
      </c>
      <c r="AK14" s="4" t="str">
        <f t="shared" ca="1" si="19"/>
        <v>{product_name: 'Axe, Great', cost: 20, stock: 13, weight: 20, category_id: 1, additional_information: JSON.stringify({weapon_type: 'Martial', ua_weapon_group: 'Axe', damage: 'd12', damage_type: 'Slashing', critical_range: 20, critical_multiplier: 3, range increment: -1, melee_penalty: -1, is_finesse: 'false', has_reach: 'false'})},</v>
      </c>
    </row>
    <row r="15" spans="1:37" outlineLevel="1" x14ac:dyDescent="0.2">
      <c r="A15" s="11" t="s">
        <v>74</v>
      </c>
      <c r="C15" s="12">
        <v>5</v>
      </c>
      <c r="D15" s="12">
        <v>6</v>
      </c>
      <c r="E15" s="51" t="s">
        <v>57</v>
      </c>
      <c r="F15" s="52" t="s">
        <v>63</v>
      </c>
      <c r="G15" s="52" t="s">
        <v>1320</v>
      </c>
      <c r="H15" s="51" t="s">
        <v>64</v>
      </c>
      <c r="I15" s="51"/>
      <c r="J15" s="51">
        <v>20</v>
      </c>
      <c r="K15" s="51">
        <v>3</v>
      </c>
      <c r="L15" s="51"/>
      <c r="M15" s="51"/>
      <c r="N15" s="51"/>
      <c r="O15" s="53" t="b">
        <v>0</v>
      </c>
      <c r="P15" s="53" t="b">
        <v>0</v>
      </c>
      <c r="R15" s="4" t="str">
        <f t="shared" si="1"/>
        <v>product_name: 'Axe, Hand'</v>
      </c>
      <c r="S15" s="4" t="str">
        <f t="shared" si="2"/>
        <v/>
      </c>
      <c r="T15" s="4" t="str">
        <f t="shared" si="3"/>
        <v>cost: 6</v>
      </c>
      <c r="U15" s="4" t="str">
        <f t="shared" ca="1" si="4"/>
        <v>stock: 4</v>
      </c>
      <c r="V15" s="4" t="str">
        <f t="shared" si="5"/>
        <v>weight: 5</v>
      </c>
      <c r="W15" s="4" t="str">
        <f t="shared" si="6"/>
        <v>category_id: 1</v>
      </c>
      <c r="X15" s="4" t="str">
        <f t="shared" si="7"/>
        <v>weapon_type: 'Martial'</v>
      </c>
      <c r="Y15" s="4" t="str">
        <f t="shared" si="8"/>
        <v>ua_weapon_group: 'Axe'</v>
      </c>
      <c r="Z15" s="4" t="str">
        <f t="shared" si="9"/>
        <v>damage: 'd6'</v>
      </c>
      <c r="AA15" s="4" t="str">
        <f t="shared" si="10"/>
        <v>damage_type: 'Slashing'</v>
      </c>
      <c r="AB15" s="4" t="str">
        <f t="shared" si="11"/>
        <v/>
      </c>
      <c r="AC15" s="4" t="str">
        <f t="shared" si="12"/>
        <v>critical_range: 20</v>
      </c>
      <c r="AD15" s="4" t="str">
        <f t="shared" si="13"/>
        <v>critical_multiplier: 3</v>
      </c>
      <c r="AE15" s="4" t="str">
        <f t="shared" si="14"/>
        <v/>
      </c>
      <c r="AF15" s="4" t="str">
        <f t="shared" si="15"/>
        <v>range increment: -1</v>
      </c>
      <c r="AG15" s="4" t="str">
        <f t="shared" si="16"/>
        <v>melee_penalty: -1</v>
      </c>
      <c r="AH15" s="4" t="str">
        <f t="shared" si="17"/>
        <v>is_finesse: 'false'</v>
      </c>
      <c r="AI15" s="4" t="str">
        <f t="shared" si="18"/>
        <v>has_reach: 'false'</v>
      </c>
      <c r="AK15" s="4" t="str">
        <f t="shared" ca="1" si="19"/>
        <v>{product_name: 'Axe, Hand', cost: 6, stock: 4, weight: 5, category_id: 1, additional_information: JSON.stringify({weapon_type: 'Martial', ua_weapon_group: 'Axe', damage: 'd6', damage_type: 'Slashing', critical_range: 20, critical_multiplier: 3, range increment: -1, melee_penalty: -1, is_finesse: 'false', has_reach: 'false'})},</v>
      </c>
    </row>
    <row r="16" spans="1:37" ht="90" outlineLevel="1" x14ac:dyDescent="0.2">
      <c r="A16" s="11" t="s">
        <v>75</v>
      </c>
      <c r="B16" s="35" t="s">
        <v>76</v>
      </c>
      <c r="C16" s="12">
        <v>25</v>
      </c>
      <c r="D16" s="12">
        <v>60</v>
      </c>
      <c r="E16" s="51" t="s">
        <v>68</v>
      </c>
      <c r="F16" s="52" t="s">
        <v>63</v>
      </c>
      <c r="G16" s="52" t="s">
        <v>1323</v>
      </c>
      <c r="H16" s="51" t="s">
        <v>64</v>
      </c>
      <c r="I16" s="51"/>
      <c r="J16" s="51">
        <v>20</v>
      </c>
      <c r="K16" s="51">
        <v>3</v>
      </c>
      <c r="L16" s="51"/>
      <c r="M16" s="51"/>
      <c r="N16" s="51"/>
      <c r="O16" s="53" t="b">
        <v>0</v>
      </c>
      <c r="P16" s="53" t="b">
        <v>0</v>
      </c>
      <c r="R16" s="4" t="str">
        <f t="shared" si="1"/>
        <v>product_name: 'Axe, Orc Double'</v>
      </c>
      <c r="S16" s="4" t="str">
        <f t="shared" si="2"/>
        <v>description: 'An orc double axe is a double weapon. You can fight with it as if fighting with two weapons, but if you do, you incur all the normal attack penalties associated with fighting with two weapons, just as if you were using a one-handed weapon and a light weapon.\nA creature wielding an orc double axe in one hand can’t use it as a double weapon—only one end of the weapon can be used in any given round.\n'</v>
      </c>
      <c r="T16" s="4" t="str">
        <f t="shared" si="3"/>
        <v>cost: 60</v>
      </c>
      <c r="U16" s="4" t="str">
        <f t="shared" ca="1" si="4"/>
        <v>stock: 6</v>
      </c>
      <c r="V16" s="4" t="str">
        <f t="shared" si="5"/>
        <v>weight: 25</v>
      </c>
      <c r="W16" s="4" t="str">
        <f t="shared" si="6"/>
        <v>category_id: 1</v>
      </c>
      <c r="X16" s="4" t="str">
        <f t="shared" si="7"/>
        <v>weapon_type: 'Exotic'</v>
      </c>
      <c r="Y16" s="4" t="str">
        <f t="shared" si="8"/>
        <v>ua_weapon_group: 'Axe'</v>
      </c>
      <c r="Z16" s="4" t="str">
        <f t="shared" si="9"/>
        <v>damage: 'd8'</v>
      </c>
      <c r="AA16" s="4" t="str">
        <f t="shared" si="10"/>
        <v>damage_type: 'Slashing'</v>
      </c>
      <c r="AB16" s="4" t="str">
        <f t="shared" si="11"/>
        <v/>
      </c>
      <c r="AC16" s="4" t="str">
        <f t="shared" si="12"/>
        <v>critical_range: 20</v>
      </c>
      <c r="AD16" s="4" t="str">
        <f t="shared" si="13"/>
        <v>critical_multiplier: 3</v>
      </c>
      <c r="AE16" s="4" t="str">
        <f t="shared" si="14"/>
        <v/>
      </c>
      <c r="AF16" s="4" t="str">
        <f t="shared" si="15"/>
        <v>range increment: -1</v>
      </c>
      <c r="AG16" s="4" t="str">
        <f t="shared" si="16"/>
        <v>melee_penalty: -1</v>
      </c>
      <c r="AH16" s="4" t="str">
        <f t="shared" si="17"/>
        <v>is_finesse: 'false'</v>
      </c>
      <c r="AI16" s="4" t="str">
        <f t="shared" si="18"/>
        <v>has_reach: 'false'</v>
      </c>
      <c r="AK16" s="4" t="str">
        <f t="shared" ca="1" si="19"/>
        <v>{product_name: 'Axe, Orc Double', description: 'An orc double axe is a double weapon. You can fight with it as if fighting with two weapons, but if you do, you incur all the normal attack penalties associated with fighting with two weapons, just as if you were using a one-handed weapon and a light weapon.\nA creature wielding an orc double axe in one hand can’t use it as a double weapon—only one end of the weapon can be used in any given round.\n', cost: 60, stock: 6, weight: 25, category_id: 1, additional_information: JSON.stringify({weapon_type: 'Exotic', ua_weapon_group: 'Axe', damage: 'd8', damage_type: 'Slashing', critical_range: 20, critical_multiplier: 3, range increment: -1, melee_penalty: -1, is_finesse: 'false', has_reach: 'false'})},</v>
      </c>
    </row>
    <row r="17" spans="1:37" outlineLevel="1" x14ac:dyDescent="0.2">
      <c r="A17" s="11" t="s">
        <v>78</v>
      </c>
      <c r="C17" s="12">
        <v>4</v>
      </c>
      <c r="D17" s="12">
        <v>8</v>
      </c>
      <c r="E17" s="51" t="s">
        <v>57</v>
      </c>
      <c r="F17" s="52" t="s">
        <v>63</v>
      </c>
      <c r="G17" s="52" t="s">
        <v>1320</v>
      </c>
      <c r="H17" s="51" t="s">
        <v>64</v>
      </c>
      <c r="I17" s="51"/>
      <c r="J17" s="51">
        <v>20</v>
      </c>
      <c r="K17" s="51">
        <v>2</v>
      </c>
      <c r="L17" s="51" t="s">
        <v>41</v>
      </c>
      <c r="M17" s="51">
        <v>10</v>
      </c>
      <c r="N17" s="51"/>
      <c r="O17" s="53" t="b">
        <v>0</v>
      </c>
      <c r="P17" s="53" t="b">
        <v>0</v>
      </c>
      <c r="R17" s="4" t="str">
        <f t="shared" si="1"/>
        <v>product_name: 'Axe, Throwing'</v>
      </c>
      <c r="S17" s="4" t="str">
        <f t="shared" si="2"/>
        <v/>
      </c>
      <c r="T17" s="4" t="str">
        <f t="shared" si="3"/>
        <v>cost: 8</v>
      </c>
      <c r="U17" s="4" t="str">
        <f t="shared" ca="1" si="4"/>
        <v>stock: 10</v>
      </c>
      <c r="V17" s="4" t="str">
        <f t="shared" si="5"/>
        <v>weight: 4</v>
      </c>
      <c r="W17" s="4" t="str">
        <f t="shared" si="6"/>
        <v>category_id: 1</v>
      </c>
      <c r="X17" s="4" t="str">
        <f t="shared" si="7"/>
        <v>weapon_type: 'Martial'</v>
      </c>
      <c r="Y17" s="4" t="str">
        <f t="shared" si="8"/>
        <v>ua_weapon_group: 'Axe'</v>
      </c>
      <c r="Z17" s="4" t="str">
        <f t="shared" si="9"/>
        <v>damage: 'd6'</v>
      </c>
      <c r="AA17" s="4" t="str">
        <f t="shared" si="10"/>
        <v>damage_type: 'Slashing'</v>
      </c>
      <c r="AB17" s="4" t="str">
        <f t="shared" si="11"/>
        <v/>
      </c>
      <c r="AC17" s="4" t="str">
        <f t="shared" si="12"/>
        <v>critical_range: 20</v>
      </c>
      <c r="AD17" s="4" t="str">
        <f t="shared" si="13"/>
        <v>critical_multiplier: 2</v>
      </c>
      <c r="AE17" s="4" t="str">
        <f t="shared" si="14"/>
        <v>delivery: 'thrown'</v>
      </c>
      <c r="AF17" s="4" t="str">
        <f t="shared" si="15"/>
        <v>range increment: 10</v>
      </c>
      <c r="AG17" s="4" t="str">
        <f t="shared" si="16"/>
        <v>melee_penalty: -1</v>
      </c>
      <c r="AH17" s="4" t="str">
        <f t="shared" si="17"/>
        <v>is_finesse: 'false'</v>
      </c>
      <c r="AI17" s="4" t="str">
        <f t="shared" si="18"/>
        <v>has_reach: 'false'</v>
      </c>
      <c r="AK17" s="4" t="str">
        <f t="shared" ca="1" si="19"/>
        <v>{product_name: 'Axe, Throwing', cost: 8, stock: 10, weight: 4, category_id: 1, additional_information: JSON.stringify({weapon_type: 'Martial', ua_weapon_group: 'Axe', damage: 'd6', damage_type: 'Slashing', critical_range: 20, critical_multiplier: 2, delivery: 'thrown', range increment: 10, melee_penalty: -1, is_finesse: 'false', has_reach: 'false'})},</v>
      </c>
    </row>
    <row r="18" spans="1:37" outlineLevel="1" x14ac:dyDescent="0.2">
      <c r="A18" s="11" t="s">
        <v>79</v>
      </c>
      <c r="C18" s="12">
        <v>5</v>
      </c>
      <c r="D18" s="12"/>
      <c r="E18" s="51" t="s">
        <v>68</v>
      </c>
      <c r="F18" s="52"/>
      <c r="G18" s="52" t="s">
        <v>1320</v>
      </c>
      <c r="H18" s="51" t="s">
        <v>47</v>
      </c>
      <c r="I18" s="51"/>
      <c r="J18" s="51">
        <v>20</v>
      </c>
      <c r="K18" s="51">
        <v>4</v>
      </c>
      <c r="L18" s="51"/>
      <c r="M18" s="51"/>
      <c r="N18" s="51"/>
      <c r="O18" s="53" t="b">
        <v>0</v>
      </c>
      <c r="P18" s="53" t="b">
        <v>0</v>
      </c>
      <c r="R18" s="4" t="str">
        <f t="shared" si="1"/>
        <v>product_name: 'Battlepick, Gnome'</v>
      </c>
      <c r="S18" s="4" t="str">
        <f t="shared" si="2"/>
        <v/>
      </c>
      <c r="T18" s="4" t="str">
        <f t="shared" si="3"/>
        <v>cost: -1</v>
      </c>
      <c r="U18" s="4" t="str">
        <f t="shared" ca="1" si="4"/>
        <v>stock: 4</v>
      </c>
      <c r="V18" s="4" t="str">
        <f t="shared" si="5"/>
        <v>weight: 5</v>
      </c>
      <c r="W18" s="4" t="str">
        <f t="shared" si="6"/>
        <v>category_id: 1</v>
      </c>
      <c r="X18" s="4" t="str">
        <f t="shared" si="7"/>
        <v>weapon_type: 'Exotic'</v>
      </c>
      <c r="Y18" s="4" t="str">
        <f t="shared" si="8"/>
        <v/>
      </c>
      <c r="Z18" s="4" t="str">
        <f t="shared" si="9"/>
        <v>damage: 'd6'</v>
      </c>
      <c r="AA18" s="4" t="str">
        <f t="shared" si="10"/>
        <v>damage_type: 'Piercing'</v>
      </c>
      <c r="AB18" s="4" t="str">
        <f t="shared" si="11"/>
        <v/>
      </c>
      <c r="AC18" s="4" t="str">
        <f t="shared" si="12"/>
        <v>critical_range: 20</v>
      </c>
      <c r="AD18" s="4" t="str">
        <f t="shared" si="13"/>
        <v>critical_multiplier: 4</v>
      </c>
      <c r="AE18" s="4" t="str">
        <f t="shared" si="14"/>
        <v/>
      </c>
      <c r="AF18" s="4" t="str">
        <f t="shared" si="15"/>
        <v>range increment: -1</v>
      </c>
      <c r="AG18" s="4" t="str">
        <f t="shared" si="16"/>
        <v>melee_penalty: -1</v>
      </c>
      <c r="AH18" s="4" t="str">
        <f t="shared" si="17"/>
        <v>is_finesse: 'false'</v>
      </c>
      <c r="AI18" s="4" t="str">
        <f t="shared" si="18"/>
        <v>has_reach: 'false'</v>
      </c>
      <c r="AK18" s="4" t="str">
        <f t="shared" ca="1" si="19"/>
        <v>{product_name: 'Battlepick, Gnome', cost: -1, stock: 4, weight: 5, category_id: 1, additional_information: JSON.stringify({weapon_type: 'Exotic', damage: 'd6', damage_type: 'Piercing', critical_range: 20, critical_multiplier: 4, range increment: -1, melee_penalty: -1, is_finesse: 'false', has_reach: 'false'})},</v>
      </c>
    </row>
    <row r="19" spans="1:37" outlineLevel="1" x14ac:dyDescent="0.2">
      <c r="A19" s="11" t="s">
        <v>82</v>
      </c>
      <c r="C19" s="12"/>
      <c r="D19" s="12"/>
      <c r="E19" s="51" t="s">
        <v>84</v>
      </c>
      <c r="F19" s="52" t="s">
        <v>84</v>
      </c>
      <c r="G19" s="52" t="s">
        <v>1326</v>
      </c>
      <c r="H19" s="51" t="s">
        <v>85</v>
      </c>
      <c r="I19" s="51"/>
      <c r="J19" s="51">
        <v>20</v>
      </c>
      <c r="K19" s="51">
        <v>2</v>
      </c>
      <c r="L19" s="51"/>
      <c r="M19" s="51"/>
      <c r="N19" s="51"/>
      <c r="O19" s="53" t="b">
        <v>0</v>
      </c>
      <c r="P19" s="53" t="b">
        <v>0</v>
      </c>
      <c r="R19" s="4" t="str">
        <f t="shared" si="1"/>
        <v>product_name: 'Bite'</v>
      </c>
      <c r="S19" s="4" t="str">
        <f t="shared" si="2"/>
        <v/>
      </c>
      <c r="T19" s="4" t="str">
        <f t="shared" si="3"/>
        <v>cost: -1</v>
      </c>
      <c r="U19" s="4" t="str">
        <f t="shared" ca="1" si="4"/>
        <v>stock: 11</v>
      </c>
      <c r="V19" s="4" t="str">
        <f t="shared" si="5"/>
        <v>weight: -1</v>
      </c>
      <c r="W19" s="4" t="str">
        <f t="shared" si="6"/>
        <v>category_id: 1</v>
      </c>
      <c r="X19" s="4" t="str">
        <f t="shared" si="7"/>
        <v>weapon_type: 'Natural'</v>
      </c>
      <c r="Y19" s="4" t="str">
        <f t="shared" si="8"/>
        <v>ua_weapon_group: 'Natural'</v>
      </c>
      <c r="Z19" s="4" t="str">
        <f t="shared" si="9"/>
        <v>damage: 'd1'</v>
      </c>
      <c r="AA19" s="4" t="str">
        <f t="shared" si="10"/>
        <v>damage_type: 'Bludgeoning, Slashing, or Piercing'</v>
      </c>
      <c r="AB19" s="4" t="str">
        <f t="shared" si="11"/>
        <v/>
      </c>
      <c r="AC19" s="4" t="str">
        <f t="shared" si="12"/>
        <v>critical_range: 20</v>
      </c>
      <c r="AD19" s="4" t="str">
        <f t="shared" si="13"/>
        <v>critical_multiplier: 2</v>
      </c>
      <c r="AE19" s="4" t="str">
        <f t="shared" si="14"/>
        <v/>
      </c>
      <c r="AF19" s="4" t="str">
        <f t="shared" si="15"/>
        <v>range increment: -1</v>
      </c>
      <c r="AG19" s="4" t="str">
        <f t="shared" si="16"/>
        <v>melee_penalty: -1</v>
      </c>
      <c r="AH19" s="4" t="str">
        <f t="shared" si="17"/>
        <v>is_finesse: 'false'</v>
      </c>
      <c r="AI19" s="4" t="str">
        <f t="shared" si="18"/>
        <v>has_reach: 'false'</v>
      </c>
      <c r="AK19" s="4" t="str">
        <f t="shared" ca="1" si="19"/>
        <v>{product_name: 'Bite', cost: -1, stock: 11, weight: -1, category_id: 1, additional_information: JSON.stringify({weapon_type: 'Natural', ua_weapon_group: 'Natural', damage: 'd1', damage_type: 'Bludgeoning, Slashing, or Piercing', critical_range: 20, critical_multiplier: 2, range increment: -1, melee_penalty: -1, is_finesse: 'false', has_reach: 'false'})},</v>
      </c>
    </row>
    <row r="20" spans="1:37" outlineLevel="1" x14ac:dyDescent="0.2">
      <c r="A20" s="11" t="s">
        <v>86</v>
      </c>
      <c r="C20" s="12">
        <v>1</v>
      </c>
      <c r="D20" s="12">
        <v>15</v>
      </c>
      <c r="E20" s="51" t="s">
        <v>68</v>
      </c>
      <c r="F20" s="52" t="s">
        <v>87</v>
      </c>
      <c r="G20" s="52" t="s">
        <v>1321</v>
      </c>
      <c r="H20" s="51" t="s">
        <v>47</v>
      </c>
      <c r="I20" s="51"/>
      <c r="J20" s="51">
        <v>19</v>
      </c>
      <c r="K20" s="51">
        <v>2</v>
      </c>
      <c r="L20" s="51"/>
      <c r="M20" s="54"/>
      <c r="N20" s="51"/>
      <c r="O20" s="53" t="b">
        <v>0</v>
      </c>
      <c r="P20" s="53" t="b">
        <v>0</v>
      </c>
      <c r="R20" s="4" t="str">
        <f t="shared" si="1"/>
        <v>product_name: 'Blade Boot'</v>
      </c>
      <c r="S20" s="4" t="str">
        <f t="shared" si="2"/>
        <v/>
      </c>
      <c r="T20" s="4" t="str">
        <f t="shared" si="3"/>
        <v>cost: 15</v>
      </c>
      <c r="U20" s="4" t="str">
        <f t="shared" ca="1" si="4"/>
        <v>stock: 3</v>
      </c>
      <c r="V20" s="4" t="str">
        <f t="shared" si="5"/>
        <v>weight: 1</v>
      </c>
      <c r="W20" s="4" t="str">
        <f t="shared" si="6"/>
        <v>category_id: 1</v>
      </c>
      <c r="X20" s="4" t="str">
        <f t="shared" si="7"/>
        <v>weapon_type: 'Exotic'</v>
      </c>
      <c r="Y20" s="4" t="str">
        <f t="shared" si="8"/>
        <v>ua_weapon_group: 'Dagger'</v>
      </c>
      <c r="Z20" s="4" t="str">
        <f t="shared" si="9"/>
        <v>damage: 'd4'</v>
      </c>
      <c r="AA20" s="4" t="str">
        <f t="shared" si="10"/>
        <v>damage_type: 'Piercing'</v>
      </c>
      <c r="AB20" s="4" t="str">
        <f t="shared" si="11"/>
        <v/>
      </c>
      <c r="AC20" s="4" t="str">
        <f t="shared" si="12"/>
        <v>critical_range: 19</v>
      </c>
      <c r="AD20" s="4" t="str">
        <f t="shared" si="13"/>
        <v>critical_multiplier: 2</v>
      </c>
      <c r="AE20" s="4" t="str">
        <f t="shared" si="14"/>
        <v/>
      </c>
      <c r="AF20" s="4" t="str">
        <f t="shared" si="15"/>
        <v>range increment: -1</v>
      </c>
      <c r="AG20" s="4" t="str">
        <f t="shared" si="16"/>
        <v>melee_penalty: -1</v>
      </c>
      <c r="AH20" s="4" t="str">
        <f t="shared" si="17"/>
        <v>is_finesse: 'false'</v>
      </c>
      <c r="AI20" s="4" t="str">
        <f t="shared" si="18"/>
        <v>has_reach: 'false'</v>
      </c>
      <c r="AK20" s="4" t="str">
        <f t="shared" ca="1" si="19"/>
        <v>{product_name: 'Blade Boot', cost: 15, stock: 3, weight: 1, category_id: 1, additional_information: JSON.stringify({weapon_type: 'Exotic', ua_weapon_group: 'Dagger', damage: 'd4', damage_type: 'Piercing', critical_range: 19, critical_multiplier: 2, range increment: -1, melee_penalty: -1, is_finesse: 'false', has_reach: 'false'})},</v>
      </c>
    </row>
    <row r="21" spans="1:37" outlineLevel="1" x14ac:dyDescent="0.2">
      <c r="A21" s="11" t="s">
        <v>88</v>
      </c>
      <c r="C21" s="12">
        <v>2</v>
      </c>
      <c r="D21" s="12">
        <v>1</v>
      </c>
      <c r="E21" s="51" t="s">
        <v>45</v>
      </c>
      <c r="F21" s="52" t="s">
        <v>90</v>
      </c>
      <c r="G21" s="52" t="s">
        <v>1326</v>
      </c>
      <c r="H21" s="51" t="s">
        <v>47</v>
      </c>
      <c r="I21" s="51"/>
      <c r="J21" s="51">
        <v>20</v>
      </c>
      <c r="K21" s="51">
        <v>2</v>
      </c>
      <c r="L21" s="51" t="s">
        <v>91</v>
      </c>
      <c r="M21" s="51">
        <v>10</v>
      </c>
      <c r="N21" s="51"/>
      <c r="O21" s="53" t="b">
        <v>0</v>
      </c>
      <c r="P21" s="53" t="b">
        <v>0</v>
      </c>
      <c r="R21" s="4" t="str">
        <f t="shared" si="1"/>
        <v>product_name: 'Blowgun'</v>
      </c>
      <c r="S21" s="4" t="str">
        <f t="shared" si="2"/>
        <v/>
      </c>
      <c r="T21" s="4" t="str">
        <f t="shared" si="3"/>
        <v>cost: 1</v>
      </c>
      <c r="U21" s="4" t="str">
        <f t="shared" ca="1" si="4"/>
        <v>stock: 15</v>
      </c>
      <c r="V21" s="4" t="str">
        <f t="shared" si="5"/>
        <v>weight: 2</v>
      </c>
      <c r="W21" s="4" t="str">
        <f t="shared" si="6"/>
        <v>category_id: 1</v>
      </c>
      <c r="X21" s="4" t="str">
        <f t="shared" si="7"/>
        <v>weapon_type: 'Simple'</v>
      </c>
      <c r="Y21" s="4" t="str">
        <f t="shared" si="8"/>
        <v>ua_weapon_group: 'Other'</v>
      </c>
      <c r="Z21" s="4" t="str">
        <f t="shared" si="9"/>
        <v>damage: 'd1'</v>
      </c>
      <c r="AA21" s="4" t="str">
        <f t="shared" si="10"/>
        <v>damage_type: 'Piercing'</v>
      </c>
      <c r="AB21" s="4" t="str">
        <f t="shared" si="11"/>
        <v/>
      </c>
      <c r="AC21" s="4" t="str">
        <f t="shared" si="12"/>
        <v>critical_range: 20</v>
      </c>
      <c r="AD21" s="4" t="str">
        <f t="shared" si="13"/>
        <v>critical_multiplier: 2</v>
      </c>
      <c r="AE21" s="4" t="str">
        <f t="shared" si="14"/>
        <v>delivery: 'shot'</v>
      </c>
      <c r="AF21" s="4" t="str">
        <f t="shared" si="15"/>
        <v>range increment: 10</v>
      </c>
      <c r="AG21" s="4" t="str">
        <f t="shared" si="16"/>
        <v>melee_penalty: -1</v>
      </c>
      <c r="AH21" s="4" t="str">
        <f t="shared" si="17"/>
        <v>is_finesse: 'false'</v>
      </c>
      <c r="AI21" s="4" t="str">
        <f t="shared" si="18"/>
        <v>has_reach: 'false'</v>
      </c>
      <c r="AK21" s="4" t="str">
        <f t="shared" ca="1" si="19"/>
        <v>{product_name: 'Blowgun', cost: 1, stock: 15, weight: 2, category_id: 1, additional_information: JSON.stringify({weapon_type: 'Simple', ua_weapon_group: 'Other', damage: 'd1', damage_type: 'Piercing', critical_range: 20, critical_multiplier: 2, delivery: 'shot', range increment: 10, melee_penalty: -1, is_finesse: 'false', has_reach: 'false'})},</v>
      </c>
    </row>
    <row r="22" spans="1:37" outlineLevel="1" x14ac:dyDescent="0.2">
      <c r="A22" s="13" t="s">
        <v>92</v>
      </c>
      <c r="C22" s="12">
        <v>4</v>
      </c>
      <c r="D22" s="12">
        <v>10</v>
      </c>
      <c r="E22" s="51" t="s">
        <v>68</v>
      </c>
      <c r="F22" s="52" t="s">
        <v>90</v>
      </c>
      <c r="G22" s="52" t="s">
        <v>409</v>
      </c>
      <c r="H22" s="51" t="s">
        <v>47</v>
      </c>
      <c r="I22" s="51"/>
      <c r="J22" s="51">
        <v>20</v>
      </c>
      <c r="K22" s="51">
        <v>2</v>
      </c>
      <c r="L22" s="51" t="s">
        <v>91</v>
      </c>
      <c r="M22" s="51">
        <v>10</v>
      </c>
      <c r="N22" s="51"/>
      <c r="O22" s="53" t="b">
        <v>0</v>
      </c>
      <c r="P22" s="53" t="b">
        <v>0</v>
      </c>
      <c r="R22" s="4" t="str">
        <f t="shared" si="1"/>
        <v>product_name: 'Blowgun, Greater'</v>
      </c>
      <c r="S22" s="4" t="str">
        <f t="shared" si="2"/>
        <v/>
      </c>
      <c r="T22" s="4" t="str">
        <f t="shared" si="3"/>
        <v>cost: 10</v>
      </c>
      <c r="U22" s="4" t="str">
        <f t="shared" ca="1" si="4"/>
        <v>stock: 0</v>
      </c>
      <c r="V22" s="4" t="str">
        <f t="shared" si="5"/>
        <v>weight: 4</v>
      </c>
      <c r="W22" s="4" t="str">
        <f t="shared" si="6"/>
        <v>category_id: 1</v>
      </c>
      <c r="X22" s="4" t="str">
        <f t="shared" si="7"/>
        <v>weapon_type: 'Exotic'</v>
      </c>
      <c r="Y22" s="4" t="str">
        <f t="shared" si="8"/>
        <v>ua_weapon_group: 'Other'</v>
      </c>
      <c r="Z22" s="4" t="str">
        <f t="shared" si="9"/>
        <v>damage: 'd3'</v>
      </c>
      <c r="AA22" s="4" t="str">
        <f t="shared" si="10"/>
        <v>damage_type: 'Piercing'</v>
      </c>
      <c r="AB22" s="4" t="str">
        <f t="shared" si="11"/>
        <v/>
      </c>
      <c r="AC22" s="4" t="str">
        <f t="shared" si="12"/>
        <v>critical_range: 20</v>
      </c>
      <c r="AD22" s="4" t="str">
        <f t="shared" si="13"/>
        <v>critical_multiplier: 2</v>
      </c>
      <c r="AE22" s="4" t="str">
        <f t="shared" si="14"/>
        <v>delivery: 'shot'</v>
      </c>
      <c r="AF22" s="4" t="str">
        <f t="shared" si="15"/>
        <v>range increment: 10</v>
      </c>
      <c r="AG22" s="4" t="str">
        <f t="shared" si="16"/>
        <v>melee_penalty: -1</v>
      </c>
      <c r="AH22" s="4" t="str">
        <f t="shared" si="17"/>
        <v>is_finesse: 'false'</v>
      </c>
      <c r="AI22" s="4" t="str">
        <f t="shared" si="18"/>
        <v>has_reach: 'false'</v>
      </c>
      <c r="AK22" s="4" t="str">
        <f t="shared" ca="1" si="19"/>
        <v>{product_name: 'Blowgun, Greater', cost: 10, stock: 0, weight: 4, category_id: 1, additional_information: JSON.stringify({weapon_type: 'Exotic', ua_weapon_group: 'Other', damage: 'd3', damage_type: 'Piercing', critical_range: 20, critical_multiplier: 2, delivery: 'shot', range increment: 10, melee_penalty: -1, is_finesse: 'false', has_reach: 'false'})},</v>
      </c>
    </row>
    <row r="23" spans="1:37" outlineLevel="1" x14ac:dyDescent="0.2">
      <c r="A23" s="11" t="s">
        <v>94</v>
      </c>
      <c r="C23" s="12">
        <v>4</v>
      </c>
      <c r="D23" s="12"/>
      <c r="E23" s="51" t="s">
        <v>45</v>
      </c>
      <c r="F23" s="52"/>
      <c r="G23" s="52" t="s">
        <v>1320</v>
      </c>
      <c r="H23" s="51" t="s">
        <v>95</v>
      </c>
      <c r="I23" s="51"/>
      <c r="J23" s="51">
        <v>20</v>
      </c>
      <c r="K23" s="51">
        <v>2</v>
      </c>
      <c r="L23" s="51"/>
      <c r="M23" s="51"/>
      <c r="N23" s="51"/>
      <c r="O23" s="53" t="b">
        <v>0</v>
      </c>
      <c r="P23" s="53" t="b">
        <v>0</v>
      </c>
      <c r="R23" s="4" t="str">
        <f t="shared" si="1"/>
        <v>product_name: 'Bo'</v>
      </c>
      <c r="S23" s="4" t="str">
        <f t="shared" si="2"/>
        <v/>
      </c>
      <c r="T23" s="4" t="str">
        <f t="shared" si="3"/>
        <v>cost: -1</v>
      </c>
      <c r="U23" s="4" t="str">
        <f t="shared" ca="1" si="4"/>
        <v>stock: 4</v>
      </c>
      <c r="V23" s="4" t="str">
        <f t="shared" si="5"/>
        <v>weight: 4</v>
      </c>
      <c r="W23" s="4" t="str">
        <f t="shared" si="6"/>
        <v>category_id: 1</v>
      </c>
      <c r="X23" s="4" t="str">
        <f t="shared" si="7"/>
        <v>weapon_type: 'Simple'</v>
      </c>
      <c r="Y23" s="4" t="str">
        <f t="shared" si="8"/>
        <v/>
      </c>
      <c r="Z23" s="4" t="str">
        <f t="shared" si="9"/>
        <v>damage: 'd6'</v>
      </c>
      <c r="AA23" s="4" t="str">
        <f t="shared" si="10"/>
        <v>damage_type: 'Bludgeoning'</v>
      </c>
      <c r="AB23" s="4" t="str">
        <f t="shared" si="11"/>
        <v/>
      </c>
      <c r="AC23" s="4" t="str">
        <f t="shared" si="12"/>
        <v>critical_range: 20</v>
      </c>
      <c r="AD23" s="4" t="str">
        <f t="shared" si="13"/>
        <v>critical_multiplier: 2</v>
      </c>
      <c r="AE23" s="4" t="str">
        <f t="shared" si="14"/>
        <v/>
      </c>
      <c r="AF23" s="4" t="str">
        <f t="shared" si="15"/>
        <v>range increment: -1</v>
      </c>
      <c r="AG23" s="4" t="str">
        <f t="shared" si="16"/>
        <v>melee_penalty: -1</v>
      </c>
      <c r="AH23" s="4" t="str">
        <f t="shared" si="17"/>
        <v>is_finesse: 'false'</v>
      </c>
      <c r="AI23" s="4" t="str">
        <f t="shared" si="18"/>
        <v>has_reach: 'false'</v>
      </c>
      <c r="AK23" s="4" t="str">
        <f t="shared" ca="1" si="19"/>
        <v>{product_name: 'Bo', cost: -1, stock: 4, weight: 4, category_id: 1, additional_information: JSON.stringify({weapon_type: 'Simple', damage: 'd6', damage_type: 'Bludgeoning', critical_range: 20, critical_multiplier: 2, range increment: -1, melee_penalty: -1, is_finesse: 'false', has_reach: 'false'})},</v>
      </c>
    </row>
    <row r="24" spans="1:37" outlineLevel="1" x14ac:dyDescent="0.2">
      <c r="A24" s="11" t="s">
        <v>96</v>
      </c>
      <c r="C24" s="12">
        <v>3</v>
      </c>
      <c r="D24" s="12"/>
      <c r="E24" s="51" t="s">
        <v>68</v>
      </c>
      <c r="F24" s="52" t="s">
        <v>90</v>
      </c>
      <c r="G24" s="52" t="s">
        <v>1320</v>
      </c>
      <c r="H24" s="51" t="s">
        <v>95</v>
      </c>
      <c r="I24" s="51" t="s">
        <v>97</v>
      </c>
      <c r="J24" s="51">
        <v>20</v>
      </c>
      <c r="K24" s="51">
        <v>2</v>
      </c>
      <c r="L24" s="51" t="s">
        <v>41</v>
      </c>
      <c r="M24" s="51">
        <v>10</v>
      </c>
      <c r="N24" s="51"/>
      <c r="O24" s="53" t="b">
        <v>0</v>
      </c>
      <c r="P24" s="53" t="b">
        <v>0</v>
      </c>
      <c r="R24" s="4" t="str">
        <f t="shared" si="1"/>
        <v>product_name: 'Bolas'</v>
      </c>
      <c r="S24" s="4" t="str">
        <f t="shared" si="2"/>
        <v/>
      </c>
      <c r="T24" s="4" t="str">
        <f t="shared" si="3"/>
        <v>cost: -1</v>
      </c>
      <c r="U24" s="4" t="str">
        <f t="shared" ca="1" si="4"/>
        <v>stock: 11</v>
      </c>
      <c r="V24" s="4" t="str">
        <f t="shared" si="5"/>
        <v>weight: 3</v>
      </c>
      <c r="W24" s="4" t="str">
        <f t="shared" si="6"/>
        <v>category_id: 1</v>
      </c>
      <c r="X24" s="4" t="str">
        <f t="shared" si="7"/>
        <v>weapon_type: 'Exotic'</v>
      </c>
      <c r="Y24" s="4" t="str">
        <f t="shared" si="8"/>
        <v>ua_weapon_group: 'Other'</v>
      </c>
      <c r="Z24" s="4" t="str">
        <f t="shared" si="9"/>
        <v>damage: 'd6'</v>
      </c>
      <c r="AA24" s="4" t="str">
        <f t="shared" si="10"/>
        <v>damage_type: 'Bludgeoning'</v>
      </c>
      <c r="AB24" s="4" t="str">
        <f t="shared" si="11"/>
        <v>special_damage: 'Subdual'</v>
      </c>
      <c r="AC24" s="4" t="str">
        <f t="shared" si="12"/>
        <v>critical_range: 20</v>
      </c>
      <c r="AD24" s="4" t="str">
        <f t="shared" si="13"/>
        <v>critical_multiplier: 2</v>
      </c>
      <c r="AE24" s="4" t="str">
        <f t="shared" si="14"/>
        <v>delivery: 'thrown'</v>
      </c>
      <c r="AF24" s="4" t="str">
        <f t="shared" si="15"/>
        <v>range increment: 10</v>
      </c>
      <c r="AG24" s="4" t="str">
        <f t="shared" si="16"/>
        <v>melee_penalty: -1</v>
      </c>
      <c r="AH24" s="4" t="str">
        <f t="shared" si="17"/>
        <v>is_finesse: 'false'</v>
      </c>
      <c r="AI24" s="4" t="str">
        <f t="shared" si="18"/>
        <v>has_reach: 'false'</v>
      </c>
      <c r="AK24" s="4" t="str">
        <f t="shared" ca="1" si="19"/>
        <v>{product_name: 'Bolas', cost: -1, stock: 11, weight: 3, category_id: 1, additional_information: JSON.stringify({weapon_type: 'Exotic', ua_weapon_group: 'Other', damage: 'd6', damage_type: 'Bludgeoning', special_damage: 'Subdual', critical_range: 20, critical_multiplier: 2, delivery: 'thrown', range increment: 10, melee_penalty: -1, is_finesse: 'false', has_reach: 'false'})},</v>
      </c>
    </row>
    <row r="25" spans="1:37" outlineLevel="1" x14ac:dyDescent="0.2">
      <c r="A25" s="11" t="s">
        <v>98</v>
      </c>
      <c r="C25" s="12">
        <v>4</v>
      </c>
      <c r="D25" s="12"/>
      <c r="E25" s="51" t="s">
        <v>68</v>
      </c>
      <c r="F25" s="52" t="s">
        <v>90</v>
      </c>
      <c r="G25" s="52" t="s">
        <v>1320</v>
      </c>
      <c r="H25" s="51" t="s">
        <v>47</v>
      </c>
      <c r="I25" s="51"/>
      <c r="J25" s="51">
        <v>20</v>
      </c>
      <c r="K25" s="51">
        <v>2</v>
      </c>
      <c r="L25" s="51" t="s">
        <v>41</v>
      </c>
      <c r="M25" s="51">
        <v>10</v>
      </c>
      <c r="N25" s="51"/>
      <c r="O25" s="53" t="b">
        <v>0</v>
      </c>
      <c r="P25" s="53" t="b">
        <v>0</v>
      </c>
      <c r="R25" s="4" t="str">
        <f t="shared" si="1"/>
        <v>product_name: 'Bolas, Barbed'</v>
      </c>
      <c r="S25" s="4" t="str">
        <f t="shared" si="2"/>
        <v/>
      </c>
      <c r="T25" s="4" t="str">
        <f t="shared" si="3"/>
        <v>cost: -1</v>
      </c>
      <c r="U25" s="4" t="str">
        <f t="shared" ca="1" si="4"/>
        <v>stock: 16</v>
      </c>
      <c r="V25" s="4" t="str">
        <f t="shared" si="5"/>
        <v>weight: 4</v>
      </c>
      <c r="W25" s="4" t="str">
        <f t="shared" si="6"/>
        <v>category_id: 1</v>
      </c>
      <c r="X25" s="4" t="str">
        <f t="shared" si="7"/>
        <v>weapon_type: 'Exotic'</v>
      </c>
      <c r="Y25" s="4" t="str">
        <f t="shared" si="8"/>
        <v>ua_weapon_group: 'Other'</v>
      </c>
      <c r="Z25" s="4" t="str">
        <f t="shared" si="9"/>
        <v>damage: 'd6'</v>
      </c>
      <c r="AA25" s="4" t="str">
        <f t="shared" si="10"/>
        <v>damage_type: 'Piercing'</v>
      </c>
      <c r="AB25" s="4" t="str">
        <f t="shared" si="11"/>
        <v/>
      </c>
      <c r="AC25" s="4" t="str">
        <f t="shared" si="12"/>
        <v>critical_range: 20</v>
      </c>
      <c r="AD25" s="4" t="str">
        <f t="shared" si="13"/>
        <v>critical_multiplier: 2</v>
      </c>
      <c r="AE25" s="4" t="str">
        <f t="shared" si="14"/>
        <v>delivery: 'thrown'</v>
      </c>
      <c r="AF25" s="4" t="str">
        <f t="shared" si="15"/>
        <v>range increment: 10</v>
      </c>
      <c r="AG25" s="4" t="str">
        <f t="shared" si="16"/>
        <v>melee_penalty: -1</v>
      </c>
      <c r="AH25" s="4" t="str">
        <f t="shared" si="17"/>
        <v>is_finesse: 'false'</v>
      </c>
      <c r="AI25" s="4" t="str">
        <f t="shared" si="18"/>
        <v>has_reach: 'false'</v>
      </c>
      <c r="AK25" s="4" t="str">
        <f t="shared" ca="1" si="19"/>
        <v>{product_name: 'Bolas, Barbed', cost: -1, stock: 16, weight: 4, category_id: 1, additional_information: JSON.stringify({weapon_type: 'Exotic', ua_weapon_group: 'Other', damage: 'd6', damage_type: 'Piercing', critical_range: 20, critical_multiplier: 2, delivery: 'thrown', range increment: 10, melee_penalty: -1, is_finesse: 'false', has_reach: 'false'})},</v>
      </c>
    </row>
    <row r="26" spans="1:37" ht="30" outlineLevel="1" x14ac:dyDescent="0.2">
      <c r="A26" s="11" t="s">
        <v>99</v>
      </c>
      <c r="B26" s="35" t="s">
        <v>100</v>
      </c>
      <c r="C26" s="12">
        <v>2</v>
      </c>
      <c r="D26" s="12"/>
      <c r="E26" s="51" t="s">
        <v>68</v>
      </c>
      <c r="F26" s="52" t="s">
        <v>90</v>
      </c>
      <c r="G26" s="52" t="s">
        <v>1321</v>
      </c>
      <c r="H26" s="51" t="s">
        <v>95</v>
      </c>
      <c r="I26" s="51"/>
      <c r="J26" s="51">
        <v>20</v>
      </c>
      <c r="K26" s="51">
        <v>2</v>
      </c>
      <c r="L26" s="51" t="s">
        <v>41</v>
      </c>
      <c r="M26" s="51">
        <v>10</v>
      </c>
      <c r="N26" s="51"/>
      <c r="O26" s="53" t="b">
        <v>0</v>
      </c>
      <c r="P26" s="53" t="b">
        <v>0</v>
      </c>
      <c r="R26" s="4" t="str">
        <f t="shared" si="1"/>
        <v>product_name: 'Bolas, Two-ball'</v>
      </c>
      <c r="S26" s="4" t="str">
        <f t="shared" si="2"/>
        <v>description: 'You can use this weapon to make a ranged trip attack against an opponent. You can’t be tripped during your own trip attempt when using a set of bolas.'</v>
      </c>
      <c r="T26" s="4" t="str">
        <f t="shared" si="3"/>
        <v>cost: -1</v>
      </c>
      <c r="U26" s="4" t="str">
        <f t="shared" ca="1" si="4"/>
        <v>stock: 0</v>
      </c>
      <c r="V26" s="4" t="str">
        <f t="shared" si="5"/>
        <v>weight: 2</v>
      </c>
      <c r="W26" s="4" t="str">
        <f t="shared" si="6"/>
        <v>category_id: 1</v>
      </c>
      <c r="X26" s="4" t="str">
        <f t="shared" si="7"/>
        <v>weapon_type: 'Exotic'</v>
      </c>
      <c r="Y26" s="4" t="str">
        <f t="shared" si="8"/>
        <v>ua_weapon_group: 'Other'</v>
      </c>
      <c r="Z26" s="4" t="str">
        <f t="shared" si="9"/>
        <v>damage: 'd4'</v>
      </c>
      <c r="AA26" s="4" t="str">
        <f t="shared" si="10"/>
        <v>damage_type: 'Bludgeoning'</v>
      </c>
      <c r="AB26" s="4" t="str">
        <f t="shared" si="11"/>
        <v/>
      </c>
      <c r="AC26" s="4" t="str">
        <f t="shared" si="12"/>
        <v>critical_range: 20</v>
      </c>
      <c r="AD26" s="4" t="str">
        <f t="shared" si="13"/>
        <v>critical_multiplier: 2</v>
      </c>
      <c r="AE26" s="4" t="str">
        <f t="shared" si="14"/>
        <v>delivery: 'thrown'</v>
      </c>
      <c r="AF26" s="4" t="str">
        <f t="shared" si="15"/>
        <v>range increment: 10</v>
      </c>
      <c r="AG26" s="4" t="str">
        <f t="shared" si="16"/>
        <v>melee_penalty: -1</v>
      </c>
      <c r="AH26" s="4" t="str">
        <f t="shared" si="17"/>
        <v>is_finesse: 'false'</v>
      </c>
      <c r="AI26" s="4" t="str">
        <f t="shared" si="18"/>
        <v>has_reach: 'false'</v>
      </c>
      <c r="AK26" s="4" t="str">
        <f t="shared" ca="1" si="19"/>
        <v>{product_name: 'Bolas, Two-ball', description: 'You can use this weapon to make a ranged trip attack against an opponent. You can’t be tripped during your own trip attempt when using a set of bolas.', cost: -1, stock: 0, weight: 2, category_id: 1, additional_information: JSON.stringify({weapon_type: 'Exotic', ua_weapon_group: 'Other', damage: 'd4', damage_type: 'Bludgeoning', critical_range: 20, critical_multiplier: 2, delivery: 'thrown', range increment: 10, melee_penalty: -1, is_finesse: 'false', has_reach: 'false'})},</v>
      </c>
    </row>
    <row r="27" spans="1:37" ht="60" outlineLevel="1" x14ac:dyDescent="0.2">
      <c r="A27" s="11" t="s">
        <v>101</v>
      </c>
      <c r="B27" s="35" t="s">
        <v>102</v>
      </c>
      <c r="C27" s="12">
        <v>1</v>
      </c>
      <c r="D27" s="12">
        <v>0.2</v>
      </c>
      <c r="E27" s="51" t="s">
        <v>45</v>
      </c>
      <c r="F27" s="52" t="s">
        <v>61</v>
      </c>
      <c r="G27" s="52" t="s">
        <v>1321</v>
      </c>
      <c r="H27" s="51" t="s">
        <v>47</v>
      </c>
      <c r="I27" s="51"/>
      <c r="J27" s="51">
        <v>19</v>
      </c>
      <c r="K27" s="51">
        <v>2</v>
      </c>
      <c r="L27" s="51"/>
      <c r="M27" s="51"/>
      <c r="N27" s="51">
        <v>-4</v>
      </c>
      <c r="O27" s="53" t="b">
        <v>1</v>
      </c>
      <c r="P27" s="53" t="b">
        <v>0</v>
      </c>
      <c r="R27" s="4" t="str">
        <f t="shared" si="1"/>
        <v>product_name: 'Bolt, Normal'</v>
      </c>
      <c r="S27" s="4" t="str">
        <f t="shared" si="2"/>
        <v>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
      <c r="T27" s="4" t="str">
        <f t="shared" si="3"/>
        <v>cost: 0.2</v>
      </c>
      <c r="U27" s="4" t="str">
        <f t="shared" ca="1" si="4"/>
        <v>stock: 19</v>
      </c>
      <c r="V27" s="4" t="str">
        <f t="shared" si="5"/>
        <v>weight: 1</v>
      </c>
      <c r="W27" s="4" t="str">
        <f t="shared" si="6"/>
        <v>category_id: 1</v>
      </c>
      <c r="X27" s="4" t="str">
        <f t="shared" si="7"/>
        <v>weapon_type: 'Simple'</v>
      </c>
      <c r="Y27" s="4" t="str">
        <f t="shared" si="8"/>
        <v>ua_weapon_group: 'Improvised'</v>
      </c>
      <c r="Z27" s="4" t="str">
        <f t="shared" si="9"/>
        <v>damage: 'd4'</v>
      </c>
      <c r="AA27" s="4" t="str">
        <f t="shared" si="10"/>
        <v>damage_type: 'Piercing'</v>
      </c>
      <c r="AB27" s="4" t="str">
        <f t="shared" si="11"/>
        <v/>
      </c>
      <c r="AC27" s="4" t="str">
        <f t="shared" si="12"/>
        <v>critical_range: 19</v>
      </c>
      <c r="AD27" s="4" t="str">
        <f t="shared" si="13"/>
        <v>critical_multiplier: 2</v>
      </c>
      <c r="AE27" s="4" t="str">
        <f t="shared" si="14"/>
        <v/>
      </c>
      <c r="AF27" s="4" t="str">
        <f t="shared" si="15"/>
        <v>range increment: -1</v>
      </c>
      <c r="AG27" s="4" t="str">
        <f t="shared" si="16"/>
        <v>melee_penalty: -4</v>
      </c>
      <c r="AH27" s="4" t="str">
        <f t="shared" si="17"/>
        <v>is_finesse: 'true'</v>
      </c>
      <c r="AI27" s="4" t="str">
        <f t="shared" si="18"/>
        <v>has_reach: 'false'</v>
      </c>
      <c r="AK27" s="4" t="str">
        <f t="shared" ca="1" si="19"/>
        <v>{product_name: 'Bolt, Normal', 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 cost: 0.2, stock: 19, weight: 1, category_id: 1, additional_information: JSON.stringify({weapon_type: 'Simple', ua_weapon_group: 'Improvised', damage: 'd4', damage_type: 'Piercing', critical_range: 19, critical_multiplier: 2, range increment: -1, melee_penalty: -4, is_finesse: 'true', has_reach: 'false'})},</v>
      </c>
    </row>
    <row r="28" spans="1:37" ht="60" outlineLevel="1" x14ac:dyDescent="0.2">
      <c r="A28" s="11" t="s">
        <v>103</v>
      </c>
      <c r="B28" s="35" t="s">
        <v>102</v>
      </c>
      <c r="C28" s="12">
        <v>1</v>
      </c>
      <c r="D28" s="12">
        <v>0.1</v>
      </c>
      <c r="E28" s="51" t="s">
        <v>45</v>
      </c>
      <c r="F28" s="52" t="s">
        <v>61</v>
      </c>
      <c r="G28" s="52" t="s">
        <v>1321</v>
      </c>
      <c r="H28" s="51" t="s">
        <v>47</v>
      </c>
      <c r="I28" s="51"/>
      <c r="J28" s="51">
        <v>19</v>
      </c>
      <c r="K28" s="51">
        <v>2</v>
      </c>
      <c r="L28" s="51"/>
      <c r="M28" s="51"/>
      <c r="N28" s="51">
        <v>-4</v>
      </c>
      <c r="O28" s="53" t="b">
        <v>1</v>
      </c>
      <c r="P28" s="53" t="b">
        <v>0</v>
      </c>
      <c r="R28" s="4" t="str">
        <f t="shared" si="1"/>
        <v>product_name: 'Bolt, Repeating'</v>
      </c>
      <c r="S28" s="4" t="str">
        <f t="shared" si="2"/>
        <v>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
      <c r="T28" s="4" t="str">
        <f t="shared" si="3"/>
        <v>cost: 0.1</v>
      </c>
      <c r="U28" s="4" t="str">
        <f t="shared" ca="1" si="4"/>
        <v>stock: 16</v>
      </c>
      <c r="V28" s="4" t="str">
        <f t="shared" si="5"/>
        <v>weight: 1</v>
      </c>
      <c r="W28" s="4" t="str">
        <f t="shared" si="6"/>
        <v>category_id: 1</v>
      </c>
      <c r="X28" s="4" t="str">
        <f t="shared" si="7"/>
        <v>weapon_type: 'Simple'</v>
      </c>
      <c r="Y28" s="4" t="str">
        <f t="shared" si="8"/>
        <v>ua_weapon_group: 'Improvised'</v>
      </c>
      <c r="Z28" s="4" t="str">
        <f t="shared" si="9"/>
        <v>damage: 'd4'</v>
      </c>
      <c r="AA28" s="4" t="str">
        <f t="shared" si="10"/>
        <v>damage_type: 'Piercing'</v>
      </c>
      <c r="AB28" s="4" t="str">
        <f t="shared" si="11"/>
        <v/>
      </c>
      <c r="AC28" s="4" t="str">
        <f t="shared" si="12"/>
        <v>critical_range: 19</v>
      </c>
      <c r="AD28" s="4" t="str">
        <f t="shared" si="13"/>
        <v>critical_multiplier: 2</v>
      </c>
      <c r="AE28" s="4" t="str">
        <f t="shared" si="14"/>
        <v/>
      </c>
      <c r="AF28" s="4" t="str">
        <f t="shared" si="15"/>
        <v>range increment: -1</v>
      </c>
      <c r="AG28" s="4" t="str">
        <f t="shared" si="16"/>
        <v>melee_penalty: -4</v>
      </c>
      <c r="AH28" s="4" t="str">
        <f t="shared" si="17"/>
        <v>is_finesse: 'true'</v>
      </c>
      <c r="AI28" s="4" t="str">
        <f t="shared" si="18"/>
        <v>has_reach: 'false'</v>
      </c>
      <c r="AK28" s="4" t="str">
        <f t="shared" ca="1" si="19"/>
        <v>{product_name: 'Bolt, Repeating', 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 cost: 0.1, stock: 16, weight: 1, category_id: 1, additional_information: JSON.stringify({weapon_type: 'Simple', ua_weapon_group: 'Improvised', damage: 'd4', damage_type: 'Piercing', critical_range: 19, critical_multiplier: 2, range increment: -1, melee_penalty: -4, is_finesse: 'true', has_reach: 'false'})},</v>
      </c>
    </row>
    <row r="29" spans="1:37" outlineLevel="1" x14ac:dyDescent="0.2">
      <c r="A29" s="11" t="s">
        <v>104</v>
      </c>
      <c r="C29" s="12">
        <v>2</v>
      </c>
      <c r="D29" s="12"/>
      <c r="E29" s="51" t="s">
        <v>68</v>
      </c>
      <c r="F29" s="52" t="s">
        <v>90</v>
      </c>
      <c r="G29" s="52" t="s">
        <v>1321</v>
      </c>
      <c r="H29" s="51" t="s">
        <v>95</v>
      </c>
      <c r="I29" s="51" t="s">
        <v>97</v>
      </c>
      <c r="J29" s="51">
        <v>20</v>
      </c>
      <c r="K29" s="51">
        <v>2</v>
      </c>
      <c r="L29" s="51" t="s">
        <v>41</v>
      </c>
      <c r="M29" s="51">
        <v>20</v>
      </c>
      <c r="N29" s="51"/>
      <c r="O29" s="53" t="b">
        <v>0</v>
      </c>
      <c r="P29" s="53" t="b">
        <v>0</v>
      </c>
      <c r="R29" s="4" t="str">
        <f t="shared" si="1"/>
        <v>product_name: 'Boomerang'</v>
      </c>
      <c r="S29" s="4" t="str">
        <f t="shared" si="2"/>
        <v/>
      </c>
      <c r="T29" s="4" t="str">
        <f t="shared" si="3"/>
        <v>cost: -1</v>
      </c>
      <c r="U29" s="4" t="str">
        <f t="shared" ca="1" si="4"/>
        <v>stock: 9</v>
      </c>
      <c r="V29" s="4" t="str">
        <f t="shared" si="5"/>
        <v>weight: 2</v>
      </c>
      <c r="W29" s="4" t="str">
        <f t="shared" si="6"/>
        <v>category_id: 1</v>
      </c>
      <c r="X29" s="4" t="str">
        <f t="shared" si="7"/>
        <v>weapon_type: 'Exotic'</v>
      </c>
      <c r="Y29" s="4" t="str">
        <f t="shared" si="8"/>
        <v>ua_weapon_group: 'Other'</v>
      </c>
      <c r="Z29" s="4" t="str">
        <f t="shared" si="9"/>
        <v>damage: 'd4'</v>
      </c>
      <c r="AA29" s="4" t="str">
        <f t="shared" si="10"/>
        <v>damage_type: 'Bludgeoning'</v>
      </c>
      <c r="AB29" s="4" t="str">
        <f t="shared" si="11"/>
        <v>special_damage: 'Subdual'</v>
      </c>
      <c r="AC29" s="4" t="str">
        <f t="shared" si="12"/>
        <v>critical_range: 20</v>
      </c>
      <c r="AD29" s="4" t="str">
        <f t="shared" si="13"/>
        <v>critical_multiplier: 2</v>
      </c>
      <c r="AE29" s="4" t="str">
        <f t="shared" si="14"/>
        <v>delivery: 'thrown'</v>
      </c>
      <c r="AF29" s="4" t="str">
        <f t="shared" si="15"/>
        <v>range increment: 20</v>
      </c>
      <c r="AG29" s="4" t="str">
        <f t="shared" si="16"/>
        <v>melee_penalty: -1</v>
      </c>
      <c r="AH29" s="4" t="str">
        <f t="shared" si="17"/>
        <v>is_finesse: 'false'</v>
      </c>
      <c r="AI29" s="4" t="str">
        <f t="shared" si="18"/>
        <v>has_reach: 'false'</v>
      </c>
      <c r="AK29" s="4" t="str">
        <f t="shared" ca="1" si="19"/>
        <v>{product_name: 'Boomerang', cost: -1, stock: 9, weight: 2, category_id: 1, additional_information: JSON.stringify({weapon_type: 'Exotic', ua_weapon_group: 'Other', damage: 'd4', damage_type: 'Bludgeoning', special_damage: 'Subdual', critical_range: 20, critical_multiplier: 2, delivery: 'thrown', range increment: 20, melee_penalty: -1, is_finesse: 'false', has_reach: 'false'})},</v>
      </c>
    </row>
    <row r="30" spans="1:37" outlineLevel="1" x14ac:dyDescent="0.2">
      <c r="A30" s="11" t="s">
        <v>105</v>
      </c>
      <c r="C30" s="12">
        <v>1</v>
      </c>
      <c r="D30" s="12">
        <v>2</v>
      </c>
      <c r="E30" s="51" t="s">
        <v>45</v>
      </c>
      <c r="F30" s="52" t="s">
        <v>61</v>
      </c>
      <c r="G30" s="52" t="s">
        <v>1320</v>
      </c>
      <c r="H30" s="51" t="s">
        <v>106</v>
      </c>
      <c r="I30" s="51"/>
      <c r="J30" s="51">
        <v>20</v>
      </c>
      <c r="K30" s="51">
        <v>2</v>
      </c>
      <c r="L30" s="51" t="s">
        <v>41</v>
      </c>
      <c r="M30" s="51"/>
      <c r="N30" s="51">
        <v>-4</v>
      </c>
      <c r="O30" s="53" t="b">
        <v>0</v>
      </c>
      <c r="P30" s="53" t="b">
        <v>0</v>
      </c>
      <c r="R30" s="4" t="str">
        <f t="shared" si="1"/>
        <v>product_name: 'Bottle'</v>
      </c>
      <c r="S30" s="4" t="str">
        <f t="shared" si="2"/>
        <v/>
      </c>
      <c r="T30" s="4" t="str">
        <f t="shared" si="3"/>
        <v>cost: 2</v>
      </c>
      <c r="U30" s="4" t="str">
        <f t="shared" ca="1" si="4"/>
        <v>stock: 2</v>
      </c>
      <c r="V30" s="4" t="str">
        <f t="shared" si="5"/>
        <v>weight: 1</v>
      </c>
      <c r="W30" s="4" t="str">
        <f t="shared" si="6"/>
        <v>category_id: 1</v>
      </c>
      <c r="X30" s="4" t="str">
        <f t="shared" si="7"/>
        <v>weapon_type: 'Simple'</v>
      </c>
      <c r="Y30" s="4" t="str">
        <f t="shared" si="8"/>
        <v>ua_weapon_group: 'Improvised'</v>
      </c>
      <c r="Z30" s="4" t="str">
        <f t="shared" si="9"/>
        <v>damage: 'd6'</v>
      </c>
      <c r="AA30" s="4" t="str">
        <f t="shared" si="10"/>
        <v>damage_type: 'Bludgeoning or Slashing'</v>
      </c>
      <c r="AB30" s="4" t="str">
        <f t="shared" si="11"/>
        <v/>
      </c>
      <c r="AC30" s="4" t="str">
        <f t="shared" si="12"/>
        <v>critical_range: 20</v>
      </c>
      <c r="AD30" s="4" t="str">
        <f t="shared" si="13"/>
        <v>critical_multiplier: 2</v>
      </c>
      <c r="AE30" s="4" t="str">
        <f t="shared" si="14"/>
        <v>delivery: 'thrown'</v>
      </c>
      <c r="AF30" s="4" t="str">
        <f t="shared" si="15"/>
        <v>range increment: -1</v>
      </c>
      <c r="AG30" s="4" t="str">
        <f t="shared" si="16"/>
        <v>melee_penalty: -4</v>
      </c>
      <c r="AH30" s="4" t="str">
        <f t="shared" si="17"/>
        <v>is_finesse: 'false'</v>
      </c>
      <c r="AI30" s="4" t="str">
        <f t="shared" si="18"/>
        <v>has_reach: 'false'</v>
      </c>
      <c r="AK30" s="4" t="str">
        <f t="shared" ca="1" si="19"/>
        <v>{product_name: 'Bottle', cost: 2, stock: 2, weight: 1, category_id: 1, additional_information: JSON.stringify({weapon_type: 'Simple', ua_weapon_group: 'Improvised', damage: 'd6', damage_type: 'Bludgeoning or Slashing', critical_range: 20, critical_multiplier: 2, delivery: 'thrown', range increment: -1, melee_penalty: -4, is_finesse: 'false', has_reach: 'false'})},</v>
      </c>
    </row>
    <row r="31" spans="1:37" ht="160" outlineLevel="1" x14ac:dyDescent="0.2">
      <c r="A31" s="11" t="s">
        <v>107</v>
      </c>
      <c r="B31" s="35" t="s">
        <v>108</v>
      </c>
      <c r="C31" s="12">
        <v>3</v>
      </c>
      <c r="D31" s="12">
        <v>100</v>
      </c>
      <c r="E31" s="51" t="s">
        <v>57</v>
      </c>
      <c r="F31" s="52" t="s">
        <v>109</v>
      </c>
      <c r="G31" s="52" t="s">
        <v>1323</v>
      </c>
      <c r="H31" s="51" t="s">
        <v>47</v>
      </c>
      <c r="I31" s="51"/>
      <c r="J31" s="51">
        <v>20</v>
      </c>
      <c r="K31" s="51">
        <v>3</v>
      </c>
      <c r="L31" s="51" t="s">
        <v>91</v>
      </c>
      <c r="M31" s="51">
        <v>110</v>
      </c>
      <c r="N31" s="51"/>
      <c r="O31" s="53" t="b">
        <v>0</v>
      </c>
      <c r="P31" s="53" t="b">
        <v>0</v>
      </c>
      <c r="R31" s="4" t="str">
        <f t="shared" si="1"/>
        <v>product_name: 'Bow, Composite Long'</v>
      </c>
      <c r="S31"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1" s="4" t="str">
        <f t="shared" si="3"/>
        <v>cost: 100</v>
      </c>
      <c r="U31" s="4" t="str">
        <f t="shared" ca="1" si="4"/>
        <v>stock: 18</v>
      </c>
      <c r="V31" s="4" t="str">
        <f t="shared" si="5"/>
        <v>weight: 3</v>
      </c>
      <c r="W31" s="4" t="str">
        <f t="shared" si="6"/>
        <v>category_id: 1</v>
      </c>
      <c r="X31" s="4" t="str">
        <f t="shared" si="7"/>
        <v>weapon_type: 'Martial'</v>
      </c>
      <c r="Y31" s="4" t="str">
        <f t="shared" si="8"/>
        <v>ua_weapon_group: 'Bow'</v>
      </c>
      <c r="Z31" s="4" t="str">
        <f t="shared" si="9"/>
        <v>damage: 'd8'</v>
      </c>
      <c r="AA31" s="4" t="str">
        <f t="shared" si="10"/>
        <v>damage_type: 'Piercing'</v>
      </c>
      <c r="AB31" s="4" t="str">
        <f t="shared" si="11"/>
        <v/>
      </c>
      <c r="AC31" s="4" t="str">
        <f t="shared" si="12"/>
        <v>critical_range: 20</v>
      </c>
      <c r="AD31" s="4" t="str">
        <f t="shared" si="13"/>
        <v>critical_multiplier: 3</v>
      </c>
      <c r="AE31" s="4" t="str">
        <f t="shared" si="14"/>
        <v>delivery: 'shot'</v>
      </c>
      <c r="AF31" s="4" t="str">
        <f t="shared" si="15"/>
        <v>range increment: 110</v>
      </c>
      <c r="AG31" s="4" t="str">
        <f t="shared" si="16"/>
        <v>melee_penalty: -1</v>
      </c>
      <c r="AH31" s="4" t="str">
        <f t="shared" si="17"/>
        <v>is_finesse: 'false'</v>
      </c>
      <c r="AI31" s="4" t="str">
        <f t="shared" si="18"/>
        <v>has_reach: 'false'</v>
      </c>
      <c r="AK31" s="4" t="str">
        <f t="shared" ca="1" si="19"/>
        <v>{product_name: 'Bow, Composite Long',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100, stock: 18, weight: 3, category_id: 1, additional_information: JSON.stringify({weapon_type: 'Martial', ua_weapon_group: 'Bow', damage: 'd8', damage_type: 'Piercing', critical_range: 20, critical_multiplier: 3, delivery: 'shot', range increment: 110, melee_penalty: -1, is_finesse: 'false', has_reach: 'false'})},</v>
      </c>
    </row>
    <row r="32" spans="1:37" ht="160" outlineLevel="1" x14ac:dyDescent="0.2">
      <c r="A32" s="11" t="s">
        <v>110</v>
      </c>
      <c r="B32" s="35" t="s">
        <v>111</v>
      </c>
      <c r="C32" s="12">
        <v>2</v>
      </c>
      <c r="D32" s="12">
        <v>75</v>
      </c>
      <c r="E32" s="51" t="s">
        <v>57</v>
      </c>
      <c r="F32" s="52" t="s">
        <v>109</v>
      </c>
      <c r="G32" s="52" t="s">
        <v>1320</v>
      </c>
      <c r="H32" s="51" t="s">
        <v>47</v>
      </c>
      <c r="I32" s="51"/>
      <c r="J32" s="51">
        <v>20</v>
      </c>
      <c r="K32" s="51">
        <v>3</v>
      </c>
      <c r="L32" s="51" t="s">
        <v>91</v>
      </c>
      <c r="M32" s="51">
        <v>70</v>
      </c>
      <c r="N32" s="51"/>
      <c r="O32" s="53" t="b">
        <v>0</v>
      </c>
      <c r="P32" s="53" t="b">
        <v>0</v>
      </c>
      <c r="R32" s="4" t="str">
        <f t="shared" si="1"/>
        <v>product_name: 'Bow, Composite Short'</v>
      </c>
      <c r="S32" s="4" t="str">
        <f t="shared" si="2"/>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T32" s="4" t="str">
        <f t="shared" si="3"/>
        <v>cost: 75</v>
      </c>
      <c r="U32" s="4" t="str">
        <f t="shared" ca="1" si="4"/>
        <v>stock: 9</v>
      </c>
      <c r="V32" s="4" t="str">
        <f t="shared" si="5"/>
        <v>weight: 2</v>
      </c>
      <c r="W32" s="4" t="str">
        <f t="shared" si="6"/>
        <v>category_id: 1</v>
      </c>
      <c r="X32" s="4" t="str">
        <f t="shared" si="7"/>
        <v>weapon_type: 'Martial'</v>
      </c>
      <c r="Y32" s="4" t="str">
        <f t="shared" si="8"/>
        <v>ua_weapon_group: 'Bow'</v>
      </c>
      <c r="Z32" s="4" t="str">
        <f t="shared" si="9"/>
        <v>damage: 'd6'</v>
      </c>
      <c r="AA32" s="4" t="str">
        <f t="shared" si="10"/>
        <v>damage_type: 'Piercing'</v>
      </c>
      <c r="AB32" s="4" t="str">
        <f t="shared" si="11"/>
        <v/>
      </c>
      <c r="AC32" s="4" t="str">
        <f t="shared" si="12"/>
        <v>critical_range: 20</v>
      </c>
      <c r="AD32" s="4" t="str">
        <f t="shared" si="13"/>
        <v>critical_multiplier: 3</v>
      </c>
      <c r="AE32" s="4" t="str">
        <f t="shared" si="14"/>
        <v>delivery: 'shot'</v>
      </c>
      <c r="AF32" s="4" t="str">
        <f t="shared" si="15"/>
        <v>range increment: 70</v>
      </c>
      <c r="AG32" s="4" t="str">
        <f t="shared" si="16"/>
        <v>melee_penalty: -1</v>
      </c>
      <c r="AH32" s="4" t="str">
        <f t="shared" si="17"/>
        <v>is_finesse: 'false'</v>
      </c>
      <c r="AI32" s="4" t="str">
        <f t="shared" si="18"/>
        <v>has_reach: 'false'</v>
      </c>
      <c r="AK32" s="4" t="str">
        <f t="shared" ca="1" si="19"/>
        <v>{product_name: 'Bow, Composite Short',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75, stock: 9, weight: 2, category_id: 1, additional_information: JSON.stringify({weapon_type: 'Martial', ua_weapon_group: 'Bow', damage: 'd6', damage_type: 'Piercing', critical_range: 20, critical_multiplier: 3, delivery: 'shot', range increment: 70, melee_penalty: -1, is_finesse: 'false', has_reach: 'false'})},</v>
      </c>
    </row>
    <row r="33" spans="1:37" ht="70" outlineLevel="1" x14ac:dyDescent="0.2">
      <c r="A33" s="11" t="s">
        <v>112</v>
      </c>
      <c r="B33" s="35" t="s">
        <v>113</v>
      </c>
      <c r="C33" s="12">
        <v>3</v>
      </c>
      <c r="D33" s="12">
        <v>75</v>
      </c>
      <c r="E33" s="51" t="s">
        <v>57</v>
      </c>
      <c r="F33" s="52" t="s">
        <v>109</v>
      </c>
      <c r="G33" s="52" t="s">
        <v>1323</v>
      </c>
      <c r="H33" s="51" t="s">
        <v>47</v>
      </c>
      <c r="I33" s="51"/>
      <c r="J33" s="51">
        <v>20</v>
      </c>
      <c r="K33" s="51">
        <v>3</v>
      </c>
      <c r="L33" s="51" t="s">
        <v>91</v>
      </c>
      <c r="M33" s="51">
        <v>100</v>
      </c>
      <c r="N33" s="51"/>
      <c r="O33" s="53" t="b">
        <v>0</v>
      </c>
      <c r="P33" s="53" t="b">
        <v>0</v>
      </c>
      <c r="R33" s="4" t="str">
        <f t="shared" si="1"/>
        <v>product_name: 'Bow, Long'</v>
      </c>
      <c r="S33" s="4" t="str">
        <f t="shared" si="2"/>
        <v>description: 'You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v>
      </c>
      <c r="T33" s="4" t="str">
        <f t="shared" si="3"/>
        <v>cost: 75</v>
      </c>
      <c r="U33" s="4" t="str">
        <f t="shared" ca="1" si="4"/>
        <v>stock: 10</v>
      </c>
      <c r="V33" s="4" t="str">
        <f t="shared" si="5"/>
        <v>weight: 3</v>
      </c>
      <c r="W33" s="4" t="str">
        <f t="shared" si="6"/>
        <v>category_id: 1</v>
      </c>
      <c r="X33" s="4" t="str">
        <f t="shared" si="7"/>
        <v>weapon_type: 'Martial'</v>
      </c>
      <c r="Y33" s="4" t="str">
        <f t="shared" si="8"/>
        <v>ua_weapon_group: 'Bow'</v>
      </c>
      <c r="Z33" s="4" t="str">
        <f t="shared" si="9"/>
        <v>damage: 'd8'</v>
      </c>
      <c r="AA33" s="4" t="str">
        <f t="shared" si="10"/>
        <v>damage_type: 'Piercing'</v>
      </c>
      <c r="AB33" s="4" t="str">
        <f t="shared" si="11"/>
        <v/>
      </c>
      <c r="AC33" s="4" t="str">
        <f t="shared" si="12"/>
        <v>critical_range: 20</v>
      </c>
      <c r="AD33" s="4" t="str">
        <f t="shared" si="13"/>
        <v>critical_multiplier: 3</v>
      </c>
      <c r="AE33" s="4" t="str">
        <f t="shared" si="14"/>
        <v>delivery: 'shot'</v>
      </c>
      <c r="AF33" s="4" t="str">
        <f t="shared" si="15"/>
        <v>range increment: 100</v>
      </c>
      <c r="AG33" s="4" t="str">
        <f t="shared" si="16"/>
        <v>melee_penalty: -1</v>
      </c>
      <c r="AH33" s="4" t="str">
        <f t="shared" si="17"/>
        <v>is_finesse: 'false'</v>
      </c>
      <c r="AI33" s="4" t="str">
        <f t="shared" si="18"/>
        <v>has_reach: 'false'</v>
      </c>
      <c r="AK33" s="4" t="str">
        <f t="shared" ca="1" si="19"/>
        <v>{product_name: 'Bow, Long', description: 'You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 cost: 75, stock: 10, weight: 3, category_id: 1, additional_information: JSON.stringify({weapon_type: 'Martial', ua_weapon_group: 'Bow', damage: 'd8', damage_type: 'Piercing', critical_range: 20, critical_multiplier: 3, delivery: 'shot', range increment: 100, melee_penalty: -1, is_finesse: 'false', has_reach: 'false'})},</v>
      </c>
    </row>
    <row r="34" spans="1:37" ht="160" outlineLevel="1" x14ac:dyDescent="0.2">
      <c r="A34" s="11" t="s">
        <v>114</v>
      </c>
      <c r="B34" s="35" t="s">
        <v>108</v>
      </c>
      <c r="C34" s="12">
        <v>3</v>
      </c>
      <c r="D34" s="12">
        <v>200</v>
      </c>
      <c r="E34" s="51" t="s">
        <v>57</v>
      </c>
      <c r="F34" s="52" t="s">
        <v>109</v>
      </c>
      <c r="G34" s="52" t="s">
        <v>1323</v>
      </c>
      <c r="H34" s="51" t="s">
        <v>47</v>
      </c>
      <c r="I34" s="51"/>
      <c r="J34" s="51">
        <v>20</v>
      </c>
      <c r="K34" s="51">
        <v>3</v>
      </c>
      <c r="L34" s="51" t="s">
        <v>91</v>
      </c>
      <c r="M34" s="51">
        <v>110</v>
      </c>
      <c r="N34" s="51"/>
      <c r="O34" s="53" t="b">
        <v>0</v>
      </c>
      <c r="P34" s="53" t="b">
        <v>0</v>
      </c>
      <c r="R34" s="4" t="str">
        <f t="shared" si="1"/>
        <v>product_name: 'Bow, Mighty Composite Long (+1)'</v>
      </c>
      <c r="S34"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4" s="4" t="str">
        <f t="shared" si="3"/>
        <v>cost: 200</v>
      </c>
      <c r="U34" s="4" t="str">
        <f t="shared" ca="1" si="4"/>
        <v>stock: 11</v>
      </c>
      <c r="V34" s="4" t="str">
        <f t="shared" si="5"/>
        <v>weight: 3</v>
      </c>
      <c r="W34" s="4" t="str">
        <f t="shared" si="6"/>
        <v>category_id: 1</v>
      </c>
      <c r="X34" s="4" t="str">
        <f t="shared" si="7"/>
        <v>weapon_type: 'Martial'</v>
      </c>
      <c r="Y34" s="4" t="str">
        <f t="shared" si="8"/>
        <v>ua_weapon_group: 'Bow'</v>
      </c>
      <c r="Z34" s="4" t="str">
        <f t="shared" si="9"/>
        <v>damage: 'd8'</v>
      </c>
      <c r="AA34" s="4" t="str">
        <f t="shared" si="10"/>
        <v>damage_type: 'Piercing'</v>
      </c>
      <c r="AB34" s="4" t="str">
        <f t="shared" si="11"/>
        <v/>
      </c>
      <c r="AC34" s="4" t="str">
        <f t="shared" si="12"/>
        <v>critical_range: 20</v>
      </c>
      <c r="AD34" s="4" t="str">
        <f t="shared" si="13"/>
        <v>critical_multiplier: 3</v>
      </c>
      <c r="AE34" s="4" t="str">
        <f t="shared" si="14"/>
        <v>delivery: 'shot'</v>
      </c>
      <c r="AF34" s="4" t="str">
        <f t="shared" si="15"/>
        <v>range increment: 110</v>
      </c>
      <c r="AG34" s="4" t="str">
        <f t="shared" si="16"/>
        <v>melee_penalty: -1</v>
      </c>
      <c r="AH34" s="4" t="str">
        <f t="shared" si="17"/>
        <v>is_finesse: 'false'</v>
      </c>
      <c r="AI34" s="4" t="str">
        <f t="shared" si="18"/>
        <v>has_reach: 'false'</v>
      </c>
      <c r="AK34" s="4" t="str">
        <f t="shared" ca="1" si="19"/>
        <v>{product_name: 'Bow, Mighty Composite Long (+1)',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200, stock: 11, weight: 3, category_id: 1, additional_information: JSON.stringify({weapon_type: 'Martial', ua_weapon_group: 'Bow', damage: 'd8', damage_type: 'Piercing', critical_range: 20, critical_multiplier: 3, delivery: 'shot', range increment: 110, melee_penalty: -1, is_finesse: 'false', has_reach: 'false'})},</v>
      </c>
    </row>
    <row r="35" spans="1:37" ht="160" outlineLevel="1" x14ac:dyDescent="0.2">
      <c r="A35" s="11" t="s">
        <v>115</v>
      </c>
      <c r="B35" s="35" t="s">
        <v>108</v>
      </c>
      <c r="C35" s="12">
        <v>3</v>
      </c>
      <c r="D35" s="12">
        <v>300</v>
      </c>
      <c r="E35" s="51" t="s">
        <v>57</v>
      </c>
      <c r="F35" s="52" t="s">
        <v>109</v>
      </c>
      <c r="G35" s="52" t="s">
        <v>1323</v>
      </c>
      <c r="H35" s="51" t="s">
        <v>47</v>
      </c>
      <c r="I35" s="51"/>
      <c r="J35" s="51">
        <v>20</v>
      </c>
      <c r="K35" s="51">
        <v>3</v>
      </c>
      <c r="L35" s="51" t="s">
        <v>91</v>
      </c>
      <c r="M35" s="51">
        <v>110</v>
      </c>
      <c r="N35" s="51"/>
      <c r="O35" s="53" t="b">
        <v>0</v>
      </c>
      <c r="P35" s="53" t="b">
        <v>0</v>
      </c>
      <c r="R35" s="4" t="str">
        <f t="shared" si="1"/>
        <v>product_name: 'Bow, Mighty Composite Long (+2)'</v>
      </c>
      <c r="S35"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5" s="4" t="str">
        <f t="shared" si="3"/>
        <v>cost: 300</v>
      </c>
      <c r="U35" s="4" t="str">
        <f t="shared" ca="1" si="4"/>
        <v>stock: 0</v>
      </c>
      <c r="V35" s="4" t="str">
        <f t="shared" si="5"/>
        <v>weight: 3</v>
      </c>
      <c r="W35" s="4" t="str">
        <f t="shared" si="6"/>
        <v>category_id: 1</v>
      </c>
      <c r="X35" s="4" t="str">
        <f t="shared" si="7"/>
        <v>weapon_type: 'Martial'</v>
      </c>
      <c r="Y35" s="4" t="str">
        <f t="shared" si="8"/>
        <v>ua_weapon_group: 'Bow'</v>
      </c>
      <c r="Z35" s="4" t="str">
        <f t="shared" si="9"/>
        <v>damage: 'd8'</v>
      </c>
      <c r="AA35" s="4" t="str">
        <f t="shared" si="10"/>
        <v>damage_type: 'Piercing'</v>
      </c>
      <c r="AB35" s="4" t="str">
        <f t="shared" si="11"/>
        <v/>
      </c>
      <c r="AC35" s="4" t="str">
        <f t="shared" si="12"/>
        <v>critical_range: 20</v>
      </c>
      <c r="AD35" s="4" t="str">
        <f t="shared" si="13"/>
        <v>critical_multiplier: 3</v>
      </c>
      <c r="AE35" s="4" t="str">
        <f t="shared" si="14"/>
        <v>delivery: 'shot'</v>
      </c>
      <c r="AF35" s="4" t="str">
        <f t="shared" si="15"/>
        <v>range increment: 110</v>
      </c>
      <c r="AG35" s="4" t="str">
        <f t="shared" si="16"/>
        <v>melee_penalty: -1</v>
      </c>
      <c r="AH35" s="4" t="str">
        <f t="shared" si="17"/>
        <v>is_finesse: 'false'</v>
      </c>
      <c r="AI35" s="4" t="str">
        <f t="shared" si="18"/>
        <v>has_reach: 'false'</v>
      </c>
      <c r="AK35" s="4" t="str">
        <f t="shared" ca="1" si="19"/>
        <v>{product_name: 'Bow, Mighty Composite Long (+2)',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300, stock: 0, weight: 3, category_id: 1, additional_information: JSON.stringify({weapon_type: 'Martial', ua_weapon_group: 'Bow', damage: 'd8', damage_type: 'Piercing', critical_range: 20, critical_multiplier: 3, delivery: 'shot', range increment: 110, melee_penalty: -1, is_finesse: 'false', has_reach: 'false'})},</v>
      </c>
    </row>
    <row r="36" spans="1:37" ht="160" outlineLevel="1" x14ac:dyDescent="0.2">
      <c r="A36" s="11" t="s">
        <v>116</v>
      </c>
      <c r="B36" s="35" t="s">
        <v>108</v>
      </c>
      <c r="C36" s="12">
        <v>3</v>
      </c>
      <c r="D36" s="12">
        <v>400</v>
      </c>
      <c r="E36" s="51" t="s">
        <v>57</v>
      </c>
      <c r="F36" s="52" t="s">
        <v>109</v>
      </c>
      <c r="G36" s="52" t="s">
        <v>1323</v>
      </c>
      <c r="H36" s="51" t="s">
        <v>47</v>
      </c>
      <c r="I36" s="51"/>
      <c r="J36" s="51">
        <v>20</v>
      </c>
      <c r="K36" s="51">
        <v>3</v>
      </c>
      <c r="L36" s="51" t="s">
        <v>91</v>
      </c>
      <c r="M36" s="51">
        <v>110</v>
      </c>
      <c r="N36" s="51"/>
      <c r="O36" s="53" t="b">
        <v>0</v>
      </c>
      <c r="P36" s="53" t="b">
        <v>0</v>
      </c>
      <c r="R36" s="4" t="str">
        <f t="shared" si="1"/>
        <v>product_name: 'Bow, Mighty Composite Long (+3)'</v>
      </c>
      <c r="S36"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6" s="4" t="str">
        <f t="shared" si="3"/>
        <v>cost: 400</v>
      </c>
      <c r="U36" s="4" t="str">
        <f t="shared" ca="1" si="4"/>
        <v>stock: 0</v>
      </c>
      <c r="V36" s="4" t="str">
        <f t="shared" si="5"/>
        <v>weight: 3</v>
      </c>
      <c r="W36" s="4" t="str">
        <f t="shared" si="6"/>
        <v>category_id: 1</v>
      </c>
      <c r="X36" s="4" t="str">
        <f t="shared" si="7"/>
        <v>weapon_type: 'Martial'</v>
      </c>
      <c r="Y36" s="4" t="str">
        <f t="shared" si="8"/>
        <v>ua_weapon_group: 'Bow'</v>
      </c>
      <c r="Z36" s="4" t="str">
        <f t="shared" si="9"/>
        <v>damage: 'd8'</v>
      </c>
      <c r="AA36" s="4" t="str">
        <f t="shared" si="10"/>
        <v>damage_type: 'Piercing'</v>
      </c>
      <c r="AB36" s="4" t="str">
        <f t="shared" si="11"/>
        <v/>
      </c>
      <c r="AC36" s="4" t="str">
        <f t="shared" si="12"/>
        <v>critical_range: 20</v>
      </c>
      <c r="AD36" s="4" t="str">
        <f t="shared" si="13"/>
        <v>critical_multiplier: 3</v>
      </c>
      <c r="AE36" s="4" t="str">
        <f t="shared" si="14"/>
        <v>delivery: 'shot'</v>
      </c>
      <c r="AF36" s="4" t="str">
        <f t="shared" si="15"/>
        <v>range increment: 110</v>
      </c>
      <c r="AG36" s="4" t="str">
        <f t="shared" si="16"/>
        <v>melee_penalty: -1</v>
      </c>
      <c r="AH36" s="4" t="str">
        <f t="shared" si="17"/>
        <v>is_finesse: 'false'</v>
      </c>
      <c r="AI36" s="4" t="str">
        <f t="shared" si="18"/>
        <v>has_reach: 'false'</v>
      </c>
      <c r="AK36" s="4" t="str">
        <f t="shared" ca="1" si="19"/>
        <v>{product_name: 'Bow, Mighty Composite Long (+3)',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400, stock: 0, weight: 3, category_id: 1, additional_information: JSON.stringify({weapon_type: 'Martial', ua_weapon_group: 'Bow', damage: 'd8', damage_type: 'Piercing', critical_range: 20, critical_multiplier: 3, delivery: 'shot', range increment: 110, melee_penalty: -1, is_finesse: 'false', has_reach: 'false'})},</v>
      </c>
    </row>
    <row r="37" spans="1:37" ht="160" outlineLevel="1" x14ac:dyDescent="0.2">
      <c r="A37" s="11" t="s">
        <v>117</v>
      </c>
      <c r="B37" s="35" t="s">
        <v>108</v>
      </c>
      <c r="C37" s="12">
        <v>3</v>
      </c>
      <c r="D37" s="12">
        <v>500</v>
      </c>
      <c r="E37" s="51" t="s">
        <v>57</v>
      </c>
      <c r="F37" s="52" t="s">
        <v>109</v>
      </c>
      <c r="G37" s="52" t="s">
        <v>1323</v>
      </c>
      <c r="H37" s="51" t="s">
        <v>47</v>
      </c>
      <c r="I37" s="51"/>
      <c r="J37" s="51">
        <v>20</v>
      </c>
      <c r="K37" s="51">
        <v>3</v>
      </c>
      <c r="L37" s="51" t="s">
        <v>91</v>
      </c>
      <c r="M37" s="51">
        <v>110</v>
      </c>
      <c r="N37" s="51"/>
      <c r="O37" s="53" t="b">
        <v>0</v>
      </c>
      <c r="P37" s="53" t="b">
        <v>0</v>
      </c>
      <c r="R37" s="4" t="str">
        <f t="shared" si="1"/>
        <v>product_name: 'Bow, Mighty Composite Long (+4)'</v>
      </c>
      <c r="S37"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7" s="4" t="str">
        <f t="shared" si="3"/>
        <v>cost: 500</v>
      </c>
      <c r="U37" s="4" t="str">
        <f t="shared" ca="1" si="4"/>
        <v>stock: 17</v>
      </c>
      <c r="V37" s="4" t="str">
        <f t="shared" si="5"/>
        <v>weight: 3</v>
      </c>
      <c r="W37" s="4" t="str">
        <f t="shared" si="6"/>
        <v>category_id: 1</v>
      </c>
      <c r="X37" s="4" t="str">
        <f t="shared" si="7"/>
        <v>weapon_type: 'Martial'</v>
      </c>
      <c r="Y37" s="4" t="str">
        <f t="shared" si="8"/>
        <v>ua_weapon_group: 'Bow'</v>
      </c>
      <c r="Z37" s="4" t="str">
        <f t="shared" si="9"/>
        <v>damage: 'd8'</v>
      </c>
      <c r="AA37" s="4" t="str">
        <f t="shared" si="10"/>
        <v>damage_type: 'Piercing'</v>
      </c>
      <c r="AB37" s="4" t="str">
        <f t="shared" si="11"/>
        <v/>
      </c>
      <c r="AC37" s="4" t="str">
        <f t="shared" si="12"/>
        <v>critical_range: 20</v>
      </c>
      <c r="AD37" s="4" t="str">
        <f t="shared" si="13"/>
        <v>critical_multiplier: 3</v>
      </c>
      <c r="AE37" s="4" t="str">
        <f t="shared" si="14"/>
        <v>delivery: 'shot'</v>
      </c>
      <c r="AF37" s="4" t="str">
        <f t="shared" si="15"/>
        <v>range increment: 110</v>
      </c>
      <c r="AG37" s="4" t="str">
        <f t="shared" si="16"/>
        <v>melee_penalty: -1</v>
      </c>
      <c r="AH37" s="4" t="str">
        <f t="shared" si="17"/>
        <v>is_finesse: 'false'</v>
      </c>
      <c r="AI37" s="4" t="str">
        <f t="shared" si="18"/>
        <v>has_reach: 'false'</v>
      </c>
      <c r="AK37" s="4" t="str">
        <f t="shared" ca="1" si="19"/>
        <v>{product_name: 'Bow, Mighty Composite Long (+4)',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500, stock: 17, weight: 3, category_id: 1, additional_information: JSON.stringify({weapon_type: 'Martial', ua_weapon_group: 'Bow', damage: 'd8', damage_type: 'Piercing', critical_range: 20, critical_multiplier: 3, delivery: 'shot', range increment: 110, melee_penalty: -1, is_finesse: 'false', has_reach: 'false'})},</v>
      </c>
    </row>
    <row r="38" spans="1:37" ht="160" outlineLevel="1" x14ac:dyDescent="0.2">
      <c r="A38" s="11" t="s">
        <v>118</v>
      </c>
      <c r="B38" s="35" t="s">
        <v>111</v>
      </c>
      <c r="C38" s="12">
        <v>2</v>
      </c>
      <c r="D38" s="12">
        <v>150</v>
      </c>
      <c r="E38" s="51" t="s">
        <v>57</v>
      </c>
      <c r="F38" s="52" t="s">
        <v>109</v>
      </c>
      <c r="G38" s="52" t="s">
        <v>1320</v>
      </c>
      <c r="H38" s="51" t="s">
        <v>47</v>
      </c>
      <c r="I38" s="51"/>
      <c r="J38" s="51">
        <v>20</v>
      </c>
      <c r="K38" s="51">
        <v>3</v>
      </c>
      <c r="L38" s="51" t="s">
        <v>91</v>
      </c>
      <c r="M38" s="51">
        <v>70</v>
      </c>
      <c r="N38" s="51"/>
      <c r="O38" s="53" t="b">
        <v>0</v>
      </c>
      <c r="P38" s="53" t="b">
        <v>0</v>
      </c>
      <c r="R38" s="4" t="str">
        <f t="shared" si="1"/>
        <v>product_name: 'Bow, Mighty Composite Short (+1)'</v>
      </c>
      <c r="S38" s="4" t="str">
        <f t="shared" si="2"/>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T38" s="4" t="str">
        <f t="shared" si="3"/>
        <v>cost: 150</v>
      </c>
      <c r="U38" s="4" t="str">
        <f t="shared" ca="1" si="4"/>
        <v>stock: 7</v>
      </c>
      <c r="V38" s="4" t="str">
        <f t="shared" si="5"/>
        <v>weight: 2</v>
      </c>
      <c r="W38" s="4" t="str">
        <f t="shared" si="6"/>
        <v>category_id: 1</v>
      </c>
      <c r="X38" s="4" t="str">
        <f t="shared" si="7"/>
        <v>weapon_type: 'Martial'</v>
      </c>
      <c r="Y38" s="4" t="str">
        <f t="shared" si="8"/>
        <v>ua_weapon_group: 'Bow'</v>
      </c>
      <c r="Z38" s="4" t="str">
        <f t="shared" si="9"/>
        <v>damage: 'd6'</v>
      </c>
      <c r="AA38" s="4" t="str">
        <f t="shared" si="10"/>
        <v>damage_type: 'Piercing'</v>
      </c>
      <c r="AB38" s="4" t="str">
        <f t="shared" si="11"/>
        <v/>
      </c>
      <c r="AC38" s="4" t="str">
        <f t="shared" si="12"/>
        <v>critical_range: 20</v>
      </c>
      <c r="AD38" s="4" t="str">
        <f t="shared" si="13"/>
        <v>critical_multiplier: 3</v>
      </c>
      <c r="AE38" s="4" t="str">
        <f t="shared" si="14"/>
        <v>delivery: 'shot'</v>
      </c>
      <c r="AF38" s="4" t="str">
        <f t="shared" si="15"/>
        <v>range increment: 70</v>
      </c>
      <c r="AG38" s="4" t="str">
        <f t="shared" si="16"/>
        <v>melee_penalty: -1</v>
      </c>
      <c r="AH38" s="4" t="str">
        <f t="shared" si="17"/>
        <v>is_finesse: 'false'</v>
      </c>
      <c r="AI38" s="4" t="str">
        <f t="shared" si="18"/>
        <v>has_reach: 'false'</v>
      </c>
      <c r="AK38" s="4" t="str">
        <f t="shared" ca="1" si="19"/>
        <v>{product_name: 'Bow, Mighty Composite Short (+1)',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150, stock: 7, weight: 2, category_id: 1, additional_information: JSON.stringify({weapon_type: 'Martial', ua_weapon_group: 'Bow', damage: 'd6', damage_type: 'Piercing', critical_range: 20, critical_multiplier: 3, delivery: 'shot', range increment: 70, melee_penalty: -1, is_finesse: 'false', has_reach: 'false'})},</v>
      </c>
    </row>
    <row r="39" spans="1:37" ht="160" outlineLevel="1" x14ac:dyDescent="0.2">
      <c r="A39" s="11" t="s">
        <v>119</v>
      </c>
      <c r="B39" s="35" t="s">
        <v>111</v>
      </c>
      <c r="C39" s="12">
        <v>2</v>
      </c>
      <c r="D39" s="12">
        <v>225</v>
      </c>
      <c r="E39" s="51" t="s">
        <v>57</v>
      </c>
      <c r="F39" s="52" t="s">
        <v>109</v>
      </c>
      <c r="G39" s="52" t="s">
        <v>1320</v>
      </c>
      <c r="H39" s="51" t="s">
        <v>47</v>
      </c>
      <c r="I39" s="51"/>
      <c r="J39" s="51">
        <v>20</v>
      </c>
      <c r="K39" s="51">
        <v>3</v>
      </c>
      <c r="L39" s="51" t="s">
        <v>91</v>
      </c>
      <c r="M39" s="51">
        <v>70</v>
      </c>
      <c r="N39" s="51"/>
      <c r="O39" s="53" t="b">
        <v>0</v>
      </c>
      <c r="P39" s="53" t="b">
        <v>0</v>
      </c>
      <c r="R39" s="4" t="str">
        <f t="shared" si="1"/>
        <v>product_name: 'Bow, Mighty Composite Short (+2)'</v>
      </c>
      <c r="S39" s="4" t="str">
        <f t="shared" si="2"/>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T39" s="4" t="str">
        <f t="shared" si="3"/>
        <v>cost: 225</v>
      </c>
      <c r="U39" s="4" t="str">
        <f t="shared" ca="1" si="4"/>
        <v>stock: 3</v>
      </c>
      <c r="V39" s="4" t="str">
        <f t="shared" si="5"/>
        <v>weight: 2</v>
      </c>
      <c r="W39" s="4" t="str">
        <f t="shared" si="6"/>
        <v>category_id: 1</v>
      </c>
      <c r="X39" s="4" t="str">
        <f t="shared" si="7"/>
        <v>weapon_type: 'Martial'</v>
      </c>
      <c r="Y39" s="4" t="str">
        <f t="shared" si="8"/>
        <v>ua_weapon_group: 'Bow'</v>
      </c>
      <c r="Z39" s="4" t="str">
        <f t="shared" si="9"/>
        <v>damage: 'd6'</v>
      </c>
      <c r="AA39" s="4" t="str">
        <f t="shared" si="10"/>
        <v>damage_type: 'Piercing'</v>
      </c>
      <c r="AB39" s="4" t="str">
        <f t="shared" si="11"/>
        <v/>
      </c>
      <c r="AC39" s="4" t="str">
        <f t="shared" si="12"/>
        <v>critical_range: 20</v>
      </c>
      <c r="AD39" s="4" t="str">
        <f t="shared" si="13"/>
        <v>critical_multiplier: 3</v>
      </c>
      <c r="AE39" s="4" t="str">
        <f t="shared" si="14"/>
        <v>delivery: 'shot'</v>
      </c>
      <c r="AF39" s="4" t="str">
        <f t="shared" si="15"/>
        <v>range increment: 70</v>
      </c>
      <c r="AG39" s="4" t="str">
        <f t="shared" si="16"/>
        <v>melee_penalty: -1</v>
      </c>
      <c r="AH39" s="4" t="str">
        <f t="shared" si="17"/>
        <v>is_finesse: 'false'</v>
      </c>
      <c r="AI39" s="4" t="str">
        <f t="shared" si="18"/>
        <v>has_reach: 'false'</v>
      </c>
      <c r="AK39" s="4" t="str">
        <f t="shared" ca="1" si="19"/>
        <v>{product_name: 'Bow, Mighty Composite Short (+2)',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225, stock: 3, weight: 2, category_id: 1, additional_information: JSON.stringify({weapon_type: 'Martial', ua_weapon_group: 'Bow', damage: 'd6', damage_type: 'Piercing', critical_range: 20, critical_multiplier: 3, delivery: 'shot', range increment: 70, melee_penalty: -1, is_finesse: 'false', has_reach: 'false'})},</v>
      </c>
    </row>
    <row r="40" spans="1:37" ht="60" outlineLevel="1" x14ac:dyDescent="0.2">
      <c r="A40" s="11" t="s">
        <v>120</v>
      </c>
      <c r="B40" s="35" t="s">
        <v>121</v>
      </c>
      <c r="C40" s="12">
        <v>2</v>
      </c>
      <c r="D40" s="12">
        <v>30</v>
      </c>
      <c r="E40" s="51" t="s">
        <v>57</v>
      </c>
      <c r="F40" s="52" t="s">
        <v>109</v>
      </c>
      <c r="G40" s="52" t="s">
        <v>1320</v>
      </c>
      <c r="H40" s="51" t="s">
        <v>47</v>
      </c>
      <c r="I40" s="51"/>
      <c r="J40" s="51">
        <v>20</v>
      </c>
      <c r="K40" s="51">
        <v>3</v>
      </c>
      <c r="L40" s="51" t="s">
        <v>91</v>
      </c>
      <c r="M40" s="51">
        <v>60</v>
      </c>
      <c r="N40" s="51"/>
      <c r="O40" s="53" t="b">
        <v>0</v>
      </c>
      <c r="P40" s="53" t="b">
        <v>0</v>
      </c>
      <c r="R40" s="4" t="str">
        <f t="shared" si="1"/>
        <v>product_name: 'Bow, Short'</v>
      </c>
      <c r="S40" s="4" t="str">
        <f t="shared" si="2"/>
        <v>description: 'You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v>
      </c>
      <c r="T40" s="4" t="str">
        <f t="shared" si="3"/>
        <v>cost: 30</v>
      </c>
      <c r="U40" s="4" t="str">
        <f t="shared" ca="1" si="4"/>
        <v>stock: 16</v>
      </c>
      <c r="V40" s="4" t="str">
        <f t="shared" si="5"/>
        <v>weight: 2</v>
      </c>
      <c r="W40" s="4" t="str">
        <f t="shared" si="6"/>
        <v>category_id: 1</v>
      </c>
      <c r="X40" s="4" t="str">
        <f t="shared" si="7"/>
        <v>weapon_type: 'Martial'</v>
      </c>
      <c r="Y40" s="4" t="str">
        <f t="shared" si="8"/>
        <v>ua_weapon_group: 'Bow'</v>
      </c>
      <c r="Z40" s="4" t="str">
        <f t="shared" si="9"/>
        <v>damage: 'd6'</v>
      </c>
      <c r="AA40" s="4" t="str">
        <f t="shared" si="10"/>
        <v>damage_type: 'Piercing'</v>
      </c>
      <c r="AB40" s="4" t="str">
        <f t="shared" si="11"/>
        <v/>
      </c>
      <c r="AC40" s="4" t="str">
        <f t="shared" si="12"/>
        <v>critical_range: 20</v>
      </c>
      <c r="AD40" s="4" t="str">
        <f t="shared" si="13"/>
        <v>critical_multiplier: 3</v>
      </c>
      <c r="AE40" s="4" t="str">
        <f t="shared" si="14"/>
        <v>delivery: 'shot'</v>
      </c>
      <c r="AF40" s="4" t="str">
        <f t="shared" si="15"/>
        <v>range increment: 60</v>
      </c>
      <c r="AG40" s="4" t="str">
        <f t="shared" si="16"/>
        <v>melee_penalty: -1</v>
      </c>
      <c r="AH40" s="4" t="str">
        <f t="shared" si="17"/>
        <v>is_finesse: 'false'</v>
      </c>
      <c r="AI40" s="4" t="str">
        <f t="shared" si="18"/>
        <v>has_reach: 'false'</v>
      </c>
      <c r="AK40" s="4" t="str">
        <f t="shared" ca="1" si="19"/>
        <v>{product_name: 'Bow, Short', description: 'You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 cost: 30, stock: 16, weight: 2, category_id: 1, additional_information: JSON.stringify({weapon_type: 'Martial', ua_weapon_group: 'Bow', damage: 'd6', damage_type: 'Piercing', critical_range: 20, critical_multiplier: 3, delivery: 'shot', range increment: 60, melee_penalty: -1, is_finesse: 'false', has_reach: 'false'})},</v>
      </c>
    </row>
    <row r="41" spans="1:37" outlineLevel="1" x14ac:dyDescent="0.2">
      <c r="A41" s="13" t="s">
        <v>122</v>
      </c>
      <c r="C41" s="12">
        <v>5</v>
      </c>
      <c r="D41" s="12">
        <v>5</v>
      </c>
      <c r="E41" s="51" t="s">
        <v>68</v>
      </c>
      <c r="F41" s="52" t="s">
        <v>123</v>
      </c>
      <c r="G41" s="52" t="s">
        <v>1320</v>
      </c>
      <c r="H41" s="51" t="s">
        <v>95</v>
      </c>
      <c r="I41" s="51"/>
      <c r="J41" s="51">
        <v>20</v>
      </c>
      <c r="K41" s="51">
        <v>2</v>
      </c>
      <c r="L41" s="51"/>
      <c r="M41" s="51"/>
      <c r="N41" s="51"/>
      <c r="O41" s="53" t="b">
        <v>1</v>
      </c>
      <c r="P41" s="53" t="b">
        <v>0</v>
      </c>
      <c r="R41" s="4" t="str">
        <f t="shared" si="1"/>
        <v>product_name: 'Chain'</v>
      </c>
      <c r="S41" s="4" t="str">
        <f t="shared" si="2"/>
        <v/>
      </c>
      <c r="T41" s="4" t="str">
        <f t="shared" si="3"/>
        <v>cost: 5</v>
      </c>
      <c r="U41" s="4" t="str">
        <f t="shared" ca="1" si="4"/>
        <v>stock: 13</v>
      </c>
      <c r="V41" s="4" t="str">
        <f t="shared" si="5"/>
        <v>weight: 5</v>
      </c>
      <c r="W41" s="4" t="str">
        <f t="shared" si="6"/>
        <v>category_id: 1</v>
      </c>
      <c r="X41" s="4" t="str">
        <f t="shared" si="7"/>
        <v>weapon_type: 'Exotic'</v>
      </c>
      <c r="Y41" s="4" t="str">
        <f t="shared" si="8"/>
        <v>ua_weapon_group: 'Whip'</v>
      </c>
      <c r="Z41" s="4" t="str">
        <f t="shared" si="9"/>
        <v>damage: 'd6'</v>
      </c>
      <c r="AA41" s="4" t="str">
        <f t="shared" si="10"/>
        <v>damage_type: 'Bludgeoning'</v>
      </c>
      <c r="AB41" s="4" t="str">
        <f t="shared" si="11"/>
        <v/>
      </c>
      <c r="AC41" s="4" t="str">
        <f t="shared" si="12"/>
        <v>critical_range: 20</v>
      </c>
      <c r="AD41" s="4" t="str">
        <f t="shared" si="13"/>
        <v>critical_multiplier: 2</v>
      </c>
      <c r="AE41" s="4" t="str">
        <f t="shared" si="14"/>
        <v/>
      </c>
      <c r="AF41" s="4" t="str">
        <f t="shared" si="15"/>
        <v>range increment: -1</v>
      </c>
      <c r="AG41" s="4" t="str">
        <f t="shared" si="16"/>
        <v>melee_penalty: -1</v>
      </c>
      <c r="AH41" s="4" t="str">
        <f t="shared" si="17"/>
        <v>is_finesse: 'true'</v>
      </c>
      <c r="AI41" s="4" t="str">
        <f t="shared" si="18"/>
        <v>has_reach: 'false'</v>
      </c>
      <c r="AK41" s="4" t="str">
        <f t="shared" ca="1" si="19"/>
        <v>{product_name: 'Chain', cost: 5, stock: 13, weight: 5, category_id: 1, additional_information: JSON.stringify({weapon_type: 'Exotic', ua_weapon_group: 'Whip', damage: 'd6', damage_type: 'Bludgeoning', critical_range: 20, critical_multiplier: 2, range increment: -1, melee_penalty: -1, is_finesse: 'true', has_reach: 'false'})},</v>
      </c>
    </row>
    <row r="42" spans="1:37" ht="130" outlineLevel="1" x14ac:dyDescent="0.2">
      <c r="A42" s="11" t="s">
        <v>124</v>
      </c>
      <c r="B42" s="35" t="s">
        <v>125</v>
      </c>
      <c r="C42" s="12">
        <v>15</v>
      </c>
      <c r="D42" s="12">
        <v>25</v>
      </c>
      <c r="E42" s="51" t="s">
        <v>68</v>
      </c>
      <c r="F42" s="52" t="s">
        <v>123</v>
      </c>
      <c r="G42" s="52" t="s">
        <v>1327</v>
      </c>
      <c r="H42" s="51" t="s">
        <v>47</v>
      </c>
      <c r="I42" s="51"/>
      <c r="J42" s="51">
        <v>20</v>
      </c>
      <c r="K42" s="51">
        <v>2</v>
      </c>
      <c r="L42" s="51"/>
      <c r="M42" s="51"/>
      <c r="N42" s="51"/>
      <c r="O42" s="53" t="b">
        <v>1</v>
      </c>
      <c r="P42" s="53" t="b">
        <v>0</v>
      </c>
      <c r="R42" s="4" t="str">
        <f t="shared" si="1"/>
        <v>product_name: 'Chain, Spiked'</v>
      </c>
      <c r="S42" s="4" t="str">
        <f t="shared" si="2"/>
        <v>description: 'A spiked chain has reach, so you can strike opponents 10 feet away with it. In addition, unlike most other weapons with reach, it can be used against an adjacent foe.\nYou can make trip attacks with the chain. If you are tripped during your own trip attempt, you can drop the chain to avoid being tripped.\nWhen using a spiked chain, you get a +2 bonus on opposed attack rolls made to disarm an opponent (including the roll to avoid being disarmed if such an attempt fails).\nYou can use the Weapon Finesse feat to apply your Dexterity modifier instead of your Strength modifier to attack rolls with a spiked chain sized for you, even though it isn’t a light weapon for you.'</v>
      </c>
      <c r="T42" s="4" t="str">
        <f t="shared" si="3"/>
        <v>cost: 25</v>
      </c>
      <c r="U42" s="4" t="str">
        <f t="shared" ca="1" si="4"/>
        <v>stock: 11</v>
      </c>
      <c r="V42" s="4" t="str">
        <f t="shared" si="5"/>
        <v>weight: 15</v>
      </c>
      <c r="W42" s="4" t="str">
        <f t="shared" si="6"/>
        <v>category_id: 1</v>
      </c>
      <c r="X42" s="4" t="str">
        <f t="shared" si="7"/>
        <v>weapon_type: 'Exotic'</v>
      </c>
      <c r="Y42" s="4" t="str">
        <f t="shared" si="8"/>
        <v>ua_weapon_group: 'Whip'</v>
      </c>
      <c r="Z42" s="4" t="str">
        <f t="shared" si="9"/>
        <v>damage: '2d4'</v>
      </c>
      <c r="AA42" s="4" t="str">
        <f t="shared" si="10"/>
        <v>damage_type: 'Piercing'</v>
      </c>
      <c r="AB42" s="4" t="str">
        <f t="shared" si="11"/>
        <v/>
      </c>
      <c r="AC42" s="4" t="str">
        <f t="shared" si="12"/>
        <v>critical_range: 20</v>
      </c>
      <c r="AD42" s="4" t="str">
        <f t="shared" si="13"/>
        <v>critical_multiplier: 2</v>
      </c>
      <c r="AE42" s="4" t="str">
        <f t="shared" si="14"/>
        <v/>
      </c>
      <c r="AF42" s="4" t="str">
        <f t="shared" si="15"/>
        <v>range increment: -1</v>
      </c>
      <c r="AG42" s="4" t="str">
        <f t="shared" si="16"/>
        <v>melee_penalty: -1</v>
      </c>
      <c r="AH42" s="4" t="str">
        <f t="shared" si="17"/>
        <v>is_finesse: 'true'</v>
      </c>
      <c r="AI42" s="4" t="str">
        <f t="shared" si="18"/>
        <v>has_reach: 'false'</v>
      </c>
      <c r="AK42" s="4" t="str">
        <f t="shared" ca="1" si="19"/>
        <v>{product_name: 'Chain, Spiked', description: 'A spiked chain has reach, so you can strike opponents 10 feet away with it. In addition, unlike most other weapons with reach, it can be used against an adjacent foe.\nYou can make trip attacks with the chain. If you are tripped during your own trip attempt, you can drop the chain to avoid being tripped.\nWhen using a spiked chain, you get a +2 bonus on opposed attack rolls made to disarm an opponent (including the roll to avoid being disarmed if such an attempt fails).\nYou can use the Weapon Finesse feat to apply your Dexterity modifier instead of your Strength modifier to attack rolls with a spiked chain sized for you, even though it isn’t a light weapon for you.', cost: 25, stock: 11, weight: 15, category_id: 1, additional_information: JSON.stringify({weapon_type: 'Exotic', ua_weapon_group: 'Whip', damage: '2d4', damage_type: 'Piercing', critical_range: 20, critical_multiplier: 2, range increment: -1, melee_penalty: -1, is_finesse: 'true', has_reach: 'false'})},</v>
      </c>
    </row>
    <row r="43" spans="1:37" outlineLevel="1" x14ac:dyDescent="0.2">
      <c r="A43" s="11" t="s">
        <v>126</v>
      </c>
      <c r="C43" s="12">
        <v>4</v>
      </c>
      <c r="D43" s="12"/>
      <c r="E43" s="51" t="s">
        <v>68</v>
      </c>
      <c r="F43" s="52" t="s">
        <v>123</v>
      </c>
      <c r="G43" s="52" t="s">
        <v>1321</v>
      </c>
      <c r="H43" s="51" t="s">
        <v>47</v>
      </c>
      <c r="I43" s="51"/>
      <c r="J43" s="51">
        <v>19</v>
      </c>
      <c r="K43" s="51">
        <v>2</v>
      </c>
      <c r="L43" s="51"/>
      <c r="M43" s="51"/>
      <c r="N43" s="51"/>
      <c r="O43" s="53" t="b">
        <v>0</v>
      </c>
      <c r="P43" s="53" t="b">
        <v>0</v>
      </c>
      <c r="R43" s="4" t="str">
        <f t="shared" si="1"/>
        <v>product_name: 'Chain-and-Dagger'</v>
      </c>
      <c r="S43" s="4" t="str">
        <f t="shared" si="2"/>
        <v/>
      </c>
      <c r="T43" s="4" t="str">
        <f t="shared" si="3"/>
        <v>cost: -1</v>
      </c>
      <c r="U43" s="4" t="str">
        <f t="shared" ca="1" si="4"/>
        <v>stock: 11</v>
      </c>
      <c r="V43" s="4" t="str">
        <f t="shared" si="5"/>
        <v>weight: 4</v>
      </c>
      <c r="W43" s="4" t="str">
        <f t="shared" si="6"/>
        <v>category_id: 1</v>
      </c>
      <c r="X43" s="4" t="str">
        <f t="shared" si="7"/>
        <v>weapon_type: 'Exotic'</v>
      </c>
      <c r="Y43" s="4" t="str">
        <f t="shared" si="8"/>
        <v>ua_weapon_group: 'Whip'</v>
      </c>
      <c r="Z43" s="4" t="str">
        <f t="shared" si="9"/>
        <v>damage: 'd4'</v>
      </c>
      <c r="AA43" s="4" t="str">
        <f t="shared" si="10"/>
        <v>damage_type: 'Piercing'</v>
      </c>
      <c r="AB43" s="4" t="str">
        <f t="shared" si="11"/>
        <v/>
      </c>
      <c r="AC43" s="4" t="str">
        <f t="shared" si="12"/>
        <v>critical_range: 19</v>
      </c>
      <c r="AD43" s="4" t="str">
        <f t="shared" si="13"/>
        <v>critical_multiplier: 2</v>
      </c>
      <c r="AE43" s="4" t="str">
        <f t="shared" si="14"/>
        <v/>
      </c>
      <c r="AF43" s="4" t="str">
        <f t="shared" si="15"/>
        <v>range increment: -1</v>
      </c>
      <c r="AG43" s="4" t="str">
        <f t="shared" si="16"/>
        <v>melee_penalty: -1</v>
      </c>
      <c r="AH43" s="4" t="str">
        <f t="shared" si="17"/>
        <v>is_finesse: 'false'</v>
      </c>
      <c r="AI43" s="4" t="str">
        <f t="shared" si="18"/>
        <v>has_reach: 'false'</v>
      </c>
      <c r="AK43" s="4" t="str">
        <f t="shared" ca="1" si="19"/>
        <v>{product_name: 'Chain-and-Dagger', cost: -1, stock: 11, weight: 4, category_id: 1, additional_information: JSON.stringify({weapon_type: 'Exotic', ua_weapon_group: 'Whip', damage: 'd4', damage_type: 'Piercing', critical_range: 19, critical_multiplier: 2, range increment: -1, melee_penalty: -1, is_finesse: 'false', has_reach: 'false'})},</v>
      </c>
    </row>
    <row r="44" spans="1:37" outlineLevel="1" x14ac:dyDescent="0.2">
      <c r="A44" s="11" t="s">
        <v>127</v>
      </c>
      <c r="C44" s="12">
        <v>2</v>
      </c>
      <c r="D44" s="12">
        <v>15</v>
      </c>
      <c r="E44" s="51" t="s">
        <v>68</v>
      </c>
      <c r="F44" s="52" t="s">
        <v>90</v>
      </c>
      <c r="G44" s="52" t="s">
        <v>1321</v>
      </c>
      <c r="H44" s="51" t="s">
        <v>64</v>
      </c>
      <c r="I44" s="51"/>
      <c r="J44" s="51">
        <v>20</v>
      </c>
      <c r="K44" s="51">
        <v>3</v>
      </c>
      <c r="L44" s="51" t="s">
        <v>41</v>
      </c>
      <c r="M44" s="51">
        <v>30</v>
      </c>
      <c r="N44" s="51"/>
      <c r="O44" s="53" t="b">
        <v>0</v>
      </c>
      <c r="P44" s="53" t="b">
        <v>0</v>
      </c>
      <c r="R44" s="4" t="str">
        <f t="shared" si="1"/>
        <v>product_name: 'Chakram'</v>
      </c>
      <c r="S44" s="4" t="str">
        <f t="shared" si="2"/>
        <v/>
      </c>
      <c r="T44" s="4" t="str">
        <f t="shared" si="3"/>
        <v>cost: 15</v>
      </c>
      <c r="U44" s="4" t="str">
        <f t="shared" ca="1" si="4"/>
        <v>stock: 6</v>
      </c>
      <c r="V44" s="4" t="str">
        <f t="shared" si="5"/>
        <v>weight: 2</v>
      </c>
      <c r="W44" s="4" t="str">
        <f t="shared" si="6"/>
        <v>category_id: 1</v>
      </c>
      <c r="X44" s="4" t="str">
        <f t="shared" si="7"/>
        <v>weapon_type: 'Exotic'</v>
      </c>
      <c r="Y44" s="4" t="str">
        <f t="shared" si="8"/>
        <v>ua_weapon_group: 'Other'</v>
      </c>
      <c r="Z44" s="4" t="str">
        <f t="shared" si="9"/>
        <v>damage: 'd4'</v>
      </c>
      <c r="AA44" s="4" t="str">
        <f t="shared" si="10"/>
        <v>damage_type: 'Slashing'</v>
      </c>
      <c r="AB44" s="4" t="str">
        <f t="shared" si="11"/>
        <v/>
      </c>
      <c r="AC44" s="4" t="str">
        <f t="shared" si="12"/>
        <v>critical_range: 20</v>
      </c>
      <c r="AD44" s="4" t="str">
        <f t="shared" si="13"/>
        <v>critical_multiplier: 3</v>
      </c>
      <c r="AE44" s="4" t="str">
        <f t="shared" si="14"/>
        <v>delivery: 'thrown'</v>
      </c>
      <c r="AF44" s="4" t="str">
        <f t="shared" si="15"/>
        <v>range increment: 30</v>
      </c>
      <c r="AG44" s="4" t="str">
        <f t="shared" si="16"/>
        <v>melee_penalty: -1</v>
      </c>
      <c r="AH44" s="4" t="str">
        <f t="shared" si="17"/>
        <v>is_finesse: 'false'</v>
      </c>
      <c r="AI44" s="4" t="str">
        <f t="shared" si="18"/>
        <v>has_reach: 'false'</v>
      </c>
      <c r="AK44" s="4" t="str">
        <f t="shared" ca="1" si="19"/>
        <v>{product_name: 'Chakram', cost: 15, stock: 6, weight: 2, category_id: 1, additional_information: JSON.stringify({weapon_type: 'Exotic', ua_weapon_group: 'Other', damage: 'd4', damage_type: 'Slashing', critical_range: 20, critical_multiplier: 3, delivery: 'thrown', range increment: 30, melee_penalty: -1, is_finesse: 'false', has_reach: 'false'})},</v>
      </c>
    </row>
    <row r="45" spans="1:37" outlineLevel="1" x14ac:dyDescent="0.2">
      <c r="A45" s="11" t="s">
        <v>128</v>
      </c>
      <c r="C45" s="12">
        <v>0.5</v>
      </c>
      <c r="D45" s="12"/>
      <c r="E45" s="51" t="s">
        <v>68</v>
      </c>
      <c r="F45" s="52"/>
      <c r="G45" s="52" t="s">
        <v>1320</v>
      </c>
      <c r="H45" s="51" t="s">
        <v>64</v>
      </c>
      <c r="I45" s="51"/>
      <c r="J45" s="51">
        <v>20</v>
      </c>
      <c r="K45" s="51">
        <v>2</v>
      </c>
      <c r="L45" s="51" t="s">
        <v>41</v>
      </c>
      <c r="M45" s="51">
        <v>20</v>
      </c>
      <c r="N45" s="51"/>
      <c r="O45" s="53" t="b">
        <v>0</v>
      </c>
      <c r="P45" s="53" t="b">
        <v>0</v>
      </c>
      <c r="R45" s="4" t="str">
        <f t="shared" si="1"/>
        <v>product_name: 'Chatkcha'</v>
      </c>
      <c r="S45" s="4" t="str">
        <f t="shared" si="2"/>
        <v/>
      </c>
      <c r="T45" s="4" t="str">
        <f t="shared" si="3"/>
        <v>cost: -1</v>
      </c>
      <c r="U45" s="4" t="str">
        <f t="shared" ca="1" si="4"/>
        <v>stock: 4</v>
      </c>
      <c r="V45" s="4" t="str">
        <f t="shared" si="5"/>
        <v>weight: 0.5</v>
      </c>
      <c r="W45" s="4" t="str">
        <f t="shared" si="6"/>
        <v>category_id: 1</v>
      </c>
      <c r="X45" s="4" t="str">
        <f t="shared" si="7"/>
        <v>weapon_type: 'Exotic'</v>
      </c>
      <c r="Y45" s="4" t="str">
        <f t="shared" si="8"/>
        <v/>
      </c>
      <c r="Z45" s="4" t="str">
        <f t="shared" si="9"/>
        <v>damage: 'd6'</v>
      </c>
      <c r="AA45" s="4" t="str">
        <f t="shared" si="10"/>
        <v>damage_type: 'Slashing'</v>
      </c>
      <c r="AB45" s="4" t="str">
        <f t="shared" si="11"/>
        <v/>
      </c>
      <c r="AC45" s="4" t="str">
        <f t="shared" si="12"/>
        <v>critical_range: 20</v>
      </c>
      <c r="AD45" s="4" t="str">
        <f t="shared" si="13"/>
        <v>critical_multiplier: 2</v>
      </c>
      <c r="AE45" s="4" t="str">
        <f t="shared" si="14"/>
        <v>delivery: 'thrown'</v>
      </c>
      <c r="AF45" s="4" t="str">
        <f t="shared" si="15"/>
        <v>range increment: 20</v>
      </c>
      <c r="AG45" s="4" t="str">
        <f t="shared" si="16"/>
        <v>melee_penalty: -1</v>
      </c>
      <c r="AH45" s="4" t="str">
        <f t="shared" si="17"/>
        <v>is_finesse: 'false'</v>
      </c>
      <c r="AI45" s="4" t="str">
        <f t="shared" si="18"/>
        <v>has_reach: 'false'</v>
      </c>
      <c r="AK45" s="4" t="str">
        <f t="shared" ca="1" si="19"/>
        <v>{product_name: 'Chatkcha', cost: -1, stock: 4, weight: 0.5, category_id: 1, additional_information: JSON.stringify({weapon_type: 'Exotic', damage: 'd6', damage_type: 'Slashing', critical_range: 20, critical_multiplier: 2, delivery: 'thrown', range increment: 20, melee_penalty: -1, is_finesse: 'false', has_reach: 'false'})},</v>
      </c>
    </row>
    <row r="46" spans="1:37" outlineLevel="1" x14ac:dyDescent="0.2">
      <c r="A46" s="13" t="s">
        <v>129</v>
      </c>
      <c r="C46" s="12">
        <v>6</v>
      </c>
      <c r="D46" s="12">
        <v>8</v>
      </c>
      <c r="E46" s="51" t="s">
        <v>68</v>
      </c>
      <c r="F46" s="52"/>
      <c r="G46" s="52" t="s">
        <v>1320</v>
      </c>
      <c r="H46" s="51" t="s">
        <v>47</v>
      </c>
      <c r="I46" s="51"/>
      <c r="J46" s="51">
        <v>20</v>
      </c>
      <c r="K46" s="51">
        <v>2</v>
      </c>
      <c r="L46" s="51"/>
      <c r="M46" s="51"/>
      <c r="N46" s="51"/>
      <c r="O46" s="53" t="b">
        <v>0</v>
      </c>
      <c r="P46" s="53" t="b">
        <v>0</v>
      </c>
      <c r="R46" s="4" t="str">
        <f t="shared" si="1"/>
        <v>product_name: 'Chijiriki'</v>
      </c>
      <c r="S46" s="4" t="str">
        <f t="shared" si="2"/>
        <v/>
      </c>
      <c r="T46" s="4" t="str">
        <f t="shared" si="3"/>
        <v>cost: 8</v>
      </c>
      <c r="U46" s="4" t="str">
        <f t="shared" ca="1" si="4"/>
        <v>stock: 1</v>
      </c>
      <c r="V46" s="4" t="str">
        <f t="shared" si="5"/>
        <v>weight: 6</v>
      </c>
      <c r="W46" s="4" t="str">
        <f t="shared" si="6"/>
        <v>category_id: 1</v>
      </c>
      <c r="X46" s="4" t="str">
        <f t="shared" si="7"/>
        <v>weapon_type: 'Exotic'</v>
      </c>
      <c r="Y46" s="4" t="str">
        <f t="shared" si="8"/>
        <v/>
      </c>
      <c r="Z46" s="4" t="str">
        <f t="shared" si="9"/>
        <v>damage: 'd6'</v>
      </c>
      <c r="AA46" s="4" t="str">
        <f t="shared" si="10"/>
        <v>damage_type: 'Piercing'</v>
      </c>
      <c r="AB46" s="4" t="str">
        <f t="shared" si="11"/>
        <v/>
      </c>
      <c r="AC46" s="4" t="str">
        <f t="shared" si="12"/>
        <v>critical_range: 20</v>
      </c>
      <c r="AD46" s="4" t="str">
        <f t="shared" si="13"/>
        <v>critical_multiplier: 2</v>
      </c>
      <c r="AE46" s="4" t="str">
        <f t="shared" si="14"/>
        <v/>
      </c>
      <c r="AF46" s="4" t="str">
        <f t="shared" si="15"/>
        <v>range increment: -1</v>
      </c>
      <c r="AG46" s="4" t="str">
        <f t="shared" si="16"/>
        <v>melee_penalty: -1</v>
      </c>
      <c r="AH46" s="4" t="str">
        <f t="shared" si="17"/>
        <v>is_finesse: 'false'</v>
      </c>
      <c r="AI46" s="4" t="str">
        <f t="shared" si="18"/>
        <v>has_reach: 'false'</v>
      </c>
      <c r="AK46" s="4" t="str">
        <f t="shared" ca="1" si="19"/>
        <v>{product_name: 'Chijiriki', cost: 8, stock: 1, weight: 6, category_id: 1, additional_information: JSON.stringify({weapon_type: 'Exotic', damage: 'd6', damage_type: 'Piercing', critical_range: 20, critical_multiplier: 2, range increment: -1, melee_penalty: -1, is_finesse: 'false', has_reach: 'false'})},</v>
      </c>
    </row>
    <row r="47" spans="1:37" outlineLevel="1" x14ac:dyDescent="0.2">
      <c r="A47" s="11" t="s">
        <v>130</v>
      </c>
      <c r="C47" s="12">
        <v>2</v>
      </c>
      <c r="D47" s="12">
        <v>30</v>
      </c>
      <c r="E47" s="51" t="s">
        <v>68</v>
      </c>
      <c r="F47" s="52" t="s">
        <v>90</v>
      </c>
      <c r="G47" s="52" t="s">
        <v>1321</v>
      </c>
      <c r="H47" s="51" t="s">
        <v>47</v>
      </c>
      <c r="I47" s="51"/>
      <c r="J47" s="51">
        <v>19</v>
      </c>
      <c r="K47" s="51">
        <v>2</v>
      </c>
      <c r="L47" s="51"/>
      <c r="M47" s="54"/>
      <c r="N47" s="51"/>
      <c r="O47" s="53" t="b">
        <v>0</v>
      </c>
      <c r="P47" s="53" t="b">
        <v>0</v>
      </c>
      <c r="R47" s="4" t="str">
        <f t="shared" si="1"/>
        <v>product_name: 'Claw Bracer'</v>
      </c>
      <c r="S47" s="4" t="str">
        <f t="shared" si="2"/>
        <v/>
      </c>
      <c r="T47" s="4" t="str">
        <f t="shared" si="3"/>
        <v>cost: 30</v>
      </c>
      <c r="U47" s="4" t="str">
        <f t="shared" ca="1" si="4"/>
        <v>stock: 6</v>
      </c>
      <c r="V47" s="4" t="str">
        <f t="shared" si="5"/>
        <v>weight: 2</v>
      </c>
      <c r="W47" s="4" t="str">
        <f t="shared" si="6"/>
        <v>category_id: 1</v>
      </c>
      <c r="X47" s="4" t="str">
        <f t="shared" si="7"/>
        <v>weapon_type: 'Exotic'</v>
      </c>
      <c r="Y47" s="4" t="str">
        <f t="shared" si="8"/>
        <v>ua_weapon_group: 'Other'</v>
      </c>
      <c r="Z47" s="4" t="str">
        <f t="shared" si="9"/>
        <v>damage: 'd4'</v>
      </c>
      <c r="AA47" s="4" t="str">
        <f t="shared" si="10"/>
        <v>damage_type: 'Piercing'</v>
      </c>
      <c r="AB47" s="4" t="str">
        <f t="shared" si="11"/>
        <v/>
      </c>
      <c r="AC47" s="4" t="str">
        <f t="shared" si="12"/>
        <v>critical_range: 19</v>
      </c>
      <c r="AD47" s="4" t="str">
        <f t="shared" si="13"/>
        <v>critical_multiplier: 2</v>
      </c>
      <c r="AE47" s="4" t="str">
        <f t="shared" si="14"/>
        <v/>
      </c>
      <c r="AF47" s="4" t="str">
        <f t="shared" si="15"/>
        <v>range increment: -1</v>
      </c>
      <c r="AG47" s="4" t="str">
        <f t="shared" si="16"/>
        <v>melee_penalty: -1</v>
      </c>
      <c r="AH47" s="4" t="str">
        <f t="shared" si="17"/>
        <v>is_finesse: 'false'</v>
      </c>
      <c r="AI47" s="4" t="str">
        <f t="shared" si="18"/>
        <v>has_reach: 'false'</v>
      </c>
      <c r="AK47" s="4" t="str">
        <f t="shared" ca="1" si="19"/>
        <v>{product_name: 'Claw Bracer', cost: 30, stock: 6, weight: 2, category_id: 1, additional_information: JSON.stringify({weapon_type: 'Exotic', ua_weapon_group: 'Other', damage: 'd4', damage_type: 'Piercing', critical_range: 19, critical_multiplier: 2, range increment: -1, melee_penalty: -1, is_finesse: 'false', has_reach: 'false'})},</v>
      </c>
    </row>
    <row r="48" spans="1:37" outlineLevel="1" x14ac:dyDescent="0.2">
      <c r="A48" s="11" t="s">
        <v>131</v>
      </c>
      <c r="C48" s="12"/>
      <c r="D48" s="12"/>
      <c r="E48" s="51" t="s">
        <v>84</v>
      </c>
      <c r="F48" s="52" t="s">
        <v>84</v>
      </c>
      <c r="G48" s="52" t="s">
        <v>1326</v>
      </c>
      <c r="H48" s="51" t="s">
        <v>132</v>
      </c>
      <c r="I48" s="51"/>
      <c r="J48" s="51">
        <v>20</v>
      </c>
      <c r="K48" s="51">
        <v>2</v>
      </c>
      <c r="L48" s="51"/>
      <c r="M48" s="51"/>
      <c r="N48" s="51"/>
      <c r="O48" s="53" t="b">
        <v>1</v>
      </c>
      <c r="P48" s="53" t="b">
        <v>0</v>
      </c>
      <c r="R48" s="4" t="str">
        <f t="shared" si="1"/>
        <v>product_name: 'Claw or Rake'</v>
      </c>
      <c r="S48" s="4" t="str">
        <f t="shared" si="2"/>
        <v/>
      </c>
      <c r="T48" s="4" t="str">
        <f t="shared" si="3"/>
        <v>cost: -1</v>
      </c>
      <c r="U48" s="4" t="str">
        <f t="shared" ca="1" si="4"/>
        <v>stock: 13</v>
      </c>
      <c r="V48" s="4" t="str">
        <f t="shared" si="5"/>
        <v>weight: -1</v>
      </c>
      <c r="W48" s="4" t="str">
        <f t="shared" si="6"/>
        <v>category_id: 1</v>
      </c>
      <c r="X48" s="4" t="str">
        <f t="shared" si="7"/>
        <v>weapon_type: 'Natural'</v>
      </c>
      <c r="Y48" s="4" t="str">
        <f t="shared" si="8"/>
        <v>ua_weapon_group: 'Natural'</v>
      </c>
      <c r="Z48" s="4" t="str">
        <f t="shared" si="9"/>
        <v>damage: 'd1'</v>
      </c>
      <c r="AA48" s="4" t="str">
        <f t="shared" si="10"/>
        <v>damage_type: 'Slashing and Piercing'</v>
      </c>
      <c r="AB48" s="4" t="str">
        <f t="shared" si="11"/>
        <v/>
      </c>
      <c r="AC48" s="4" t="str">
        <f t="shared" si="12"/>
        <v>critical_range: 20</v>
      </c>
      <c r="AD48" s="4" t="str">
        <f t="shared" si="13"/>
        <v>critical_multiplier: 2</v>
      </c>
      <c r="AE48" s="4" t="str">
        <f t="shared" si="14"/>
        <v/>
      </c>
      <c r="AF48" s="4" t="str">
        <f t="shared" si="15"/>
        <v>range increment: -1</v>
      </c>
      <c r="AG48" s="4" t="str">
        <f t="shared" si="16"/>
        <v>melee_penalty: -1</v>
      </c>
      <c r="AH48" s="4" t="str">
        <f t="shared" si="17"/>
        <v>is_finesse: 'true'</v>
      </c>
      <c r="AI48" s="4" t="str">
        <f t="shared" si="18"/>
        <v>has_reach: 'false'</v>
      </c>
      <c r="AK48" s="4" t="str">
        <f t="shared" ca="1" si="19"/>
        <v>{product_name: 'Claw or Rake', cost: -1, stock: 13, weight: -1, category_id: 1, additional_information: JSON.stringify({weapon_type: 'Natural', ua_weapon_group: 'Natural', damage: 'd1', damage_type: 'Slashing and Piercing', critical_range: 20, critical_multiplier: 2, range increment: -1, melee_penalty: -1, is_finesse: 'true', has_reach: 'false'})},</v>
      </c>
    </row>
    <row r="49" spans="1:37" outlineLevel="1" x14ac:dyDescent="0.2">
      <c r="A49" s="11" t="s">
        <v>133</v>
      </c>
      <c r="C49" s="12">
        <v>3</v>
      </c>
      <c r="D49" s="12"/>
      <c r="E49" s="51" t="s">
        <v>68</v>
      </c>
      <c r="F49" s="52" t="s">
        <v>90</v>
      </c>
      <c r="G49" s="52" t="s">
        <v>1321</v>
      </c>
      <c r="H49" s="51" t="s">
        <v>135</v>
      </c>
      <c r="I49" s="51"/>
      <c r="J49" s="51">
        <v>20</v>
      </c>
      <c r="K49" s="51">
        <v>3</v>
      </c>
      <c r="L49" s="51"/>
      <c r="M49" s="51"/>
      <c r="N49" s="51"/>
      <c r="O49" s="53" t="b">
        <v>0</v>
      </c>
      <c r="P49" s="53" t="b">
        <v>0</v>
      </c>
      <c r="R49" s="4" t="str">
        <f t="shared" si="1"/>
        <v>product_name: 'Claw, Panther'</v>
      </c>
      <c r="S49" s="4" t="str">
        <f t="shared" si="2"/>
        <v/>
      </c>
      <c r="T49" s="4" t="str">
        <f t="shared" si="3"/>
        <v>cost: -1</v>
      </c>
      <c r="U49" s="4" t="str">
        <f t="shared" ca="1" si="4"/>
        <v>stock: 19</v>
      </c>
      <c r="V49" s="4" t="str">
        <f t="shared" si="5"/>
        <v>weight: 3</v>
      </c>
      <c r="W49" s="4" t="str">
        <f t="shared" si="6"/>
        <v>category_id: 1</v>
      </c>
      <c r="X49" s="4" t="str">
        <f t="shared" si="7"/>
        <v>weapon_type: 'Exotic'</v>
      </c>
      <c r="Y49" s="4" t="str">
        <f t="shared" si="8"/>
        <v>ua_weapon_group: 'Other'</v>
      </c>
      <c r="Z49" s="4" t="str">
        <f t="shared" si="9"/>
        <v>damage: 'd4'</v>
      </c>
      <c r="AA49" s="4" t="str">
        <f t="shared" si="10"/>
        <v>damage_type: 'Slashing or Piercing'</v>
      </c>
      <c r="AB49" s="4" t="str">
        <f t="shared" si="11"/>
        <v/>
      </c>
      <c r="AC49" s="4" t="str">
        <f t="shared" si="12"/>
        <v>critical_range: 20</v>
      </c>
      <c r="AD49" s="4" t="str">
        <f t="shared" si="13"/>
        <v>critical_multiplier: 3</v>
      </c>
      <c r="AE49" s="4" t="str">
        <f t="shared" si="14"/>
        <v/>
      </c>
      <c r="AF49" s="4" t="str">
        <f t="shared" si="15"/>
        <v>range increment: -1</v>
      </c>
      <c r="AG49" s="4" t="str">
        <f t="shared" si="16"/>
        <v>melee_penalty: -1</v>
      </c>
      <c r="AH49" s="4" t="str">
        <f t="shared" si="17"/>
        <v>is_finesse: 'false'</v>
      </c>
      <c r="AI49" s="4" t="str">
        <f t="shared" si="18"/>
        <v>has_reach: 'false'</v>
      </c>
      <c r="AK49" s="4" t="str">
        <f t="shared" ca="1" si="19"/>
        <v>{product_name: 'Claw, Panther', cost: -1, stock: 19, weight: 3, category_id: 1, additional_information: JSON.stringify({weapon_type: 'Exotic', ua_weapon_group: 'Other', damage: 'd4', damage_type: 'Slashing or Piercing', critical_range: 20, critical_multiplier: 3, range increment: -1, melee_penalty: -1, is_finesse: 'false', has_reach: 'false'})},</v>
      </c>
    </row>
    <row r="50" spans="1:37" outlineLevel="1" x14ac:dyDescent="0.2">
      <c r="A50" s="11" t="s">
        <v>136</v>
      </c>
      <c r="C50" s="12">
        <v>3</v>
      </c>
      <c r="D50" s="12"/>
      <c r="E50" s="51" t="s">
        <v>45</v>
      </c>
      <c r="F50" s="52" t="s">
        <v>137</v>
      </c>
      <c r="G50" s="52" t="s">
        <v>1320</v>
      </c>
      <c r="H50" s="51" t="s">
        <v>95</v>
      </c>
      <c r="I50" s="51"/>
      <c r="J50" s="51">
        <v>20</v>
      </c>
      <c r="K50" s="51">
        <v>2</v>
      </c>
      <c r="L50" s="51" t="s">
        <v>41</v>
      </c>
      <c r="M50" s="51">
        <v>10</v>
      </c>
      <c r="N50" s="51"/>
      <c r="O50" s="53" t="b">
        <v>0</v>
      </c>
      <c r="P50" s="53" t="b">
        <v>0</v>
      </c>
      <c r="R50" s="4" t="str">
        <f t="shared" si="1"/>
        <v>product_name: 'Club'</v>
      </c>
      <c r="S50" s="4" t="str">
        <f t="shared" si="2"/>
        <v/>
      </c>
      <c r="T50" s="4" t="str">
        <f t="shared" si="3"/>
        <v>cost: -1</v>
      </c>
      <c r="U50" s="4" t="str">
        <f t="shared" ca="1" si="4"/>
        <v>stock: 8</v>
      </c>
      <c r="V50" s="4" t="str">
        <f t="shared" si="5"/>
        <v>weight: 3</v>
      </c>
      <c r="W50" s="4" t="str">
        <f t="shared" si="6"/>
        <v>category_id: 1</v>
      </c>
      <c r="X50" s="4" t="str">
        <f t="shared" si="7"/>
        <v>weapon_type: 'Simple'</v>
      </c>
      <c r="Y50" s="4" t="str">
        <f t="shared" si="8"/>
        <v>ua_weapon_group: 'Impact'</v>
      </c>
      <c r="Z50" s="4" t="str">
        <f t="shared" si="9"/>
        <v>damage: 'd6'</v>
      </c>
      <c r="AA50" s="4" t="str">
        <f t="shared" si="10"/>
        <v>damage_type: 'Bludgeoning'</v>
      </c>
      <c r="AB50" s="4" t="str">
        <f t="shared" si="11"/>
        <v/>
      </c>
      <c r="AC50" s="4" t="str">
        <f t="shared" si="12"/>
        <v>critical_range: 20</v>
      </c>
      <c r="AD50" s="4" t="str">
        <f t="shared" si="13"/>
        <v>critical_multiplier: 2</v>
      </c>
      <c r="AE50" s="4" t="str">
        <f t="shared" si="14"/>
        <v>delivery: 'thrown'</v>
      </c>
      <c r="AF50" s="4" t="str">
        <f t="shared" si="15"/>
        <v>range increment: 10</v>
      </c>
      <c r="AG50" s="4" t="str">
        <f t="shared" si="16"/>
        <v>melee_penalty: -1</v>
      </c>
      <c r="AH50" s="4" t="str">
        <f t="shared" si="17"/>
        <v>is_finesse: 'false'</v>
      </c>
      <c r="AI50" s="4" t="str">
        <f t="shared" si="18"/>
        <v>has_reach: 'false'</v>
      </c>
      <c r="AK50" s="4" t="str">
        <f t="shared" ca="1" si="19"/>
        <v>{product_name: 'Club', cost: -1, stock: 8, weight: 3, category_id: 1, additional_information: JSON.stringify({weapon_type: 'Simple', ua_weapon_group: 'Impact', damage: 'd6', damage_type: 'Bludgeoning', critical_range: 20, critical_multiplier: 2, delivery: 'thrown', range increment: 10, melee_penalty: -1, is_finesse: 'false', has_reach: 'false'})},</v>
      </c>
    </row>
    <row r="51" spans="1:37" outlineLevel="1" x14ac:dyDescent="0.2">
      <c r="A51" s="11" t="s">
        <v>138</v>
      </c>
      <c r="C51" s="12">
        <v>10</v>
      </c>
      <c r="D51" s="12">
        <v>5</v>
      </c>
      <c r="E51" s="51" t="s">
        <v>57</v>
      </c>
      <c r="F51" s="52" t="s">
        <v>137</v>
      </c>
      <c r="G51" s="52" t="s">
        <v>1324</v>
      </c>
      <c r="H51" s="51" t="s">
        <v>95</v>
      </c>
      <c r="I51" s="51"/>
      <c r="J51" s="51">
        <v>20</v>
      </c>
      <c r="K51" s="51">
        <v>2</v>
      </c>
      <c r="L51" s="51"/>
      <c r="M51" s="51"/>
      <c r="N51" s="51"/>
      <c r="O51" s="53" t="b">
        <v>0</v>
      </c>
      <c r="P51" s="53" t="b">
        <v>0</v>
      </c>
      <c r="R51" s="4" t="str">
        <f t="shared" si="1"/>
        <v>product_name: 'Club, Great'</v>
      </c>
      <c r="S51" s="4" t="str">
        <f t="shared" si="2"/>
        <v/>
      </c>
      <c r="T51" s="4" t="str">
        <f t="shared" si="3"/>
        <v>cost: 5</v>
      </c>
      <c r="U51" s="4" t="str">
        <f t="shared" ca="1" si="4"/>
        <v>stock: 10</v>
      </c>
      <c r="V51" s="4" t="str">
        <f t="shared" si="5"/>
        <v>weight: 10</v>
      </c>
      <c r="W51" s="4" t="str">
        <f t="shared" si="6"/>
        <v>category_id: 1</v>
      </c>
      <c r="X51" s="4" t="str">
        <f t="shared" si="7"/>
        <v>weapon_type: 'Martial'</v>
      </c>
      <c r="Y51" s="4" t="str">
        <f t="shared" si="8"/>
        <v>ua_weapon_group: 'Impact'</v>
      </c>
      <c r="Z51" s="4" t="str">
        <f t="shared" si="9"/>
        <v>damage: 'd10'</v>
      </c>
      <c r="AA51" s="4" t="str">
        <f t="shared" si="10"/>
        <v>damage_type: 'Bludgeoning'</v>
      </c>
      <c r="AB51" s="4" t="str">
        <f t="shared" si="11"/>
        <v/>
      </c>
      <c r="AC51" s="4" t="str">
        <f t="shared" si="12"/>
        <v>critical_range: 20</v>
      </c>
      <c r="AD51" s="4" t="str">
        <f t="shared" si="13"/>
        <v>critical_multiplier: 2</v>
      </c>
      <c r="AE51" s="4" t="str">
        <f t="shared" si="14"/>
        <v/>
      </c>
      <c r="AF51" s="4" t="str">
        <f t="shared" si="15"/>
        <v>range increment: -1</v>
      </c>
      <c r="AG51" s="4" t="str">
        <f t="shared" si="16"/>
        <v>melee_penalty: -1</v>
      </c>
      <c r="AH51" s="4" t="str">
        <f t="shared" si="17"/>
        <v>is_finesse: 'false'</v>
      </c>
      <c r="AI51" s="4" t="str">
        <f t="shared" si="18"/>
        <v>has_reach: 'false'</v>
      </c>
      <c r="AK51" s="4" t="str">
        <f t="shared" ca="1" si="19"/>
        <v>{product_name: 'Club, Great', cost: 5, stock: 10, weight: 10, category_id: 1, additional_information: JSON.stringify({weapon_type: 'Martial', ua_weapon_group: 'Impact', damage: 'd10', damage_type: 'Bludgeoning', critical_range: 20, critical_multiplier: 2, range increment: -1, melee_penalty: -1, is_finesse: 'false', has_reach: 'false'})},</v>
      </c>
    </row>
    <row r="52" spans="1:37" outlineLevel="1" x14ac:dyDescent="0.2">
      <c r="A52" s="11" t="s">
        <v>139</v>
      </c>
      <c r="C52" s="12">
        <v>15</v>
      </c>
      <c r="D52" s="12"/>
      <c r="E52" s="51" t="s">
        <v>68</v>
      </c>
      <c r="F52" s="52" t="s">
        <v>140</v>
      </c>
      <c r="G52" s="52" t="s">
        <v>1325</v>
      </c>
      <c r="H52" s="51" t="s">
        <v>47</v>
      </c>
      <c r="I52" s="51"/>
      <c r="J52" s="51">
        <v>19</v>
      </c>
      <c r="K52" s="51">
        <v>2</v>
      </c>
      <c r="L52" s="51" t="s">
        <v>91</v>
      </c>
      <c r="M52" s="51">
        <v>150</v>
      </c>
      <c r="N52" s="51"/>
      <c r="O52" s="53" t="b">
        <v>0</v>
      </c>
      <c r="P52" s="53" t="b">
        <v>0</v>
      </c>
      <c r="R52" s="4" t="str">
        <f t="shared" si="1"/>
        <v>product_name: 'Crossbow, Great'</v>
      </c>
      <c r="S52" s="4" t="str">
        <f t="shared" si="2"/>
        <v/>
      </c>
      <c r="T52" s="4" t="str">
        <f t="shared" si="3"/>
        <v>cost: -1</v>
      </c>
      <c r="U52" s="4" t="str">
        <f t="shared" ca="1" si="4"/>
        <v>stock: 16</v>
      </c>
      <c r="V52" s="4" t="str">
        <f t="shared" si="5"/>
        <v>weight: 15</v>
      </c>
      <c r="W52" s="4" t="str">
        <f t="shared" si="6"/>
        <v>category_id: 1</v>
      </c>
      <c r="X52" s="4" t="str">
        <f t="shared" si="7"/>
        <v>weapon_type: 'Exotic'</v>
      </c>
      <c r="Y52" s="4" t="str">
        <f t="shared" si="8"/>
        <v>ua_weapon_group: 'Crossbow'</v>
      </c>
      <c r="Z52" s="4" t="str">
        <f t="shared" si="9"/>
        <v>damage: 'd12'</v>
      </c>
      <c r="AA52" s="4" t="str">
        <f t="shared" si="10"/>
        <v>damage_type: 'Piercing'</v>
      </c>
      <c r="AB52" s="4" t="str">
        <f t="shared" si="11"/>
        <v/>
      </c>
      <c r="AC52" s="4" t="str">
        <f t="shared" si="12"/>
        <v>critical_range: 19</v>
      </c>
      <c r="AD52" s="4" t="str">
        <f t="shared" si="13"/>
        <v>critical_multiplier: 2</v>
      </c>
      <c r="AE52" s="4" t="str">
        <f t="shared" si="14"/>
        <v>delivery: 'shot'</v>
      </c>
      <c r="AF52" s="4" t="str">
        <f t="shared" si="15"/>
        <v>range increment: 150</v>
      </c>
      <c r="AG52" s="4" t="str">
        <f t="shared" si="16"/>
        <v>melee_penalty: -1</v>
      </c>
      <c r="AH52" s="4" t="str">
        <f t="shared" si="17"/>
        <v>is_finesse: 'false'</v>
      </c>
      <c r="AI52" s="4" t="str">
        <f t="shared" si="18"/>
        <v>has_reach: 'false'</v>
      </c>
      <c r="AK52" s="4" t="str">
        <f t="shared" ca="1" si="19"/>
        <v>{product_name: 'Crossbow, Great', cost: -1, stock: 16, weight: 15, category_id: 1, additional_information: JSON.stringify({weapon_type: 'Exotic', ua_weapon_group: 'Crossbow', damage: 'd12', damage_type: 'Piercing', critical_range: 19, critical_multiplier: 2, delivery: 'shot', range increment: 150, melee_penalty: -1, is_finesse: 'false', has_reach: 'false'})},</v>
      </c>
    </row>
    <row r="53" spans="1:37" ht="70" outlineLevel="1" x14ac:dyDescent="0.2">
      <c r="A53" s="11" t="s">
        <v>141</v>
      </c>
      <c r="B53" s="35" t="s">
        <v>142</v>
      </c>
      <c r="C53" s="12">
        <v>3</v>
      </c>
      <c r="D53" s="12">
        <v>100</v>
      </c>
      <c r="E53" s="51" t="s">
        <v>68</v>
      </c>
      <c r="F53" s="52" t="s">
        <v>140</v>
      </c>
      <c r="G53" s="52" t="s">
        <v>1321</v>
      </c>
      <c r="H53" s="51" t="s">
        <v>47</v>
      </c>
      <c r="I53" s="51"/>
      <c r="J53" s="51">
        <v>19</v>
      </c>
      <c r="K53" s="51">
        <v>2</v>
      </c>
      <c r="L53" s="51" t="s">
        <v>91</v>
      </c>
      <c r="M53" s="51">
        <v>30</v>
      </c>
      <c r="N53" s="51"/>
      <c r="O53" s="53" t="b">
        <v>0</v>
      </c>
      <c r="P53" s="53" t="b">
        <v>0</v>
      </c>
      <c r="R53" s="4" t="str">
        <f t="shared" si="1"/>
        <v>product_name: 'Crossbow, Hand'</v>
      </c>
      <c r="S53" s="4" t="str">
        <f t="shared" si="2"/>
        <v>description: 'You can draw a hand crossbow back by hand. Loading a hand crossbow is a move action that provokes attacks of opportunity.\nYou can shoot, but not load, a hand crossbow with one hand at no penalty. You can shoot a hand crossbow with each hand, but you take a penalty on attack rolls as if attacking with two light weapons.'</v>
      </c>
      <c r="T53" s="4" t="str">
        <f t="shared" si="3"/>
        <v>cost: 100</v>
      </c>
      <c r="U53" s="4" t="str">
        <f t="shared" ca="1" si="4"/>
        <v>stock: 4</v>
      </c>
      <c r="V53" s="4" t="str">
        <f t="shared" si="5"/>
        <v>weight: 3</v>
      </c>
      <c r="W53" s="4" t="str">
        <f t="shared" si="6"/>
        <v>category_id: 1</v>
      </c>
      <c r="X53" s="4" t="str">
        <f t="shared" si="7"/>
        <v>weapon_type: 'Exotic'</v>
      </c>
      <c r="Y53" s="4" t="str">
        <f t="shared" si="8"/>
        <v>ua_weapon_group: 'Crossbow'</v>
      </c>
      <c r="Z53" s="4" t="str">
        <f t="shared" si="9"/>
        <v>damage: 'd4'</v>
      </c>
      <c r="AA53" s="4" t="str">
        <f t="shared" si="10"/>
        <v>damage_type: 'Piercing'</v>
      </c>
      <c r="AB53" s="4" t="str">
        <f t="shared" si="11"/>
        <v/>
      </c>
      <c r="AC53" s="4" t="str">
        <f t="shared" si="12"/>
        <v>critical_range: 19</v>
      </c>
      <c r="AD53" s="4" t="str">
        <f t="shared" si="13"/>
        <v>critical_multiplier: 2</v>
      </c>
      <c r="AE53" s="4" t="str">
        <f t="shared" si="14"/>
        <v>delivery: 'shot'</v>
      </c>
      <c r="AF53" s="4" t="str">
        <f t="shared" si="15"/>
        <v>range increment: 30</v>
      </c>
      <c r="AG53" s="4" t="str">
        <f t="shared" si="16"/>
        <v>melee_penalty: -1</v>
      </c>
      <c r="AH53" s="4" t="str">
        <f t="shared" si="17"/>
        <v>is_finesse: 'false'</v>
      </c>
      <c r="AI53" s="4" t="str">
        <f t="shared" si="18"/>
        <v>has_reach: 'false'</v>
      </c>
      <c r="AK53" s="4" t="str">
        <f t="shared" ca="1" si="19"/>
        <v>{product_name: 'Crossbow, Hand', description: 'You can draw a hand crossbow back by hand. Loading a hand crossbow is a move action that provokes attacks of opportunity.\nYou can shoot, but not load, a hand crossbow with one hand at no penalty. You can shoot a hand crossbow with each hand, but you take a penalty on attack rolls as if attacking with two light weapons.', cost: 100, stock: 4, weight: 3, category_id: 1, additional_information: JSON.stringify({weapon_type: 'Exotic', ua_weapon_group: 'Crossbow', damage: 'd4', damage_type: 'Piercing', critical_range: 19, critical_multiplier: 2, delivery: 'shot', range increment: 30, melee_penalty: -1, is_finesse: 'false', has_reach: 'false'})},</v>
      </c>
    </row>
    <row r="54" spans="1:37" ht="100" outlineLevel="1" x14ac:dyDescent="0.2">
      <c r="A54" s="11" t="s">
        <v>143</v>
      </c>
      <c r="B54" s="35" t="s">
        <v>144</v>
      </c>
      <c r="C54" s="12">
        <v>9</v>
      </c>
      <c r="D54" s="12">
        <v>50</v>
      </c>
      <c r="E54" s="51" t="s">
        <v>45</v>
      </c>
      <c r="F54" s="52" t="s">
        <v>140</v>
      </c>
      <c r="G54" s="52" t="s">
        <v>1324</v>
      </c>
      <c r="H54" s="51" t="s">
        <v>47</v>
      </c>
      <c r="I54" s="51"/>
      <c r="J54" s="51">
        <v>19</v>
      </c>
      <c r="K54" s="51">
        <v>2</v>
      </c>
      <c r="L54" s="51" t="s">
        <v>91</v>
      </c>
      <c r="M54" s="51">
        <v>120</v>
      </c>
      <c r="N54" s="51"/>
      <c r="O54" s="53" t="b">
        <v>0</v>
      </c>
      <c r="P54" s="53" t="b">
        <v>0</v>
      </c>
      <c r="R54" s="4" t="str">
        <f t="shared" si="1"/>
        <v>product_name: 'Crossbow, Heavy'</v>
      </c>
      <c r="S54" s="4" t="str">
        <f t="shared" si="2"/>
        <v>description: 'You draw a heavy crossbow back by turning a small winch. Loading a heavy crossbow is a full-round action that provokes attacks of opportunity.\nNormally,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v>
      </c>
      <c r="T54" s="4" t="str">
        <f t="shared" si="3"/>
        <v>cost: 50</v>
      </c>
      <c r="U54" s="4" t="str">
        <f t="shared" ca="1" si="4"/>
        <v>stock: 10</v>
      </c>
      <c r="V54" s="4" t="str">
        <f t="shared" si="5"/>
        <v>weight: 9</v>
      </c>
      <c r="W54" s="4" t="str">
        <f t="shared" si="6"/>
        <v>category_id: 1</v>
      </c>
      <c r="X54" s="4" t="str">
        <f t="shared" si="7"/>
        <v>weapon_type: 'Simple'</v>
      </c>
      <c r="Y54" s="4" t="str">
        <f t="shared" si="8"/>
        <v>ua_weapon_group: 'Crossbow'</v>
      </c>
      <c r="Z54" s="4" t="str">
        <f t="shared" si="9"/>
        <v>damage: 'd10'</v>
      </c>
      <c r="AA54" s="4" t="str">
        <f t="shared" si="10"/>
        <v>damage_type: 'Piercing'</v>
      </c>
      <c r="AB54" s="4" t="str">
        <f t="shared" si="11"/>
        <v/>
      </c>
      <c r="AC54" s="4" t="str">
        <f t="shared" si="12"/>
        <v>critical_range: 19</v>
      </c>
      <c r="AD54" s="4" t="str">
        <f t="shared" si="13"/>
        <v>critical_multiplier: 2</v>
      </c>
      <c r="AE54" s="4" t="str">
        <f t="shared" si="14"/>
        <v>delivery: 'shot'</v>
      </c>
      <c r="AF54" s="4" t="str">
        <f t="shared" si="15"/>
        <v>range increment: 120</v>
      </c>
      <c r="AG54" s="4" t="str">
        <f t="shared" si="16"/>
        <v>melee_penalty: -1</v>
      </c>
      <c r="AH54" s="4" t="str">
        <f t="shared" si="17"/>
        <v>is_finesse: 'false'</v>
      </c>
      <c r="AI54" s="4" t="str">
        <f t="shared" si="18"/>
        <v>has_reach: 'false'</v>
      </c>
      <c r="AK54" s="4" t="str">
        <f t="shared" ca="1" si="19"/>
        <v>{product_name: 'Crossbow, Heavy', description: 'You draw a heavy crossbow back by turning a small winch. Loading a heavy crossbow is a full-round action that provokes attacks of opportunity.\nNormally,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 cost: 50, stock: 10, weight: 9, category_id: 1, additional_information: JSON.stringify({weapon_type: 'Simple', ua_weapon_group: 'Crossbow', damage: 'd10', damage_type: 'Piercing', critical_range: 19, critical_multiplier: 2, delivery: 'shot', range increment: 120, melee_penalty: -1, is_finesse: 'false', has_reach: 'false'})},</v>
      </c>
    </row>
    <row r="55" spans="1:37" ht="90" outlineLevel="1" x14ac:dyDescent="0.2">
      <c r="A55" s="11" t="s">
        <v>145</v>
      </c>
      <c r="B55" s="35" t="s">
        <v>146</v>
      </c>
      <c r="C55" s="12">
        <v>6</v>
      </c>
      <c r="D55" s="12">
        <v>35</v>
      </c>
      <c r="E55" s="51" t="s">
        <v>45</v>
      </c>
      <c r="F55" s="52" t="s">
        <v>140</v>
      </c>
      <c r="G55" s="52" t="s">
        <v>1323</v>
      </c>
      <c r="H55" s="51" t="s">
        <v>47</v>
      </c>
      <c r="I55" s="51"/>
      <c r="J55" s="51">
        <v>19</v>
      </c>
      <c r="K55" s="51">
        <v>2</v>
      </c>
      <c r="L55" s="51" t="s">
        <v>91</v>
      </c>
      <c r="M55" s="51">
        <v>80</v>
      </c>
      <c r="N55" s="51"/>
      <c r="O55" s="53" t="b">
        <v>0</v>
      </c>
      <c r="P55" s="53" t="b">
        <v>0</v>
      </c>
      <c r="R55" s="4" t="str">
        <f t="shared" si="1"/>
        <v>product_name: 'Crossbow, Light'</v>
      </c>
      <c r="S55" s="4" t="str">
        <f t="shared" si="2"/>
        <v>description: 'You draw a light crossbow back by pulling a lever. Loading a light crossbow is a move action that provokes attacks of opportunity.\nNormally,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v>
      </c>
      <c r="T55" s="4" t="str">
        <f t="shared" si="3"/>
        <v>cost: 35</v>
      </c>
      <c r="U55" s="4" t="str">
        <f t="shared" ca="1" si="4"/>
        <v>stock: 16</v>
      </c>
      <c r="V55" s="4" t="str">
        <f t="shared" si="5"/>
        <v>weight: 6</v>
      </c>
      <c r="W55" s="4" t="str">
        <f t="shared" si="6"/>
        <v>category_id: 1</v>
      </c>
      <c r="X55" s="4" t="str">
        <f t="shared" si="7"/>
        <v>weapon_type: 'Simple'</v>
      </c>
      <c r="Y55" s="4" t="str">
        <f t="shared" si="8"/>
        <v>ua_weapon_group: 'Crossbow'</v>
      </c>
      <c r="Z55" s="4" t="str">
        <f t="shared" si="9"/>
        <v>damage: 'd8'</v>
      </c>
      <c r="AA55" s="4" t="str">
        <f t="shared" si="10"/>
        <v>damage_type: 'Piercing'</v>
      </c>
      <c r="AB55" s="4" t="str">
        <f t="shared" si="11"/>
        <v/>
      </c>
      <c r="AC55" s="4" t="str">
        <f t="shared" si="12"/>
        <v>critical_range: 19</v>
      </c>
      <c r="AD55" s="4" t="str">
        <f t="shared" si="13"/>
        <v>critical_multiplier: 2</v>
      </c>
      <c r="AE55" s="4" t="str">
        <f t="shared" si="14"/>
        <v>delivery: 'shot'</v>
      </c>
      <c r="AF55" s="4" t="str">
        <f t="shared" si="15"/>
        <v>range increment: 80</v>
      </c>
      <c r="AG55" s="4" t="str">
        <f t="shared" si="16"/>
        <v>melee_penalty: -1</v>
      </c>
      <c r="AH55" s="4" t="str">
        <f t="shared" si="17"/>
        <v>is_finesse: 'false'</v>
      </c>
      <c r="AI55" s="4" t="str">
        <f t="shared" si="18"/>
        <v>has_reach: 'false'</v>
      </c>
      <c r="AK55" s="4" t="str">
        <f t="shared" ca="1" si="19"/>
        <v>{product_name: 'Crossbow, Light', description: 'You draw a light crossbow back by pulling a lever. Loading a light crossbow is a move action that provokes attacks of opportunity.\nNormally,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 cost: 35, stock: 16, weight: 6, category_id: 1, additional_information: JSON.stringify({weapon_type: 'Simple', ua_weapon_group: 'Crossbow', damage: 'd8', damage_type: 'Piercing', critical_range: 19, critical_multiplier: 2, delivery: 'shot', range increment: 80, melee_penalty: -1, is_finesse: 'false', has_reach: 'false'})},</v>
      </c>
    </row>
    <row r="56" spans="1:37" ht="110" outlineLevel="1" x14ac:dyDescent="0.2">
      <c r="A56" s="11" t="s">
        <v>147</v>
      </c>
      <c r="B56" s="35" t="s">
        <v>148</v>
      </c>
      <c r="C56" s="12">
        <v>16</v>
      </c>
      <c r="D56" s="12">
        <v>400</v>
      </c>
      <c r="E56" s="51" t="s">
        <v>68</v>
      </c>
      <c r="F56" s="52" t="s">
        <v>140</v>
      </c>
      <c r="G56" s="52" t="s">
        <v>1323</v>
      </c>
      <c r="H56" s="51" t="s">
        <v>47</v>
      </c>
      <c r="I56" s="51"/>
      <c r="J56" s="51">
        <v>19</v>
      </c>
      <c r="K56" s="51">
        <v>2</v>
      </c>
      <c r="L56" s="51" t="s">
        <v>91</v>
      </c>
      <c r="M56" s="51">
        <v>120</v>
      </c>
      <c r="N56" s="51"/>
      <c r="O56" s="53" t="b">
        <v>0</v>
      </c>
      <c r="P56" s="53" t="b">
        <v>0</v>
      </c>
      <c r="R56" s="4" t="str">
        <f t="shared" si="1"/>
        <v>product_name: 'Crossbow, Repeating Heavy'</v>
      </c>
      <c r="S56" s="4" t="str">
        <f t="shared" si="2"/>
        <v>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
      <c r="T56" s="4" t="str">
        <f t="shared" si="3"/>
        <v>cost: 400</v>
      </c>
      <c r="U56" s="4" t="str">
        <f t="shared" ca="1" si="4"/>
        <v>stock: 12</v>
      </c>
      <c r="V56" s="4" t="str">
        <f t="shared" si="5"/>
        <v>weight: 16</v>
      </c>
      <c r="W56" s="4" t="str">
        <f t="shared" si="6"/>
        <v>category_id: 1</v>
      </c>
      <c r="X56" s="4" t="str">
        <f t="shared" si="7"/>
        <v>weapon_type: 'Exotic'</v>
      </c>
      <c r="Y56" s="4" t="str">
        <f t="shared" si="8"/>
        <v>ua_weapon_group: 'Crossbow'</v>
      </c>
      <c r="Z56" s="4" t="str">
        <f t="shared" si="9"/>
        <v>damage: 'd8'</v>
      </c>
      <c r="AA56" s="4" t="str">
        <f t="shared" si="10"/>
        <v>damage_type: 'Piercing'</v>
      </c>
      <c r="AB56" s="4" t="str">
        <f t="shared" si="11"/>
        <v/>
      </c>
      <c r="AC56" s="4" t="str">
        <f t="shared" si="12"/>
        <v>critical_range: 19</v>
      </c>
      <c r="AD56" s="4" t="str">
        <f t="shared" si="13"/>
        <v>critical_multiplier: 2</v>
      </c>
      <c r="AE56" s="4" t="str">
        <f t="shared" si="14"/>
        <v>delivery: 'shot'</v>
      </c>
      <c r="AF56" s="4" t="str">
        <f t="shared" si="15"/>
        <v>range increment: 120</v>
      </c>
      <c r="AG56" s="4" t="str">
        <f t="shared" si="16"/>
        <v>melee_penalty: -1</v>
      </c>
      <c r="AH56" s="4" t="str">
        <f t="shared" si="17"/>
        <v>is_finesse: 'false'</v>
      </c>
      <c r="AI56" s="4" t="str">
        <f t="shared" si="18"/>
        <v>has_reach: 'false'</v>
      </c>
      <c r="AK56" s="4" t="str">
        <f t="shared" ca="1" si="19"/>
        <v>{product_name: 'Crossbow, Repeating Heavy', 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 cost: 400, stock: 12, weight: 16, category_id: 1, additional_information: JSON.stringify({weapon_type: 'Exotic', ua_weapon_group: 'Crossbow', damage: 'd8', damage_type: 'Piercing', critical_range: 19, critical_multiplier: 2, delivery: 'shot', range increment: 120, melee_penalty: -1, is_finesse: 'false', has_reach: 'false'})},</v>
      </c>
    </row>
    <row r="57" spans="1:37" ht="110" outlineLevel="1" x14ac:dyDescent="0.2">
      <c r="A57" s="11" t="s">
        <v>149</v>
      </c>
      <c r="B57" s="35" t="s">
        <v>148</v>
      </c>
      <c r="C57" s="12">
        <v>16</v>
      </c>
      <c r="D57" s="12">
        <v>250</v>
      </c>
      <c r="E57" s="51" t="s">
        <v>68</v>
      </c>
      <c r="F57" s="52" t="s">
        <v>140</v>
      </c>
      <c r="G57" s="52" t="s">
        <v>1320</v>
      </c>
      <c r="H57" s="51" t="s">
        <v>47</v>
      </c>
      <c r="I57" s="51"/>
      <c r="J57" s="51">
        <v>19</v>
      </c>
      <c r="K57" s="51">
        <v>2</v>
      </c>
      <c r="L57" s="51" t="s">
        <v>91</v>
      </c>
      <c r="M57" s="51">
        <v>80</v>
      </c>
      <c r="N57" s="51"/>
      <c r="O57" s="53" t="b">
        <v>0</v>
      </c>
      <c r="P57" s="53" t="b">
        <v>0</v>
      </c>
      <c r="R57" s="4" t="str">
        <f t="shared" si="1"/>
        <v>product_name: 'Crossbow, Repeating Light'</v>
      </c>
      <c r="S57" s="4" t="str">
        <f t="shared" si="2"/>
        <v>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
      <c r="T57" s="4" t="str">
        <f t="shared" si="3"/>
        <v>cost: 250</v>
      </c>
      <c r="U57" s="4" t="str">
        <f t="shared" ca="1" si="4"/>
        <v>stock: 14</v>
      </c>
      <c r="V57" s="4" t="str">
        <f t="shared" si="5"/>
        <v>weight: 16</v>
      </c>
      <c r="W57" s="4" t="str">
        <f t="shared" si="6"/>
        <v>category_id: 1</v>
      </c>
      <c r="X57" s="4" t="str">
        <f t="shared" si="7"/>
        <v>weapon_type: 'Exotic'</v>
      </c>
      <c r="Y57" s="4" t="str">
        <f t="shared" si="8"/>
        <v>ua_weapon_group: 'Crossbow'</v>
      </c>
      <c r="Z57" s="4" t="str">
        <f t="shared" si="9"/>
        <v>damage: 'd6'</v>
      </c>
      <c r="AA57" s="4" t="str">
        <f t="shared" si="10"/>
        <v>damage_type: 'Piercing'</v>
      </c>
      <c r="AB57" s="4" t="str">
        <f t="shared" si="11"/>
        <v/>
      </c>
      <c r="AC57" s="4" t="str">
        <f t="shared" si="12"/>
        <v>critical_range: 19</v>
      </c>
      <c r="AD57" s="4" t="str">
        <f t="shared" si="13"/>
        <v>critical_multiplier: 2</v>
      </c>
      <c r="AE57" s="4" t="str">
        <f t="shared" si="14"/>
        <v>delivery: 'shot'</v>
      </c>
      <c r="AF57" s="4" t="str">
        <f t="shared" si="15"/>
        <v>range increment: 80</v>
      </c>
      <c r="AG57" s="4" t="str">
        <f t="shared" si="16"/>
        <v>melee_penalty: -1</v>
      </c>
      <c r="AH57" s="4" t="str">
        <f t="shared" si="17"/>
        <v>is_finesse: 'false'</v>
      </c>
      <c r="AI57" s="4" t="str">
        <f t="shared" si="18"/>
        <v>has_reach: 'false'</v>
      </c>
      <c r="AK57" s="4" t="str">
        <f t="shared" ca="1" si="19"/>
        <v>{product_name: 'Crossbow, Repeating Light', 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 cost: 250, stock: 14, weight: 16, category_id: 1, additional_information: JSON.stringify({weapon_type: 'Exotic', ua_weapon_group: 'Crossbow', damage: 'd6', damage_type: 'Piercing', critical_range: 19, critical_multiplier: 2, delivery: 'shot', range increment: 80, melee_penalty: -1, is_finesse: 'false', has_reach: 'false'})},</v>
      </c>
    </row>
    <row r="58" spans="1:37" outlineLevel="1" x14ac:dyDescent="0.2">
      <c r="A58" s="11" t="s">
        <v>150</v>
      </c>
      <c r="C58" s="12">
        <v>15</v>
      </c>
      <c r="D58" s="12"/>
      <c r="E58" s="51" t="s">
        <v>68</v>
      </c>
      <c r="F58" s="52"/>
      <c r="G58" s="52" t="s">
        <v>1323</v>
      </c>
      <c r="H58" s="51" t="s">
        <v>95</v>
      </c>
      <c r="I58" s="51"/>
      <c r="J58" s="51">
        <v>20</v>
      </c>
      <c r="K58" s="51">
        <v>2</v>
      </c>
      <c r="L58" s="51"/>
      <c r="M58" s="51"/>
      <c r="N58" s="51"/>
      <c r="O58" s="53" t="b">
        <v>0</v>
      </c>
      <c r="P58" s="53" t="b">
        <v>0</v>
      </c>
      <c r="R58" s="4" t="str">
        <f t="shared" si="1"/>
        <v>product_name: 'Crusher, Orc'</v>
      </c>
      <c r="S58" s="4" t="str">
        <f t="shared" si="2"/>
        <v/>
      </c>
      <c r="T58" s="4" t="str">
        <f t="shared" si="3"/>
        <v>cost: -1</v>
      </c>
      <c r="U58" s="4" t="str">
        <f t="shared" ca="1" si="4"/>
        <v>stock: 8</v>
      </c>
      <c r="V58" s="4" t="str">
        <f t="shared" si="5"/>
        <v>weight: 15</v>
      </c>
      <c r="W58" s="4" t="str">
        <f t="shared" si="6"/>
        <v>category_id: 1</v>
      </c>
      <c r="X58" s="4" t="str">
        <f t="shared" si="7"/>
        <v>weapon_type: 'Exotic'</v>
      </c>
      <c r="Y58" s="4" t="str">
        <f t="shared" si="8"/>
        <v/>
      </c>
      <c r="Z58" s="4" t="str">
        <f t="shared" si="9"/>
        <v>damage: 'd8'</v>
      </c>
      <c r="AA58" s="4" t="str">
        <f t="shared" si="10"/>
        <v>damage_type: 'Bludgeoning'</v>
      </c>
      <c r="AB58" s="4" t="str">
        <f t="shared" si="11"/>
        <v/>
      </c>
      <c r="AC58" s="4" t="str">
        <f t="shared" si="12"/>
        <v>critical_range: 20</v>
      </c>
      <c r="AD58" s="4" t="str">
        <f t="shared" si="13"/>
        <v>critical_multiplier: 2</v>
      </c>
      <c r="AE58" s="4" t="str">
        <f t="shared" si="14"/>
        <v/>
      </c>
      <c r="AF58" s="4" t="str">
        <f t="shared" si="15"/>
        <v>range increment: -1</v>
      </c>
      <c r="AG58" s="4" t="str">
        <f t="shared" si="16"/>
        <v>melee_penalty: -1</v>
      </c>
      <c r="AH58" s="4" t="str">
        <f t="shared" si="17"/>
        <v>is_finesse: 'false'</v>
      </c>
      <c r="AI58" s="4" t="str">
        <f t="shared" si="18"/>
        <v>has_reach: 'false'</v>
      </c>
      <c r="AK58" s="4" t="str">
        <f t="shared" ca="1" si="19"/>
        <v>{product_name: 'Crusher, Orc', cost: -1, stock: 8, weight: 15, category_id: 1, additional_information: JSON.stringify({weapon_type: 'Exotic', damage: 'd8', damage_type: 'Bludgeoning', critical_range: 20, critical_multiplier: 2, range increment: -1, melee_penalty: -1, is_finesse: 'false', has_reach: 'false'})},</v>
      </c>
    </row>
    <row r="59" spans="1:37" outlineLevel="1" x14ac:dyDescent="0.2">
      <c r="A59" s="11" t="s">
        <v>151</v>
      </c>
      <c r="C59" s="12">
        <v>3</v>
      </c>
      <c r="D59" s="12">
        <v>15</v>
      </c>
      <c r="E59" s="51" t="s">
        <v>57</v>
      </c>
      <c r="F59" s="52" t="s">
        <v>152</v>
      </c>
      <c r="G59" s="52" t="s">
        <v>1320</v>
      </c>
      <c r="H59" s="51" t="s">
        <v>135</v>
      </c>
      <c r="I59" s="51"/>
      <c r="J59" s="51">
        <v>19</v>
      </c>
      <c r="K59" s="51">
        <v>2</v>
      </c>
      <c r="L59" s="51"/>
      <c r="M59" s="51"/>
      <c r="N59" s="51"/>
      <c r="O59" s="53" t="b">
        <v>0</v>
      </c>
      <c r="P59" s="53" t="b">
        <v>0</v>
      </c>
      <c r="R59" s="4" t="str">
        <f t="shared" si="1"/>
        <v>product_name: 'Cutlass'</v>
      </c>
      <c r="S59" s="4" t="str">
        <f t="shared" si="2"/>
        <v/>
      </c>
      <c r="T59" s="4" t="str">
        <f t="shared" si="3"/>
        <v>cost: 15</v>
      </c>
      <c r="U59" s="4" t="str">
        <f t="shared" ca="1" si="4"/>
        <v>stock: 6</v>
      </c>
      <c r="V59" s="4" t="str">
        <f t="shared" si="5"/>
        <v>weight: 3</v>
      </c>
      <c r="W59" s="4" t="str">
        <f t="shared" si="6"/>
        <v>category_id: 1</v>
      </c>
      <c r="X59" s="4" t="str">
        <f t="shared" si="7"/>
        <v>weapon_type: 'Martial'</v>
      </c>
      <c r="Y59" s="4" t="str">
        <f t="shared" si="8"/>
        <v>ua_weapon_group: 'Sword'</v>
      </c>
      <c r="Z59" s="4" t="str">
        <f t="shared" si="9"/>
        <v>damage: 'd6'</v>
      </c>
      <c r="AA59" s="4" t="str">
        <f t="shared" si="10"/>
        <v>damage_type: 'Slashing or Piercing'</v>
      </c>
      <c r="AB59" s="4" t="str">
        <f t="shared" si="11"/>
        <v/>
      </c>
      <c r="AC59" s="4" t="str">
        <f t="shared" si="12"/>
        <v>critical_range: 19</v>
      </c>
      <c r="AD59" s="4" t="str">
        <f t="shared" si="13"/>
        <v>critical_multiplier: 2</v>
      </c>
      <c r="AE59" s="4" t="str">
        <f t="shared" si="14"/>
        <v/>
      </c>
      <c r="AF59" s="4" t="str">
        <f t="shared" si="15"/>
        <v>range increment: -1</v>
      </c>
      <c r="AG59" s="4" t="str">
        <f t="shared" si="16"/>
        <v>melee_penalty: -1</v>
      </c>
      <c r="AH59" s="4" t="str">
        <f t="shared" si="17"/>
        <v>is_finesse: 'false'</v>
      </c>
      <c r="AI59" s="4" t="str">
        <f t="shared" si="18"/>
        <v>has_reach: 'false'</v>
      </c>
      <c r="AK59" s="4" t="str">
        <f t="shared" ca="1" si="19"/>
        <v>{product_name: 'Cutlass', cost: 15, stock: 6, weight: 3, category_id: 1, additional_information: JSON.stringify({weapon_type: 'Martial', ua_weapon_group: 'Sword', damage: 'd6', damage_type: 'Slashing or Piercing', critical_range: 19, critical_multiplier: 2, range increment: -1, melee_penalty: -1, is_finesse: 'false', has_reach: 'false'})},</v>
      </c>
    </row>
    <row r="60" spans="1:37" ht="30" outlineLevel="1" x14ac:dyDescent="0.2">
      <c r="A60" s="11" t="s">
        <v>87</v>
      </c>
      <c r="B60" s="35" t="s">
        <v>153</v>
      </c>
      <c r="C60" s="12">
        <v>1</v>
      </c>
      <c r="D60" s="12">
        <v>2</v>
      </c>
      <c r="E60" s="51" t="s">
        <v>45</v>
      </c>
      <c r="F60" s="52" t="s">
        <v>87</v>
      </c>
      <c r="G60" s="52" t="s">
        <v>1321</v>
      </c>
      <c r="H60" s="51" t="s">
        <v>47</v>
      </c>
      <c r="I60" s="51"/>
      <c r="J60" s="51">
        <v>19</v>
      </c>
      <c r="K60" s="51">
        <v>2</v>
      </c>
      <c r="L60" s="51" t="s">
        <v>41</v>
      </c>
      <c r="M60" s="51">
        <v>10</v>
      </c>
      <c r="N60" s="51"/>
      <c r="O60" s="53" t="b">
        <v>1</v>
      </c>
      <c r="P60" s="53" t="b">
        <v>0</v>
      </c>
      <c r="R60" s="4" t="str">
        <f t="shared" si="1"/>
        <v>product_name: 'Dagger'</v>
      </c>
      <c r="S60" s="4" t="str">
        <f t="shared" si="2"/>
        <v>description: 'You get a +2 bonus on Sleight of Hand checks made to conceal a dagger on your body (see the Sleight of Hand skill).'</v>
      </c>
      <c r="T60" s="4" t="str">
        <f t="shared" si="3"/>
        <v>cost: 2</v>
      </c>
      <c r="U60" s="4" t="str">
        <f t="shared" ca="1" si="4"/>
        <v>stock: 0</v>
      </c>
      <c r="V60" s="4" t="str">
        <f t="shared" si="5"/>
        <v>weight: 1</v>
      </c>
      <c r="W60" s="4" t="str">
        <f t="shared" si="6"/>
        <v>category_id: 1</v>
      </c>
      <c r="X60" s="4" t="str">
        <f t="shared" si="7"/>
        <v>weapon_type: 'Simple'</v>
      </c>
      <c r="Y60" s="4" t="str">
        <f t="shared" si="8"/>
        <v>ua_weapon_group: 'Dagger'</v>
      </c>
      <c r="Z60" s="4" t="str">
        <f t="shared" si="9"/>
        <v>damage: 'd4'</v>
      </c>
      <c r="AA60" s="4" t="str">
        <f t="shared" si="10"/>
        <v>damage_type: 'Piercing'</v>
      </c>
      <c r="AB60" s="4" t="str">
        <f t="shared" si="11"/>
        <v/>
      </c>
      <c r="AC60" s="4" t="str">
        <f t="shared" si="12"/>
        <v>critical_range: 19</v>
      </c>
      <c r="AD60" s="4" t="str">
        <f t="shared" si="13"/>
        <v>critical_multiplier: 2</v>
      </c>
      <c r="AE60" s="4" t="str">
        <f t="shared" si="14"/>
        <v>delivery: 'thrown'</v>
      </c>
      <c r="AF60" s="4" t="str">
        <f t="shared" si="15"/>
        <v>range increment: 10</v>
      </c>
      <c r="AG60" s="4" t="str">
        <f t="shared" si="16"/>
        <v>melee_penalty: -1</v>
      </c>
      <c r="AH60" s="4" t="str">
        <f t="shared" si="17"/>
        <v>is_finesse: 'true'</v>
      </c>
      <c r="AI60" s="4" t="str">
        <f t="shared" si="18"/>
        <v>has_reach: 'false'</v>
      </c>
      <c r="AK60" s="4" t="str">
        <f t="shared" ca="1" si="19"/>
        <v>{product_name: 'Dagger', description: 'You get a +2 bonus on Sleight of Hand checks made to conceal a dagger on your body (see the Sleight of Hand skill).', cost: 2, stock: 0, weight: 1, category_id: 1, additional_information: JSON.stringify({weapon_type: 'Simple', ua_weapon_group: 'Dagger', damage: 'd4', damage_type: 'Piercing', critical_range: 19, critical_multiplier: 2, delivery: 'thrown', range increment: 10, melee_penalty: -1, is_finesse: 'true', has_reach: 'false'})},</v>
      </c>
    </row>
    <row r="61" spans="1:37" outlineLevel="1" x14ac:dyDescent="0.2">
      <c r="A61" s="11" t="s">
        <v>154</v>
      </c>
      <c r="C61" s="12">
        <v>2</v>
      </c>
      <c r="D61" s="12">
        <v>2</v>
      </c>
      <c r="E61" s="51" t="s">
        <v>45</v>
      </c>
      <c r="F61" s="52" t="s">
        <v>87</v>
      </c>
      <c r="G61" s="52" t="s">
        <v>1321</v>
      </c>
      <c r="H61" s="51" t="s">
        <v>47</v>
      </c>
      <c r="I61" s="51"/>
      <c r="J61" s="51">
        <v>20</v>
      </c>
      <c r="K61" s="51">
        <v>3</v>
      </c>
      <c r="L61" s="51"/>
      <c r="M61" s="51"/>
      <c r="N61" s="51"/>
      <c r="O61" s="53" t="b">
        <v>0</v>
      </c>
      <c r="P61" s="53" t="b">
        <v>0</v>
      </c>
      <c r="R61" s="4" t="str">
        <f t="shared" si="1"/>
        <v>product_name: 'Dagger, Punching'</v>
      </c>
      <c r="S61" s="4" t="str">
        <f t="shared" si="2"/>
        <v/>
      </c>
      <c r="T61" s="4" t="str">
        <f t="shared" si="3"/>
        <v>cost: 2</v>
      </c>
      <c r="U61" s="4" t="str">
        <f t="shared" ca="1" si="4"/>
        <v>stock: 17</v>
      </c>
      <c r="V61" s="4" t="str">
        <f t="shared" si="5"/>
        <v>weight: 2</v>
      </c>
      <c r="W61" s="4" t="str">
        <f t="shared" si="6"/>
        <v>category_id: 1</v>
      </c>
      <c r="X61" s="4" t="str">
        <f t="shared" si="7"/>
        <v>weapon_type: 'Simple'</v>
      </c>
      <c r="Y61" s="4" t="str">
        <f t="shared" si="8"/>
        <v>ua_weapon_group: 'Dagger'</v>
      </c>
      <c r="Z61" s="4" t="str">
        <f t="shared" si="9"/>
        <v>damage: 'd4'</v>
      </c>
      <c r="AA61" s="4" t="str">
        <f t="shared" si="10"/>
        <v>damage_type: 'Piercing'</v>
      </c>
      <c r="AB61" s="4" t="str">
        <f t="shared" si="11"/>
        <v/>
      </c>
      <c r="AC61" s="4" t="str">
        <f t="shared" si="12"/>
        <v>critical_range: 20</v>
      </c>
      <c r="AD61" s="4" t="str">
        <f t="shared" si="13"/>
        <v>critical_multiplier: 3</v>
      </c>
      <c r="AE61" s="4" t="str">
        <f t="shared" si="14"/>
        <v/>
      </c>
      <c r="AF61" s="4" t="str">
        <f t="shared" si="15"/>
        <v>range increment: -1</v>
      </c>
      <c r="AG61" s="4" t="str">
        <f t="shared" si="16"/>
        <v>melee_penalty: -1</v>
      </c>
      <c r="AH61" s="4" t="str">
        <f t="shared" si="17"/>
        <v>is_finesse: 'false'</v>
      </c>
      <c r="AI61" s="4" t="str">
        <f t="shared" si="18"/>
        <v>has_reach: 'false'</v>
      </c>
      <c r="AK61" s="4" t="str">
        <f t="shared" ca="1" si="19"/>
        <v>{product_name: 'Dagger, Punching', cost: 2, stock: 17, weight: 2, category_id: 1, additional_information: JSON.stringify({weapon_type: 'Simple', ua_weapon_group: 'Dagger', damage: 'd4', damage_type: 'Piercing', critical_range: 20, critical_multiplier: 3, range increment: -1, melee_penalty: -1, is_finesse: 'false', has_reach: 'false'})},</v>
      </c>
    </row>
    <row r="62" spans="1:37" outlineLevel="1" x14ac:dyDescent="0.2">
      <c r="A62" s="11" t="s">
        <v>155</v>
      </c>
      <c r="C62" s="12">
        <v>1</v>
      </c>
      <c r="D62" s="12"/>
      <c r="E62" s="51" t="s">
        <v>68</v>
      </c>
      <c r="F62" s="52" t="s">
        <v>87</v>
      </c>
      <c r="G62" s="52" t="s">
        <v>1321</v>
      </c>
      <c r="H62" s="51" t="s">
        <v>47</v>
      </c>
      <c r="I62" s="51"/>
      <c r="J62" s="51">
        <v>19</v>
      </c>
      <c r="K62" s="51">
        <v>2</v>
      </c>
      <c r="L62" s="51"/>
      <c r="M62" s="51"/>
      <c r="N62" s="51"/>
      <c r="O62" s="53" t="b">
        <v>0</v>
      </c>
      <c r="P62" s="53" t="b">
        <v>0</v>
      </c>
      <c r="R62" s="4" t="str">
        <f t="shared" si="1"/>
        <v>product_name: 'Dagger, Triple'</v>
      </c>
      <c r="S62" s="4" t="str">
        <f t="shared" si="2"/>
        <v/>
      </c>
      <c r="T62" s="4" t="str">
        <f t="shared" si="3"/>
        <v>cost: -1</v>
      </c>
      <c r="U62" s="4" t="str">
        <f t="shared" ca="1" si="4"/>
        <v>stock: 9</v>
      </c>
      <c r="V62" s="4" t="str">
        <f t="shared" si="5"/>
        <v>weight: 1</v>
      </c>
      <c r="W62" s="4" t="str">
        <f t="shared" si="6"/>
        <v>category_id: 1</v>
      </c>
      <c r="X62" s="4" t="str">
        <f t="shared" si="7"/>
        <v>weapon_type: 'Exotic'</v>
      </c>
      <c r="Y62" s="4" t="str">
        <f t="shared" si="8"/>
        <v>ua_weapon_group: 'Dagger'</v>
      </c>
      <c r="Z62" s="4" t="str">
        <f t="shared" si="9"/>
        <v>damage: 'd4'</v>
      </c>
      <c r="AA62" s="4" t="str">
        <f t="shared" si="10"/>
        <v>damage_type: 'Piercing'</v>
      </c>
      <c r="AB62" s="4" t="str">
        <f t="shared" si="11"/>
        <v/>
      </c>
      <c r="AC62" s="4" t="str">
        <f t="shared" si="12"/>
        <v>critical_range: 19</v>
      </c>
      <c r="AD62" s="4" t="str">
        <f t="shared" si="13"/>
        <v>critical_multiplier: 2</v>
      </c>
      <c r="AE62" s="4" t="str">
        <f t="shared" si="14"/>
        <v/>
      </c>
      <c r="AF62" s="4" t="str">
        <f t="shared" si="15"/>
        <v>range increment: -1</v>
      </c>
      <c r="AG62" s="4" t="str">
        <f t="shared" si="16"/>
        <v>melee_penalty: -1</v>
      </c>
      <c r="AH62" s="4" t="str">
        <f t="shared" si="17"/>
        <v>is_finesse: 'false'</v>
      </c>
      <c r="AI62" s="4" t="str">
        <f t="shared" si="18"/>
        <v>has_reach: 'false'</v>
      </c>
      <c r="AK62" s="4" t="str">
        <f t="shared" ca="1" si="19"/>
        <v>{product_name: 'Dagger, Triple', cost: -1, stock: 9, weight: 1, category_id: 1, additional_information: JSON.stringify({weapon_type: 'Exotic', ua_weapon_group: 'Dagger', damage: 'd4', damage_type: 'Piercing', critical_range: 19, critical_multiplier: 2, range increment: -1, melee_penalty: -1, is_finesse: 'false', has_reach: 'false'})},</v>
      </c>
    </row>
    <row r="63" spans="1:37" outlineLevel="1" x14ac:dyDescent="0.2">
      <c r="A63" s="11" t="s">
        <v>156</v>
      </c>
      <c r="C63" s="12">
        <v>3</v>
      </c>
      <c r="D63" s="12"/>
      <c r="E63" s="51" t="s">
        <v>57</v>
      </c>
      <c r="F63" s="52" t="s">
        <v>109</v>
      </c>
      <c r="G63" s="52" t="s">
        <v>1323</v>
      </c>
      <c r="H63" s="51" t="s">
        <v>47</v>
      </c>
      <c r="I63" s="51"/>
      <c r="J63" s="51">
        <v>20</v>
      </c>
      <c r="K63" s="51">
        <v>2</v>
      </c>
      <c r="L63" s="51" t="s">
        <v>91</v>
      </c>
      <c r="M63" s="51">
        <v>110</v>
      </c>
      <c r="N63" s="51"/>
      <c r="O63" s="53" t="b">
        <v>0</v>
      </c>
      <c r="P63" s="53" t="b">
        <v>0</v>
      </c>
      <c r="R63" s="4" t="str">
        <f t="shared" si="1"/>
        <v>product_name: 'Dai-kyu'</v>
      </c>
      <c r="S63" s="4" t="str">
        <f t="shared" si="2"/>
        <v/>
      </c>
      <c r="T63" s="4" t="str">
        <f t="shared" si="3"/>
        <v>cost: -1</v>
      </c>
      <c r="U63" s="4" t="str">
        <f t="shared" ca="1" si="4"/>
        <v>stock: 0</v>
      </c>
      <c r="V63" s="4" t="str">
        <f t="shared" si="5"/>
        <v>weight: 3</v>
      </c>
      <c r="W63" s="4" t="str">
        <f t="shared" si="6"/>
        <v>category_id: 1</v>
      </c>
      <c r="X63" s="4" t="str">
        <f t="shared" si="7"/>
        <v>weapon_type: 'Martial'</v>
      </c>
      <c r="Y63" s="4" t="str">
        <f t="shared" si="8"/>
        <v>ua_weapon_group: 'Bow'</v>
      </c>
      <c r="Z63" s="4" t="str">
        <f t="shared" si="9"/>
        <v>damage: 'd8'</v>
      </c>
      <c r="AA63" s="4" t="str">
        <f t="shared" si="10"/>
        <v>damage_type: 'Piercing'</v>
      </c>
      <c r="AB63" s="4" t="str">
        <f t="shared" si="11"/>
        <v/>
      </c>
      <c r="AC63" s="4" t="str">
        <f t="shared" si="12"/>
        <v>critical_range: 20</v>
      </c>
      <c r="AD63" s="4" t="str">
        <f t="shared" si="13"/>
        <v>critical_multiplier: 2</v>
      </c>
      <c r="AE63" s="4" t="str">
        <f t="shared" si="14"/>
        <v>delivery: 'shot'</v>
      </c>
      <c r="AF63" s="4" t="str">
        <f t="shared" si="15"/>
        <v>range increment: 110</v>
      </c>
      <c r="AG63" s="4" t="str">
        <f t="shared" si="16"/>
        <v>melee_penalty: -1</v>
      </c>
      <c r="AH63" s="4" t="str">
        <f t="shared" si="17"/>
        <v>is_finesse: 'false'</v>
      </c>
      <c r="AI63" s="4" t="str">
        <f t="shared" si="18"/>
        <v>has_reach: 'false'</v>
      </c>
      <c r="AK63" s="4" t="str">
        <f t="shared" ca="1" si="19"/>
        <v>{product_name: 'Dai-kyu', cost: -1, stock: 0, weight: 3, category_id: 1, additional_information: JSON.stringify({weapon_type: 'Martial', ua_weapon_group: 'Bow', damage: 'd8', damage_type: 'Piercing', critical_range: 20, critical_multiplier: 2, delivery: 'shot', range increment: 110, melee_penalty: -1, is_finesse: 'false', has_reach: 'false'})},</v>
      </c>
    </row>
    <row r="64" spans="1:37" outlineLevel="1" x14ac:dyDescent="0.2">
      <c r="A64" s="11" t="s">
        <v>157</v>
      </c>
      <c r="C64" s="12">
        <v>0.5</v>
      </c>
      <c r="D64" s="12">
        <v>0.5</v>
      </c>
      <c r="E64" s="51" t="s">
        <v>45</v>
      </c>
      <c r="F64" s="52" t="s">
        <v>90</v>
      </c>
      <c r="G64" s="52" t="s">
        <v>1321</v>
      </c>
      <c r="H64" s="51" t="s">
        <v>47</v>
      </c>
      <c r="I64" s="51"/>
      <c r="J64" s="51">
        <v>20</v>
      </c>
      <c r="K64" s="51">
        <v>2</v>
      </c>
      <c r="L64" s="51" t="s">
        <v>41</v>
      </c>
      <c r="M64" s="51">
        <v>20</v>
      </c>
      <c r="N64" s="51"/>
      <c r="O64" s="53" t="b">
        <v>0</v>
      </c>
      <c r="P64" s="53" t="b">
        <v>0</v>
      </c>
      <c r="R64" s="4" t="str">
        <f t="shared" si="1"/>
        <v>product_name: 'Dart'</v>
      </c>
      <c r="S64" s="4" t="str">
        <f t="shared" si="2"/>
        <v/>
      </c>
      <c r="T64" s="4" t="str">
        <f t="shared" si="3"/>
        <v>cost: 0.5</v>
      </c>
      <c r="U64" s="4" t="str">
        <f t="shared" ca="1" si="4"/>
        <v>stock: 13</v>
      </c>
      <c r="V64" s="4" t="str">
        <f t="shared" si="5"/>
        <v>weight: 0.5</v>
      </c>
      <c r="W64" s="4" t="str">
        <f t="shared" si="6"/>
        <v>category_id: 1</v>
      </c>
      <c r="X64" s="4" t="str">
        <f t="shared" si="7"/>
        <v>weapon_type: 'Simple'</v>
      </c>
      <c r="Y64" s="4" t="str">
        <f t="shared" si="8"/>
        <v>ua_weapon_group: 'Other'</v>
      </c>
      <c r="Z64" s="4" t="str">
        <f t="shared" si="9"/>
        <v>damage: 'd4'</v>
      </c>
      <c r="AA64" s="4" t="str">
        <f t="shared" si="10"/>
        <v>damage_type: 'Piercing'</v>
      </c>
      <c r="AB64" s="4" t="str">
        <f t="shared" si="11"/>
        <v/>
      </c>
      <c r="AC64" s="4" t="str">
        <f t="shared" si="12"/>
        <v>critical_range: 20</v>
      </c>
      <c r="AD64" s="4" t="str">
        <f t="shared" si="13"/>
        <v>critical_multiplier: 2</v>
      </c>
      <c r="AE64" s="4" t="str">
        <f t="shared" si="14"/>
        <v>delivery: 'thrown'</v>
      </c>
      <c r="AF64" s="4" t="str">
        <f t="shared" si="15"/>
        <v>range increment: 20</v>
      </c>
      <c r="AG64" s="4" t="str">
        <f t="shared" si="16"/>
        <v>melee_penalty: -1</v>
      </c>
      <c r="AH64" s="4" t="str">
        <f t="shared" si="17"/>
        <v>is_finesse: 'false'</v>
      </c>
      <c r="AI64" s="4" t="str">
        <f t="shared" si="18"/>
        <v>has_reach: 'false'</v>
      </c>
      <c r="AK64" s="4" t="str">
        <f t="shared" ca="1" si="19"/>
        <v>{product_name: 'Dart', cost: 0.5, stock: 13, weight: 0.5, category_id: 1, additional_information: JSON.stringify({weapon_type: 'Simple', ua_weapon_group: 'Other', damage: 'd4', damage_type: 'Piercing', critical_range: 20, critical_multiplier: 2, delivery: 'thrown', range increment: 20, melee_penalty: -1, is_finesse: 'false', has_reach: 'false'})},</v>
      </c>
    </row>
    <row r="65" spans="1:37" outlineLevel="1" x14ac:dyDescent="0.2">
      <c r="A65" s="11" t="s">
        <v>158</v>
      </c>
      <c r="C65" s="12">
        <v>12</v>
      </c>
      <c r="D65" s="12"/>
      <c r="E65" s="51" t="s">
        <v>57</v>
      </c>
      <c r="F65" s="52"/>
      <c r="G65" s="52" t="s">
        <v>1323</v>
      </c>
      <c r="H65" s="51" t="s">
        <v>95</v>
      </c>
      <c r="I65" s="51"/>
      <c r="J65" s="51">
        <v>20</v>
      </c>
      <c r="K65" s="51">
        <v>3</v>
      </c>
      <c r="L65" s="51"/>
      <c r="M65" s="51"/>
      <c r="N65" s="51"/>
      <c r="O65" s="53" t="b">
        <v>0</v>
      </c>
      <c r="P65" s="53" t="b">
        <v>0</v>
      </c>
      <c r="R65" s="4" t="str">
        <f t="shared" si="1"/>
        <v>product_name: 'Die Tsuchi'</v>
      </c>
      <c r="S65" s="4" t="str">
        <f t="shared" si="2"/>
        <v/>
      </c>
      <c r="T65" s="4" t="str">
        <f t="shared" si="3"/>
        <v>cost: -1</v>
      </c>
      <c r="U65" s="4" t="str">
        <f t="shared" ca="1" si="4"/>
        <v>stock: 15</v>
      </c>
      <c r="V65" s="4" t="str">
        <f t="shared" si="5"/>
        <v>weight: 12</v>
      </c>
      <c r="W65" s="4" t="str">
        <f t="shared" si="6"/>
        <v>category_id: 1</v>
      </c>
      <c r="X65" s="4" t="str">
        <f t="shared" si="7"/>
        <v>weapon_type: 'Martial'</v>
      </c>
      <c r="Y65" s="4" t="str">
        <f t="shared" si="8"/>
        <v/>
      </c>
      <c r="Z65" s="4" t="str">
        <f t="shared" si="9"/>
        <v>damage: 'd8'</v>
      </c>
      <c r="AA65" s="4" t="str">
        <f t="shared" si="10"/>
        <v>damage_type: 'Bludgeoning'</v>
      </c>
      <c r="AB65" s="4" t="str">
        <f t="shared" si="11"/>
        <v/>
      </c>
      <c r="AC65" s="4" t="str">
        <f t="shared" si="12"/>
        <v>critical_range: 20</v>
      </c>
      <c r="AD65" s="4" t="str">
        <f t="shared" si="13"/>
        <v>critical_multiplier: 3</v>
      </c>
      <c r="AE65" s="4" t="str">
        <f t="shared" si="14"/>
        <v/>
      </c>
      <c r="AF65" s="4" t="str">
        <f t="shared" si="15"/>
        <v>range increment: -1</v>
      </c>
      <c r="AG65" s="4" t="str">
        <f t="shared" si="16"/>
        <v>melee_penalty: -1</v>
      </c>
      <c r="AH65" s="4" t="str">
        <f t="shared" si="17"/>
        <v>is_finesse: 'false'</v>
      </c>
      <c r="AI65" s="4" t="str">
        <f t="shared" si="18"/>
        <v>has_reach: 'false'</v>
      </c>
      <c r="AK65" s="4" t="str">
        <f t="shared" ca="1" si="19"/>
        <v>{product_name: 'Die Tsuchi', cost: -1, stock: 15, weight: 12, category_id: 1, additional_information: JSON.stringify({weapon_type: 'Martial', damage: 'd8', damage_type: 'Bludgeoning', critical_range: 20, critical_multiplier: 3, range increment: -1, melee_penalty: -1, is_finesse: 'false', has_reach: 'false'})},</v>
      </c>
    </row>
    <row r="66" spans="1:37" outlineLevel="1" x14ac:dyDescent="0.2">
      <c r="A66" s="11" t="s">
        <v>159</v>
      </c>
      <c r="C66" s="12">
        <v>8</v>
      </c>
      <c r="D66" s="12"/>
      <c r="E66" s="51" t="s">
        <v>68</v>
      </c>
      <c r="F66" s="52"/>
      <c r="G66" s="52" t="s">
        <v>1323</v>
      </c>
      <c r="H66" s="51" t="s">
        <v>47</v>
      </c>
      <c r="I66" s="51"/>
      <c r="J66" s="51">
        <v>20</v>
      </c>
      <c r="K66" s="51">
        <v>3</v>
      </c>
      <c r="L66" s="51"/>
      <c r="M66" s="51"/>
      <c r="N66" s="51"/>
      <c r="O66" s="53" t="b">
        <v>0</v>
      </c>
      <c r="P66" s="53" t="b">
        <v>0</v>
      </c>
      <c r="R66" s="4" t="str">
        <f t="shared" si="1"/>
        <v>product_name: 'Duom'</v>
      </c>
      <c r="S66" s="4" t="str">
        <f t="shared" si="2"/>
        <v/>
      </c>
      <c r="T66" s="4" t="str">
        <f t="shared" si="3"/>
        <v>cost: -1</v>
      </c>
      <c r="U66" s="4" t="str">
        <f t="shared" ca="1" si="4"/>
        <v>stock: 4</v>
      </c>
      <c r="V66" s="4" t="str">
        <f t="shared" si="5"/>
        <v>weight: 8</v>
      </c>
      <c r="W66" s="4" t="str">
        <f t="shared" si="6"/>
        <v>category_id: 1</v>
      </c>
      <c r="X66" s="4" t="str">
        <f t="shared" si="7"/>
        <v>weapon_type: 'Exotic'</v>
      </c>
      <c r="Y66" s="4" t="str">
        <f t="shared" si="8"/>
        <v/>
      </c>
      <c r="Z66" s="4" t="str">
        <f t="shared" si="9"/>
        <v>damage: 'd8'</v>
      </c>
      <c r="AA66" s="4" t="str">
        <f t="shared" si="10"/>
        <v>damage_type: 'Piercing'</v>
      </c>
      <c r="AB66" s="4" t="str">
        <f t="shared" si="11"/>
        <v/>
      </c>
      <c r="AC66" s="4" t="str">
        <f t="shared" si="12"/>
        <v>critical_range: 20</v>
      </c>
      <c r="AD66" s="4" t="str">
        <f t="shared" si="13"/>
        <v>critical_multiplier: 3</v>
      </c>
      <c r="AE66" s="4" t="str">
        <f t="shared" si="14"/>
        <v/>
      </c>
      <c r="AF66" s="4" t="str">
        <f t="shared" si="15"/>
        <v>range increment: -1</v>
      </c>
      <c r="AG66" s="4" t="str">
        <f t="shared" si="16"/>
        <v>melee_penalty: -1</v>
      </c>
      <c r="AH66" s="4" t="str">
        <f t="shared" si="17"/>
        <v>is_finesse: 'false'</v>
      </c>
      <c r="AI66" s="4" t="str">
        <f t="shared" si="18"/>
        <v>has_reach: 'false'</v>
      </c>
      <c r="AK66" s="4" t="str">
        <f t="shared" ca="1" si="19"/>
        <v>{product_name: 'Duom', cost: -1, stock: 4, weight: 8, category_id: 1, additional_information: JSON.stringify({weapon_type: 'Exotic', damage: 'd8', damage_type: 'Piercing', critical_range: 20, critical_multiplier: 3, range increment: -1, melee_penalty: -1, is_finesse: 'false', has_reach: 'false'})},</v>
      </c>
    </row>
    <row r="67" spans="1:37" outlineLevel="1" x14ac:dyDescent="0.2">
      <c r="A67" s="11" t="s">
        <v>160</v>
      </c>
      <c r="C67" s="12">
        <v>16</v>
      </c>
      <c r="D67" s="12">
        <v>75</v>
      </c>
      <c r="E67" s="51" t="s">
        <v>57</v>
      </c>
      <c r="F67" s="52" t="s">
        <v>152</v>
      </c>
      <c r="G67" s="52" t="s">
        <v>1327</v>
      </c>
      <c r="H67" s="51" t="s">
        <v>64</v>
      </c>
      <c r="I67" s="51"/>
      <c r="J67" s="51">
        <v>18</v>
      </c>
      <c r="K67" s="51">
        <v>2</v>
      </c>
      <c r="L67" s="51"/>
      <c r="M67" s="51"/>
      <c r="N67" s="51"/>
      <c r="O67" s="53" t="b">
        <v>0</v>
      </c>
      <c r="P67" s="53" t="b">
        <v>0</v>
      </c>
      <c r="R67" s="4" t="str">
        <f t="shared" si="1"/>
        <v>product_name: 'Falchion'</v>
      </c>
      <c r="S67" s="4" t="str">
        <f t="shared" si="2"/>
        <v/>
      </c>
      <c r="T67" s="4" t="str">
        <f t="shared" si="3"/>
        <v>cost: 75</v>
      </c>
      <c r="U67" s="4" t="str">
        <f t="shared" ca="1" si="4"/>
        <v>stock: 9</v>
      </c>
      <c r="V67" s="4" t="str">
        <f t="shared" si="5"/>
        <v>weight: 16</v>
      </c>
      <c r="W67" s="4" t="str">
        <f t="shared" si="6"/>
        <v>category_id: 1</v>
      </c>
      <c r="X67" s="4" t="str">
        <f t="shared" si="7"/>
        <v>weapon_type: 'Martial'</v>
      </c>
      <c r="Y67" s="4" t="str">
        <f t="shared" si="8"/>
        <v>ua_weapon_group: 'Sword'</v>
      </c>
      <c r="Z67" s="4" t="str">
        <f t="shared" si="9"/>
        <v>damage: '2d4'</v>
      </c>
      <c r="AA67" s="4" t="str">
        <f t="shared" si="10"/>
        <v>damage_type: 'Slashing'</v>
      </c>
      <c r="AB67" s="4" t="str">
        <f t="shared" si="11"/>
        <v/>
      </c>
      <c r="AC67" s="4" t="str">
        <f t="shared" si="12"/>
        <v>critical_range: 18</v>
      </c>
      <c r="AD67" s="4" t="str">
        <f t="shared" si="13"/>
        <v>critical_multiplier: 2</v>
      </c>
      <c r="AE67" s="4" t="str">
        <f t="shared" si="14"/>
        <v/>
      </c>
      <c r="AF67" s="4" t="str">
        <f t="shared" si="15"/>
        <v>range increment: -1</v>
      </c>
      <c r="AG67" s="4" t="str">
        <f t="shared" si="16"/>
        <v>melee_penalty: -1</v>
      </c>
      <c r="AH67" s="4" t="str">
        <f t="shared" si="17"/>
        <v>is_finesse: 'false'</v>
      </c>
      <c r="AI67" s="4" t="str">
        <f t="shared" si="18"/>
        <v>has_reach: 'false'</v>
      </c>
      <c r="AK67" s="4" t="str">
        <f t="shared" ca="1" si="19"/>
        <v>{product_name: 'Falchion', cost: 75, stock: 9, weight: 16, category_id: 1, additional_information: JSON.stringify({weapon_type: 'Martial', ua_weapon_group: 'Sword', damage: '2d4', damage_type: 'Slashing', critical_range: 18, critical_multiplier: 2, range increment: -1, melee_penalty: -1, is_finesse: 'false', has_reach: 'false'})},</v>
      </c>
    </row>
    <row r="68" spans="1:37" outlineLevel="1" x14ac:dyDescent="0.2">
      <c r="A68" s="11" t="s">
        <v>161</v>
      </c>
      <c r="C68" s="12">
        <v>3</v>
      </c>
      <c r="D68" s="12"/>
      <c r="E68" s="51" t="s">
        <v>68</v>
      </c>
      <c r="F68" s="52"/>
      <c r="G68" s="52" t="s">
        <v>1320</v>
      </c>
      <c r="H68" s="51" t="s">
        <v>64</v>
      </c>
      <c r="I68" s="51"/>
      <c r="J68" s="51">
        <v>20</v>
      </c>
      <c r="K68" s="51">
        <v>3</v>
      </c>
      <c r="L68" s="51"/>
      <c r="M68" s="51"/>
      <c r="N68" s="51"/>
      <c r="O68" s="53" t="b">
        <v>0</v>
      </c>
      <c r="P68" s="53" t="b">
        <v>0</v>
      </c>
      <c r="R68" s="4" t="str">
        <f t="shared" si="1"/>
        <v>product_name: 'Fan, War'</v>
      </c>
      <c r="S68" s="4" t="str">
        <f t="shared" si="2"/>
        <v/>
      </c>
      <c r="T68" s="4" t="str">
        <f t="shared" si="3"/>
        <v>cost: -1</v>
      </c>
      <c r="U68" s="4" t="str">
        <f t="shared" ca="1" si="4"/>
        <v>stock: 9</v>
      </c>
      <c r="V68" s="4" t="str">
        <f t="shared" si="5"/>
        <v>weight: 3</v>
      </c>
      <c r="W68" s="4" t="str">
        <f t="shared" si="6"/>
        <v>category_id: 1</v>
      </c>
      <c r="X68" s="4" t="str">
        <f t="shared" si="7"/>
        <v>weapon_type: 'Exotic'</v>
      </c>
      <c r="Y68" s="4" t="str">
        <f t="shared" si="8"/>
        <v/>
      </c>
      <c r="Z68" s="4" t="str">
        <f t="shared" si="9"/>
        <v>damage: 'd6'</v>
      </c>
      <c r="AA68" s="4" t="str">
        <f t="shared" si="10"/>
        <v>damage_type: 'Slashing'</v>
      </c>
      <c r="AB68" s="4" t="str">
        <f t="shared" si="11"/>
        <v/>
      </c>
      <c r="AC68" s="4" t="str">
        <f t="shared" si="12"/>
        <v>critical_range: 20</v>
      </c>
      <c r="AD68" s="4" t="str">
        <f t="shared" si="13"/>
        <v>critical_multiplier: 3</v>
      </c>
      <c r="AE68" s="4" t="str">
        <f t="shared" si="14"/>
        <v/>
      </c>
      <c r="AF68" s="4" t="str">
        <f t="shared" si="15"/>
        <v>range increment: -1</v>
      </c>
      <c r="AG68" s="4" t="str">
        <f t="shared" si="16"/>
        <v>melee_penalty: -1</v>
      </c>
      <c r="AH68" s="4" t="str">
        <f t="shared" si="17"/>
        <v>is_finesse: 'false'</v>
      </c>
      <c r="AI68" s="4" t="str">
        <f t="shared" si="18"/>
        <v>has_reach: 'false'</v>
      </c>
      <c r="AK68" s="4" t="str">
        <f t="shared" ca="1" si="19"/>
        <v>{product_name: 'Fan, War', cost: -1, stock: 9, weight: 3, category_id: 1, additional_information: JSON.stringify({weapon_type: 'Exotic', damage: 'd6', damage_type: 'Slashing', critical_range: 20, critical_multiplier: 3, range increment: -1, melee_penalty: -1, is_finesse: 'false', has_reach: 'false'})},</v>
      </c>
    </row>
    <row r="69" spans="1:37" ht="130" outlineLevel="1" x14ac:dyDescent="0.2">
      <c r="A69" s="11" t="s">
        <v>162</v>
      </c>
      <c r="B69" s="35" t="s">
        <v>163</v>
      </c>
      <c r="C69" s="12">
        <v>20</v>
      </c>
      <c r="D69" s="12">
        <v>90</v>
      </c>
      <c r="E69" s="51" t="s">
        <v>68</v>
      </c>
      <c r="F69" s="52" t="s">
        <v>137</v>
      </c>
      <c r="G69" s="52" t="s">
        <v>1323</v>
      </c>
      <c r="H69" s="51" t="s">
        <v>95</v>
      </c>
      <c r="I69" s="51"/>
      <c r="J69" s="51">
        <v>20</v>
      </c>
      <c r="K69" s="51">
        <v>2</v>
      </c>
      <c r="L69" s="51"/>
      <c r="M69" s="51"/>
      <c r="N69" s="51"/>
      <c r="O69" s="53" t="b">
        <v>0</v>
      </c>
      <c r="P69" s="53" t="b">
        <v>0</v>
      </c>
      <c r="R69" s="4" t="str">
        <f t="shared" si="1"/>
        <v>product_name: 'Flail, Dire'</v>
      </c>
      <c r="S69" s="4" t="str">
        <f t="shared" si="2"/>
        <v>description: 'A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round.\nWhen using a dire flail, you get a +2 bonus on opposed attack rolls made to disarm an enemy (including the opposed attack roll to avoid being disarmed if such an attempt fails).\nYou can also use this weapon to make trip attacks. If you are tripped during your own trip attempt, you can drop the dire flail to avoid being tripped.'</v>
      </c>
      <c r="T69" s="4" t="str">
        <f t="shared" si="3"/>
        <v>cost: 90</v>
      </c>
      <c r="U69" s="4" t="str">
        <f t="shared" ca="1" si="4"/>
        <v>stock: 0</v>
      </c>
      <c r="V69" s="4" t="str">
        <f t="shared" si="5"/>
        <v>weight: 20</v>
      </c>
      <c r="W69" s="4" t="str">
        <f t="shared" si="6"/>
        <v>category_id: 1</v>
      </c>
      <c r="X69" s="4" t="str">
        <f t="shared" si="7"/>
        <v>weapon_type: 'Exotic'</v>
      </c>
      <c r="Y69" s="4" t="str">
        <f t="shared" si="8"/>
        <v>ua_weapon_group: 'Impact'</v>
      </c>
      <c r="Z69" s="4" t="str">
        <f t="shared" si="9"/>
        <v>damage: 'd8'</v>
      </c>
      <c r="AA69" s="4" t="str">
        <f t="shared" si="10"/>
        <v>damage_type: 'Bludgeoning'</v>
      </c>
      <c r="AB69" s="4" t="str">
        <f t="shared" si="11"/>
        <v/>
      </c>
      <c r="AC69" s="4" t="str">
        <f t="shared" si="12"/>
        <v>critical_range: 20</v>
      </c>
      <c r="AD69" s="4" t="str">
        <f t="shared" si="13"/>
        <v>critical_multiplier: 2</v>
      </c>
      <c r="AE69" s="4" t="str">
        <f t="shared" si="14"/>
        <v/>
      </c>
      <c r="AF69" s="4" t="str">
        <f t="shared" si="15"/>
        <v>range increment: -1</v>
      </c>
      <c r="AG69" s="4" t="str">
        <f t="shared" si="16"/>
        <v>melee_penalty: -1</v>
      </c>
      <c r="AH69" s="4" t="str">
        <f t="shared" si="17"/>
        <v>is_finesse: 'false'</v>
      </c>
      <c r="AI69" s="4" t="str">
        <f t="shared" si="18"/>
        <v>has_reach: 'false'</v>
      </c>
      <c r="AK69" s="4" t="str">
        <f t="shared" ca="1" si="19"/>
        <v>{product_name: 'Flail, Dire', description: 'A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round.\nWhen using a dire flail, you get a +2 bonus on opposed attack rolls made to disarm an enemy (including the opposed attack roll to avoid being disarmed if such an attempt fails).\nYou can also use this weapon to make trip attacks. If you are tripped during your own trip attempt, you can drop the dire flail to avoid being tripped.', cost: 90, stock: 0, weight: 20, category_id: 1, additional_information: JSON.stringify({weapon_type: 'Exotic', ua_weapon_group: 'Impact', damage: 'd8', damage_type: 'Bludgeoning', critical_range: 20, critical_multiplier: 2, range increment: -1, melee_penalty: -1, is_finesse: 'false', has_reach: 'false'})},</v>
      </c>
    </row>
    <row r="70" spans="1:37" ht="60" outlineLevel="1" x14ac:dyDescent="0.2">
      <c r="A70" s="11" t="s">
        <v>164</v>
      </c>
      <c r="B70" s="35" t="s">
        <v>165</v>
      </c>
      <c r="C70" s="12">
        <v>20</v>
      </c>
      <c r="D70" s="12">
        <v>10</v>
      </c>
      <c r="E70" s="51" t="s">
        <v>57</v>
      </c>
      <c r="F70" s="52" t="s">
        <v>137</v>
      </c>
      <c r="G70" s="52" t="s">
        <v>1324</v>
      </c>
      <c r="H70" s="51" t="s">
        <v>95</v>
      </c>
      <c r="I70" s="51"/>
      <c r="J70" s="51">
        <v>19</v>
      </c>
      <c r="K70" s="51">
        <v>2</v>
      </c>
      <c r="L70" s="51"/>
      <c r="M70" s="51"/>
      <c r="N70" s="51"/>
      <c r="O70" s="53" t="b">
        <v>0</v>
      </c>
      <c r="P70" s="53" t="b">
        <v>0</v>
      </c>
      <c r="R70" s="4" t="str">
        <f t="shared" ref="R70:R133" si="20">A$4&amp;": '"&amp;A70&amp;"'"</f>
        <v>product_name: 'Flail, Heavy'</v>
      </c>
      <c r="S70" s="4" t="str">
        <f t="shared" ref="S70:S133" si="21">IF(B70="","",$B$4&amp;": '"&amp;SUBSTITUTE(B70,CHAR(10),"\n")&amp;"'")</f>
        <v>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v>
      </c>
      <c r="T70" s="4" t="str">
        <f t="shared" ref="T70:T133" si="22">D$4&amp;": "&amp;IF(ISNUMBER(D70),D70,-1)</f>
        <v>cost: 10</v>
      </c>
      <c r="U70" s="4" t="str">
        <f t="shared" ref="U70:U133" ca="1" si="23">"stock: "&amp;TRUNC(RAND()*20)</f>
        <v>stock: 13</v>
      </c>
      <c r="V70" s="4" t="str">
        <f t="shared" ref="V70:V133" si="24">C$4&amp;": "&amp;IF(ISNUMBER(C70),C70,-1)</f>
        <v>weight: 20</v>
      </c>
      <c r="W70" s="4" t="str">
        <f t="shared" ref="W70:W133" si="25">$W$4&amp;": 1"</f>
        <v>category_id: 1</v>
      </c>
      <c r="X70" s="4" t="str">
        <f t="shared" ref="X70:X133" si="26">IF(E70="","",E$4&amp;": '"&amp;E70&amp;"'")</f>
        <v>weapon_type: 'Martial'</v>
      </c>
      <c r="Y70" s="4" t="str">
        <f t="shared" ref="Y70:Y133" si="27">IF(F70="","",F$4&amp;": '"&amp;F70&amp;"'")</f>
        <v>ua_weapon_group: 'Impact'</v>
      </c>
      <c r="Z70" s="4" t="str">
        <f t="shared" ref="Z70:Z133" si="28">IF(G70="","",G$4&amp;": '"&amp;G70&amp;"'")</f>
        <v>damage: 'd10'</v>
      </c>
      <c r="AA70" s="4" t="str">
        <f t="shared" ref="AA70:AA133" si="29">IF(H70="","",H$4&amp;": '"&amp;H70&amp;"'")</f>
        <v>damage_type: 'Bludgeoning'</v>
      </c>
      <c r="AB70" s="4" t="str">
        <f t="shared" ref="AB70:AB133" si="30">IF(I70="","",I$4&amp;": '"&amp;I70&amp;"'")</f>
        <v/>
      </c>
      <c r="AC70" s="4" t="str">
        <f t="shared" ref="AC70:AC133" si="31">J$4&amp;": "&amp;IF(ISNUMBER(J70),J70,-1)</f>
        <v>critical_range: 19</v>
      </c>
      <c r="AD70" s="4" t="str">
        <f t="shared" ref="AD70:AD133" si="32">K$4&amp;": "&amp;IF(ISNUMBER(K70),K70,-1)</f>
        <v>critical_multiplier: 2</v>
      </c>
      <c r="AE70" s="4" t="str">
        <f t="shared" ref="AE70:AE133" si="33">IF(L70="","",L$4&amp;": '"&amp;L70&amp;"'")</f>
        <v/>
      </c>
      <c r="AF70" s="4" t="str">
        <f t="shared" ref="AF70:AF133" si="34">M$4&amp;": "&amp;IF(ISNUMBER(M70),M70,-1)</f>
        <v>range increment: -1</v>
      </c>
      <c r="AG70" s="4" t="str">
        <f t="shared" ref="AG70:AG133" si="35">N$4&amp;": "&amp;IF(ISNUMBER(N70),N70,-1)</f>
        <v>melee_penalty: -1</v>
      </c>
      <c r="AH70" s="4" t="str">
        <f t="shared" ref="AH70:AH133" si="36">IF(O70="","",O$4&amp;": '"&amp;LOWER(O70)&amp;"'")</f>
        <v>is_finesse: 'false'</v>
      </c>
      <c r="AI70" s="4" t="str">
        <f t="shared" ref="AI70:AI133" si="37">IF(P70="","",P$4&amp;": '"&amp;LOWER(P70)&amp;"'")</f>
        <v>has_reach: 'false'</v>
      </c>
      <c r="AK70" s="4" t="str">
        <f t="shared" ref="AK70:AK133" ca="1" si="38">"{"&amp;_xlfn.TEXTJOIN(", ",,R70:W70,"additional_information: JSON.stringify({"&amp;_xlfn.TEXTJOIN(", ",,X70:AI70)&amp;"})")&amp;"},"</f>
        <v>{product_name: 'Flail, Heavy', 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 cost: 10, stock: 13, weight: 20, category_id: 1, additional_information: JSON.stringify({weapon_type: 'Martial', ua_weapon_group: 'Impact', damage: 'd10', damage_type: 'Bludgeoning', critical_range: 19, critical_multiplier: 2, range increment: -1, melee_penalty: -1, is_finesse: 'false', has_reach: 'false'})},</v>
      </c>
    </row>
    <row r="71" spans="1:37" ht="60" outlineLevel="1" x14ac:dyDescent="0.2">
      <c r="A71" s="11" t="s">
        <v>166</v>
      </c>
      <c r="B71" s="35" t="s">
        <v>165</v>
      </c>
      <c r="C71" s="12">
        <v>5</v>
      </c>
      <c r="D71" s="12">
        <v>8</v>
      </c>
      <c r="E71" s="51" t="s">
        <v>57</v>
      </c>
      <c r="F71" s="52" t="s">
        <v>137</v>
      </c>
      <c r="G71" s="52" t="s">
        <v>1323</v>
      </c>
      <c r="H71" s="51" t="s">
        <v>95</v>
      </c>
      <c r="I71" s="51"/>
      <c r="J71" s="51">
        <v>20</v>
      </c>
      <c r="K71" s="51">
        <v>2</v>
      </c>
      <c r="L71" s="51"/>
      <c r="M71" s="51"/>
      <c r="N71" s="51"/>
      <c r="O71" s="53" t="b">
        <v>0</v>
      </c>
      <c r="P71" s="53" t="b">
        <v>0</v>
      </c>
      <c r="R71" s="4" t="str">
        <f t="shared" si="20"/>
        <v>product_name: 'Flail, Light'</v>
      </c>
      <c r="S71" s="4" t="str">
        <f t="shared" si="21"/>
        <v>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v>
      </c>
      <c r="T71" s="4" t="str">
        <f t="shared" si="22"/>
        <v>cost: 8</v>
      </c>
      <c r="U71" s="4" t="str">
        <f t="shared" ca="1" si="23"/>
        <v>stock: 3</v>
      </c>
      <c r="V71" s="4" t="str">
        <f t="shared" si="24"/>
        <v>weight: 5</v>
      </c>
      <c r="W71" s="4" t="str">
        <f t="shared" si="25"/>
        <v>category_id: 1</v>
      </c>
      <c r="X71" s="4" t="str">
        <f t="shared" si="26"/>
        <v>weapon_type: 'Martial'</v>
      </c>
      <c r="Y71" s="4" t="str">
        <f t="shared" si="27"/>
        <v>ua_weapon_group: 'Impact'</v>
      </c>
      <c r="Z71" s="4" t="str">
        <f t="shared" si="28"/>
        <v>damage: 'd8'</v>
      </c>
      <c r="AA71" s="4" t="str">
        <f t="shared" si="29"/>
        <v>damage_type: 'Bludgeoning'</v>
      </c>
      <c r="AB71" s="4" t="str">
        <f t="shared" si="30"/>
        <v/>
      </c>
      <c r="AC71" s="4" t="str">
        <f t="shared" si="31"/>
        <v>critical_range: 20</v>
      </c>
      <c r="AD71" s="4" t="str">
        <f t="shared" si="32"/>
        <v>critical_multiplier: 2</v>
      </c>
      <c r="AE71" s="4" t="str">
        <f t="shared" si="33"/>
        <v/>
      </c>
      <c r="AF71" s="4" t="str">
        <f t="shared" si="34"/>
        <v>range increment: -1</v>
      </c>
      <c r="AG71" s="4" t="str">
        <f t="shared" si="35"/>
        <v>melee_penalty: -1</v>
      </c>
      <c r="AH71" s="4" t="str">
        <f t="shared" si="36"/>
        <v>is_finesse: 'false'</v>
      </c>
      <c r="AI71" s="4" t="str">
        <f t="shared" si="37"/>
        <v>has_reach: 'false'</v>
      </c>
      <c r="AK71" s="4" t="str">
        <f t="shared" ca="1" si="38"/>
        <v>{product_name: 'Flail, Light', 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 cost: 8, stock: 3, weight: 5, category_id: 1, additional_information: JSON.stringify({weapon_type: 'Martial', ua_weapon_group: 'Impact', damage: 'd8', damage_type: 'Bludgeoning', critical_range: 20, critical_multiplier: 2, range increment: -1, melee_penalty: -1, is_finesse: 'false', has_reach: 'false'})},</v>
      </c>
    </row>
    <row r="72" spans="1:37" outlineLevel="1" x14ac:dyDescent="0.2">
      <c r="A72" s="11" t="s">
        <v>167</v>
      </c>
      <c r="C72" s="12">
        <v>0.1</v>
      </c>
      <c r="D72" s="12"/>
      <c r="E72" s="51" t="s">
        <v>68</v>
      </c>
      <c r="F72" s="52"/>
      <c r="G72" s="52" t="s">
        <v>1326</v>
      </c>
      <c r="H72" s="51" t="s">
        <v>47</v>
      </c>
      <c r="I72" s="51"/>
      <c r="J72" s="51">
        <v>20</v>
      </c>
      <c r="K72" s="51">
        <v>2</v>
      </c>
      <c r="L72" s="51" t="s">
        <v>91</v>
      </c>
      <c r="M72" s="51">
        <v>10</v>
      </c>
      <c r="N72" s="51"/>
      <c r="O72" s="53" t="b">
        <v>0</v>
      </c>
      <c r="P72" s="53" t="b">
        <v>0</v>
      </c>
      <c r="R72" s="4" t="str">
        <f t="shared" si="20"/>
        <v>product_name: 'Fukimi-Bari (Mouth Darts)'</v>
      </c>
      <c r="S72" s="4" t="str">
        <f t="shared" si="21"/>
        <v/>
      </c>
      <c r="T72" s="4" t="str">
        <f t="shared" si="22"/>
        <v>cost: -1</v>
      </c>
      <c r="U72" s="4" t="str">
        <f t="shared" ca="1" si="23"/>
        <v>stock: 17</v>
      </c>
      <c r="V72" s="4" t="str">
        <f t="shared" si="24"/>
        <v>weight: 0.1</v>
      </c>
      <c r="W72" s="4" t="str">
        <f t="shared" si="25"/>
        <v>category_id: 1</v>
      </c>
      <c r="X72" s="4" t="str">
        <f t="shared" si="26"/>
        <v>weapon_type: 'Exotic'</v>
      </c>
      <c r="Y72" s="4" t="str">
        <f t="shared" si="27"/>
        <v/>
      </c>
      <c r="Z72" s="4" t="str">
        <f t="shared" si="28"/>
        <v>damage: 'd1'</v>
      </c>
      <c r="AA72" s="4" t="str">
        <f t="shared" si="29"/>
        <v>damage_type: 'Piercing'</v>
      </c>
      <c r="AB72" s="4" t="str">
        <f t="shared" si="30"/>
        <v/>
      </c>
      <c r="AC72" s="4" t="str">
        <f t="shared" si="31"/>
        <v>critical_range: 20</v>
      </c>
      <c r="AD72" s="4" t="str">
        <f t="shared" si="32"/>
        <v>critical_multiplier: 2</v>
      </c>
      <c r="AE72" s="4" t="str">
        <f t="shared" si="33"/>
        <v>delivery: 'shot'</v>
      </c>
      <c r="AF72" s="4" t="str">
        <f t="shared" si="34"/>
        <v>range increment: 10</v>
      </c>
      <c r="AG72" s="4" t="str">
        <f t="shared" si="35"/>
        <v>melee_penalty: -1</v>
      </c>
      <c r="AH72" s="4" t="str">
        <f t="shared" si="36"/>
        <v>is_finesse: 'false'</v>
      </c>
      <c r="AI72" s="4" t="str">
        <f t="shared" si="37"/>
        <v>has_reach: 'false'</v>
      </c>
      <c r="AK72" s="4" t="str">
        <f t="shared" ca="1" si="38"/>
        <v>{product_name: 'Fukimi-Bari (Mouth Darts)', cost: -1, stock: 17, weight: 0.1, category_id: 1, additional_information: JSON.stringify({weapon_type: 'Exotic', damage: 'd1', damage_type: 'Piercing', critical_range: 20, critical_multiplier: 2, delivery: 'shot', range increment: 10, melee_penalty: -1, is_finesse: 'false', has_reach: 'false'})},</v>
      </c>
    </row>
    <row r="73" spans="1:37" outlineLevel="1" x14ac:dyDescent="0.2">
      <c r="A73" s="11" t="s">
        <v>168</v>
      </c>
      <c r="C73" s="12">
        <v>23</v>
      </c>
      <c r="D73" s="12"/>
      <c r="E73" s="51" t="s">
        <v>68</v>
      </c>
      <c r="F73" s="52" t="s">
        <v>152</v>
      </c>
      <c r="G73" s="52" t="s">
        <v>1328</v>
      </c>
      <c r="H73" s="51" t="s">
        <v>64</v>
      </c>
      <c r="I73" s="51"/>
      <c r="J73" s="51">
        <v>19</v>
      </c>
      <c r="K73" s="51">
        <v>2</v>
      </c>
      <c r="L73" s="51"/>
      <c r="M73" s="51"/>
      <c r="N73" s="51"/>
      <c r="O73" s="53" t="b">
        <v>0</v>
      </c>
      <c r="P73" s="53" t="b">
        <v>0</v>
      </c>
      <c r="R73" s="4" t="str">
        <f t="shared" si="20"/>
        <v>product_name: 'Fullblade'</v>
      </c>
      <c r="S73" s="4" t="str">
        <f t="shared" si="21"/>
        <v/>
      </c>
      <c r="T73" s="4" t="str">
        <f t="shared" si="22"/>
        <v>cost: -1</v>
      </c>
      <c r="U73" s="4" t="str">
        <f t="shared" ca="1" si="23"/>
        <v>stock: 11</v>
      </c>
      <c r="V73" s="4" t="str">
        <f t="shared" si="24"/>
        <v>weight: 23</v>
      </c>
      <c r="W73" s="4" t="str">
        <f t="shared" si="25"/>
        <v>category_id: 1</v>
      </c>
      <c r="X73" s="4" t="str">
        <f t="shared" si="26"/>
        <v>weapon_type: 'Exotic'</v>
      </c>
      <c r="Y73" s="4" t="str">
        <f t="shared" si="27"/>
        <v>ua_weapon_group: 'Sword'</v>
      </c>
      <c r="Z73" s="4" t="str">
        <f t="shared" si="28"/>
        <v>damage: '2d8'</v>
      </c>
      <c r="AA73" s="4" t="str">
        <f t="shared" si="29"/>
        <v>damage_type: 'Slashing'</v>
      </c>
      <c r="AB73" s="4" t="str">
        <f t="shared" si="30"/>
        <v/>
      </c>
      <c r="AC73" s="4" t="str">
        <f t="shared" si="31"/>
        <v>critical_range: 19</v>
      </c>
      <c r="AD73" s="4" t="str">
        <f t="shared" si="32"/>
        <v>critical_multiplier: 2</v>
      </c>
      <c r="AE73" s="4" t="str">
        <f t="shared" si="33"/>
        <v/>
      </c>
      <c r="AF73" s="4" t="str">
        <f t="shared" si="34"/>
        <v>range increment: -1</v>
      </c>
      <c r="AG73" s="4" t="str">
        <f t="shared" si="35"/>
        <v>melee_penalty: -1</v>
      </c>
      <c r="AH73" s="4" t="str">
        <f t="shared" si="36"/>
        <v>is_finesse: 'false'</v>
      </c>
      <c r="AI73" s="4" t="str">
        <f t="shared" si="37"/>
        <v>has_reach: 'false'</v>
      </c>
      <c r="AK73" s="4" t="str">
        <f t="shared" ca="1" si="38"/>
        <v>{product_name: 'Fullblade', cost: -1, stock: 11, weight: 23, category_id: 1, additional_information: JSON.stringify({weapon_type: 'Exotic', ua_weapon_group: 'Sword', damage: '2d8', damage_type: 'Slashing', critical_range: 19, critical_multiplier: 2, range increment: -1, melee_penalty: -1, is_finesse: 'false', has_reach: 'false'})},</v>
      </c>
    </row>
    <row r="74" spans="1:37" ht="50" outlineLevel="1" x14ac:dyDescent="0.2">
      <c r="A74" s="11" t="s">
        <v>169</v>
      </c>
      <c r="B74" s="35" t="s">
        <v>170</v>
      </c>
      <c r="C74" s="12">
        <v>1</v>
      </c>
      <c r="D74" s="12">
        <v>2</v>
      </c>
      <c r="E74" s="51" t="s">
        <v>45</v>
      </c>
      <c r="F74" s="52" t="s">
        <v>58</v>
      </c>
      <c r="G74" s="52" t="s">
        <v>409</v>
      </c>
      <c r="H74" s="51" t="s">
        <v>95</v>
      </c>
      <c r="I74" s="51"/>
      <c r="J74" s="51">
        <v>20</v>
      </c>
      <c r="K74" s="51">
        <v>2</v>
      </c>
      <c r="L74" s="51"/>
      <c r="M74" s="51"/>
      <c r="N74" s="51"/>
      <c r="O74" s="53" t="b">
        <v>0</v>
      </c>
      <c r="P74" s="53" t="b">
        <v>0</v>
      </c>
      <c r="R74" s="4" t="str">
        <f t="shared" si="20"/>
        <v>product_name: 'Gauntlet'</v>
      </c>
      <c r="S74" s="4" t="str">
        <f t="shared" si="21"/>
        <v>description: 'This metal glove lets you deal lethal damage rather than nonlethal damage with unarmed strikes. A strike with a gauntlet is otherwise considered an unarmed attack. The cost and weight given are for a single gauntlet. Medium and heavy armors (except breastplate) come with gauntlets.'</v>
      </c>
      <c r="T74" s="4" t="str">
        <f t="shared" si="22"/>
        <v>cost: 2</v>
      </c>
      <c r="U74" s="4" t="str">
        <f t="shared" ca="1" si="23"/>
        <v>stock: 18</v>
      </c>
      <c r="V74" s="4" t="str">
        <f t="shared" si="24"/>
        <v>weight: 1</v>
      </c>
      <c r="W74" s="4" t="str">
        <f t="shared" si="25"/>
        <v>category_id: 1</v>
      </c>
      <c r="X74" s="4" t="str">
        <f t="shared" si="26"/>
        <v>weapon_type: 'Simple'</v>
      </c>
      <c r="Y74" s="4" t="str">
        <f t="shared" si="27"/>
        <v>ua_weapon_group: 'Armor'</v>
      </c>
      <c r="Z74" s="4" t="str">
        <f t="shared" si="28"/>
        <v>damage: 'd3'</v>
      </c>
      <c r="AA74" s="4" t="str">
        <f t="shared" si="29"/>
        <v>damage_type: 'Bludgeoning'</v>
      </c>
      <c r="AB74" s="4" t="str">
        <f t="shared" si="30"/>
        <v/>
      </c>
      <c r="AC74" s="4" t="str">
        <f t="shared" si="31"/>
        <v>critical_range: 20</v>
      </c>
      <c r="AD74" s="4" t="str">
        <f t="shared" si="32"/>
        <v>critical_multiplier: 2</v>
      </c>
      <c r="AE74" s="4" t="str">
        <f t="shared" si="33"/>
        <v/>
      </c>
      <c r="AF74" s="4" t="str">
        <f t="shared" si="34"/>
        <v>range increment: -1</v>
      </c>
      <c r="AG74" s="4" t="str">
        <f t="shared" si="35"/>
        <v>melee_penalty: -1</v>
      </c>
      <c r="AH74" s="4" t="str">
        <f t="shared" si="36"/>
        <v>is_finesse: 'false'</v>
      </c>
      <c r="AI74" s="4" t="str">
        <f t="shared" si="37"/>
        <v>has_reach: 'false'</v>
      </c>
      <c r="AK74" s="4" t="str">
        <f t="shared" ca="1" si="38"/>
        <v>{product_name: 'Gauntlet', description: 'This metal glove lets you deal lethal damage rather than nonlethal damage with unarmed strikes. A strike with a gauntlet is otherwise considered an unarmed attack. The cost and weight given are for a single gauntlet. Medium and heavy armors (except breastplate) come with gauntlets.', cost: 2, stock: 18, weight: 1, category_id: 1, additional_information: JSON.stringify({weapon_type: 'Simple', ua_weapon_group: 'Armor', damage: 'd3', damage_type: 'Bludgeoning', critical_range: 20, critical_multiplier: 2, range increment: -1, melee_penalty: -1, is_finesse: 'false', has_reach: 'false'})},</v>
      </c>
    </row>
    <row r="75" spans="1:37" outlineLevel="1" x14ac:dyDescent="0.2">
      <c r="A75" s="11" t="s">
        <v>171</v>
      </c>
      <c r="C75" s="12">
        <v>4</v>
      </c>
      <c r="D75" s="12"/>
      <c r="E75" s="51" t="s">
        <v>68</v>
      </c>
      <c r="F75" s="52" t="s">
        <v>58</v>
      </c>
      <c r="G75" s="52" t="s">
        <v>1320</v>
      </c>
      <c r="H75" s="51" t="s">
        <v>64</v>
      </c>
      <c r="I75" s="51"/>
      <c r="J75" s="51">
        <v>19</v>
      </c>
      <c r="K75" s="51">
        <v>2</v>
      </c>
      <c r="L75" s="51"/>
      <c r="M75" s="51"/>
      <c r="N75" s="51"/>
      <c r="O75" s="53" t="b">
        <v>0</v>
      </c>
      <c r="P75" s="53" t="b">
        <v>0</v>
      </c>
      <c r="R75" s="4" t="str">
        <f t="shared" si="20"/>
        <v>product_name: 'Gauntlet, Bladed'</v>
      </c>
      <c r="S75" s="4" t="str">
        <f t="shared" si="21"/>
        <v/>
      </c>
      <c r="T75" s="4" t="str">
        <f t="shared" si="22"/>
        <v>cost: -1</v>
      </c>
      <c r="U75" s="4" t="str">
        <f t="shared" ca="1" si="23"/>
        <v>stock: 17</v>
      </c>
      <c r="V75" s="4" t="str">
        <f t="shared" si="24"/>
        <v>weight: 4</v>
      </c>
      <c r="W75" s="4" t="str">
        <f t="shared" si="25"/>
        <v>category_id: 1</v>
      </c>
      <c r="X75" s="4" t="str">
        <f t="shared" si="26"/>
        <v>weapon_type: 'Exotic'</v>
      </c>
      <c r="Y75" s="4" t="str">
        <f t="shared" si="27"/>
        <v>ua_weapon_group: 'Armor'</v>
      </c>
      <c r="Z75" s="4" t="str">
        <f t="shared" si="28"/>
        <v>damage: 'd6'</v>
      </c>
      <c r="AA75" s="4" t="str">
        <f t="shared" si="29"/>
        <v>damage_type: 'Slashing'</v>
      </c>
      <c r="AB75" s="4" t="str">
        <f t="shared" si="30"/>
        <v/>
      </c>
      <c r="AC75" s="4" t="str">
        <f t="shared" si="31"/>
        <v>critical_range: 19</v>
      </c>
      <c r="AD75" s="4" t="str">
        <f t="shared" si="32"/>
        <v>critical_multiplier: 2</v>
      </c>
      <c r="AE75" s="4" t="str">
        <f t="shared" si="33"/>
        <v/>
      </c>
      <c r="AF75" s="4" t="str">
        <f t="shared" si="34"/>
        <v>range increment: -1</v>
      </c>
      <c r="AG75" s="4" t="str">
        <f t="shared" si="35"/>
        <v>melee_penalty: -1</v>
      </c>
      <c r="AH75" s="4" t="str">
        <f t="shared" si="36"/>
        <v>is_finesse: 'false'</v>
      </c>
      <c r="AI75" s="4" t="str">
        <f t="shared" si="37"/>
        <v>has_reach: 'false'</v>
      </c>
      <c r="AK75" s="4" t="str">
        <f t="shared" ca="1" si="38"/>
        <v>{product_name: 'Gauntlet, Bladed', cost: -1, stock: 17, weight: 4, category_id: 1, additional_information: JSON.stringify({weapon_type: 'Exotic', ua_weapon_group: 'Armor', damage: 'd6', damage_type: 'Slashing', critical_range: 19, critical_multiplier: 2, range increment: -1, melee_penalty: -1, is_finesse: 'false', has_reach: 'false'})},</v>
      </c>
    </row>
    <row r="76" spans="1:37" ht="40" outlineLevel="1" x14ac:dyDescent="0.2">
      <c r="A76" s="11" t="s">
        <v>172</v>
      </c>
      <c r="B76" s="35" t="s">
        <v>173</v>
      </c>
      <c r="C76" s="12">
        <v>2</v>
      </c>
      <c r="D76" s="12">
        <v>5</v>
      </c>
      <c r="E76" s="51" t="s">
        <v>45</v>
      </c>
      <c r="F76" s="52" t="s">
        <v>58</v>
      </c>
      <c r="G76" s="52" t="s">
        <v>1321</v>
      </c>
      <c r="H76" s="51" t="s">
        <v>47</v>
      </c>
      <c r="I76" s="51"/>
      <c r="J76" s="51">
        <v>20</v>
      </c>
      <c r="K76" s="51">
        <v>2</v>
      </c>
      <c r="L76" s="51"/>
      <c r="M76" s="51"/>
      <c r="N76" s="51"/>
      <c r="O76" s="53" t="b">
        <v>0</v>
      </c>
      <c r="P76" s="53" t="b">
        <v>0</v>
      </c>
      <c r="R76" s="4" t="str">
        <f t="shared" si="20"/>
        <v>product_name: 'Gauntlet, Spiked'</v>
      </c>
      <c r="S76" s="4" t="str">
        <f t="shared" si="21"/>
        <v>description: 'Your opponent cannot use a disarm action to disarm you of spiked gauntlets. The cost and weight given are for a single gauntlet. An attack with a spiked gauntlet is considered an armed attack.'</v>
      </c>
      <c r="T76" s="4" t="str">
        <f t="shared" si="22"/>
        <v>cost: 5</v>
      </c>
      <c r="U76" s="4" t="str">
        <f t="shared" ca="1" si="23"/>
        <v>stock: 19</v>
      </c>
      <c r="V76" s="4" t="str">
        <f t="shared" si="24"/>
        <v>weight: 2</v>
      </c>
      <c r="W76" s="4" t="str">
        <f t="shared" si="25"/>
        <v>category_id: 1</v>
      </c>
      <c r="X76" s="4" t="str">
        <f t="shared" si="26"/>
        <v>weapon_type: 'Simple'</v>
      </c>
      <c r="Y76" s="4" t="str">
        <f t="shared" si="27"/>
        <v>ua_weapon_group: 'Armor'</v>
      </c>
      <c r="Z76" s="4" t="str">
        <f t="shared" si="28"/>
        <v>damage: 'd4'</v>
      </c>
      <c r="AA76" s="4" t="str">
        <f t="shared" si="29"/>
        <v>damage_type: 'Piercing'</v>
      </c>
      <c r="AB76" s="4" t="str">
        <f t="shared" si="30"/>
        <v/>
      </c>
      <c r="AC76" s="4" t="str">
        <f t="shared" si="31"/>
        <v>critical_range: 20</v>
      </c>
      <c r="AD76" s="4" t="str">
        <f t="shared" si="32"/>
        <v>critical_multiplier: 2</v>
      </c>
      <c r="AE76" s="4" t="str">
        <f t="shared" si="33"/>
        <v/>
      </c>
      <c r="AF76" s="4" t="str">
        <f t="shared" si="34"/>
        <v>range increment: -1</v>
      </c>
      <c r="AG76" s="4" t="str">
        <f t="shared" si="35"/>
        <v>melee_penalty: -1</v>
      </c>
      <c r="AH76" s="4" t="str">
        <f t="shared" si="36"/>
        <v>is_finesse: 'false'</v>
      </c>
      <c r="AI76" s="4" t="str">
        <f t="shared" si="37"/>
        <v>has_reach: 'false'</v>
      </c>
      <c r="AK76" s="4" t="str">
        <f t="shared" ca="1" si="38"/>
        <v>{product_name: 'Gauntlet, Spiked', description: 'Your opponent cannot use a disarm action to disarm you of spiked gauntlets. The cost and weight given are for a single gauntlet. An attack with a spiked gauntlet is considered an armed attack.', cost: 5, stock: 19, weight: 2, category_id: 1, additional_information: JSON.stringify({weapon_type: 'Simple', ua_weapon_group: 'Armor', damage: 'd4', damage_type: 'Piercing', critical_range: 20, critical_multiplier: 2, range increment: -1, melee_penalty: -1, is_finesse: 'false', has_reach: 'false'})},</v>
      </c>
    </row>
    <row r="77" spans="1:37" outlineLevel="1" x14ac:dyDescent="0.2">
      <c r="A77" s="11" t="s">
        <v>174</v>
      </c>
      <c r="C77" s="12">
        <v>4</v>
      </c>
      <c r="D77" s="12"/>
      <c r="E77" s="51" t="s">
        <v>68</v>
      </c>
      <c r="F77" s="52" t="s">
        <v>58</v>
      </c>
      <c r="G77" s="52" t="s">
        <v>1321</v>
      </c>
      <c r="H77" s="51" t="s">
        <v>47</v>
      </c>
      <c r="I77" s="51"/>
      <c r="J77" s="51">
        <v>20</v>
      </c>
      <c r="K77" s="51">
        <v>2</v>
      </c>
      <c r="L77" s="51" t="s">
        <v>91</v>
      </c>
      <c r="M77" s="51">
        <v>20</v>
      </c>
      <c r="N77" s="51"/>
      <c r="O77" s="53" t="b">
        <v>0</v>
      </c>
      <c r="P77" s="53" t="b">
        <v>0</v>
      </c>
      <c r="R77" s="4" t="str">
        <f t="shared" si="20"/>
        <v>product_name: 'Gauntlet, Spring-Loaded'</v>
      </c>
      <c r="S77" s="4" t="str">
        <f t="shared" si="21"/>
        <v/>
      </c>
      <c r="T77" s="4" t="str">
        <f t="shared" si="22"/>
        <v>cost: -1</v>
      </c>
      <c r="U77" s="4" t="str">
        <f t="shared" ca="1" si="23"/>
        <v>stock: 3</v>
      </c>
      <c r="V77" s="4" t="str">
        <f t="shared" si="24"/>
        <v>weight: 4</v>
      </c>
      <c r="W77" s="4" t="str">
        <f t="shared" si="25"/>
        <v>category_id: 1</v>
      </c>
      <c r="X77" s="4" t="str">
        <f t="shared" si="26"/>
        <v>weapon_type: 'Exotic'</v>
      </c>
      <c r="Y77" s="4" t="str">
        <f t="shared" si="27"/>
        <v>ua_weapon_group: 'Armor'</v>
      </c>
      <c r="Z77" s="4" t="str">
        <f t="shared" si="28"/>
        <v>damage: 'd4'</v>
      </c>
      <c r="AA77" s="4" t="str">
        <f t="shared" si="29"/>
        <v>damage_type: 'Piercing'</v>
      </c>
      <c r="AB77" s="4" t="str">
        <f t="shared" si="30"/>
        <v/>
      </c>
      <c r="AC77" s="4" t="str">
        <f t="shared" si="31"/>
        <v>critical_range: 20</v>
      </c>
      <c r="AD77" s="4" t="str">
        <f t="shared" si="32"/>
        <v>critical_multiplier: 2</v>
      </c>
      <c r="AE77" s="4" t="str">
        <f t="shared" si="33"/>
        <v>delivery: 'shot'</v>
      </c>
      <c r="AF77" s="4" t="str">
        <f t="shared" si="34"/>
        <v>range increment: 20</v>
      </c>
      <c r="AG77" s="4" t="str">
        <f t="shared" si="35"/>
        <v>melee_penalty: -1</v>
      </c>
      <c r="AH77" s="4" t="str">
        <f t="shared" si="36"/>
        <v>is_finesse: 'false'</v>
      </c>
      <c r="AI77" s="4" t="str">
        <f t="shared" si="37"/>
        <v>has_reach: 'false'</v>
      </c>
      <c r="AK77" s="4" t="str">
        <f t="shared" ca="1" si="38"/>
        <v>{product_name: 'Gauntlet, Spring-Loaded', cost: -1, stock: 3, weight: 4, category_id: 1, additional_information: JSON.stringify({weapon_type: 'Exotic', ua_weapon_group: 'Armor', damage: 'd4', damage_type: 'Piercing', critical_range: 20, critical_multiplier: 2, delivery: 'shot', range increment: 20, melee_penalty: -1, is_finesse: 'false', has_reach: 'false'})},</v>
      </c>
    </row>
    <row r="78" spans="1:37" ht="20" outlineLevel="1" x14ac:dyDescent="0.2">
      <c r="A78" s="11" t="s">
        <v>175</v>
      </c>
      <c r="B78" s="35" t="s">
        <v>176</v>
      </c>
      <c r="C78" s="12">
        <v>15</v>
      </c>
      <c r="D78" s="12">
        <v>8</v>
      </c>
      <c r="E78" s="51" t="s">
        <v>57</v>
      </c>
      <c r="F78" s="52" t="s">
        <v>177</v>
      </c>
      <c r="G78" s="52" t="s">
        <v>1324</v>
      </c>
      <c r="H78" s="51" t="s">
        <v>64</v>
      </c>
      <c r="I78" s="51"/>
      <c r="J78" s="51">
        <v>20</v>
      </c>
      <c r="K78" s="51">
        <v>3</v>
      </c>
      <c r="L78" s="51"/>
      <c r="M78" s="51"/>
      <c r="N78" s="51"/>
      <c r="O78" s="53" t="b">
        <v>0</v>
      </c>
      <c r="P78" s="53" t="b">
        <v>1</v>
      </c>
      <c r="R78" s="4" t="str">
        <f t="shared" si="20"/>
        <v>product_name: 'Glaive'</v>
      </c>
      <c r="S78" s="4" t="str">
        <f t="shared" si="21"/>
        <v>description: 'A glaive has reach. You can strike opponents 10 feet away with it, but you can’t use it against an adjacent foe.'</v>
      </c>
      <c r="T78" s="4" t="str">
        <f t="shared" si="22"/>
        <v>cost: 8</v>
      </c>
      <c r="U78" s="4" t="str">
        <f t="shared" ca="1" si="23"/>
        <v>stock: 0</v>
      </c>
      <c r="V78" s="4" t="str">
        <f t="shared" si="24"/>
        <v>weight: 15</v>
      </c>
      <c r="W78" s="4" t="str">
        <f t="shared" si="25"/>
        <v>category_id: 1</v>
      </c>
      <c r="X78" s="4" t="str">
        <f t="shared" si="26"/>
        <v>weapon_type: 'Martial'</v>
      </c>
      <c r="Y78" s="4" t="str">
        <f t="shared" si="27"/>
        <v>ua_weapon_group: 'Polearm'</v>
      </c>
      <c r="Z78" s="4" t="str">
        <f t="shared" si="28"/>
        <v>damage: 'd10'</v>
      </c>
      <c r="AA78" s="4" t="str">
        <f t="shared" si="29"/>
        <v>damage_type: 'Slashing'</v>
      </c>
      <c r="AB78" s="4" t="str">
        <f t="shared" si="30"/>
        <v/>
      </c>
      <c r="AC78" s="4" t="str">
        <f t="shared" si="31"/>
        <v>critical_range: 20</v>
      </c>
      <c r="AD78" s="4" t="str">
        <f t="shared" si="32"/>
        <v>critical_multiplier: 3</v>
      </c>
      <c r="AE78" s="4" t="str">
        <f t="shared" si="33"/>
        <v/>
      </c>
      <c r="AF78" s="4" t="str">
        <f t="shared" si="34"/>
        <v>range increment: -1</v>
      </c>
      <c r="AG78" s="4" t="str">
        <f t="shared" si="35"/>
        <v>melee_penalty: -1</v>
      </c>
      <c r="AH78" s="4" t="str">
        <f t="shared" si="36"/>
        <v>is_finesse: 'false'</v>
      </c>
      <c r="AI78" s="4" t="str">
        <f t="shared" si="37"/>
        <v>has_reach: 'true'</v>
      </c>
      <c r="AK78" s="4" t="str">
        <f t="shared" ca="1" si="38"/>
        <v>{product_name: 'Glaive', description: 'A glaive has reach. You can strike opponents 10 feet away with it, but you can’t use it against an adjacent foe.', cost: 8, stock: 0, weight: 15, category_id: 1, additional_information: JSON.stringify({weapon_type: 'Martial', ua_weapon_group: 'Polearm', damage: 'd10', damage_type: 'Slashing', critical_range: 20, critical_multiplier: 3, range increment: -1, melee_penalty: -1, is_finesse: 'false', has_reach: 'true'})},</v>
      </c>
    </row>
    <row r="79" spans="1:37" outlineLevel="1" x14ac:dyDescent="0.2">
      <c r="A79" s="11" t="s">
        <v>178</v>
      </c>
      <c r="C79" s="12"/>
      <c r="D79" s="12"/>
      <c r="E79" s="51" t="s">
        <v>84</v>
      </c>
      <c r="F79" s="52" t="s">
        <v>84</v>
      </c>
      <c r="G79" s="52" t="s">
        <v>1326</v>
      </c>
      <c r="H79" s="51" t="s">
        <v>47</v>
      </c>
      <c r="I79" s="51"/>
      <c r="J79" s="51">
        <v>20</v>
      </c>
      <c r="K79" s="51">
        <v>2</v>
      </c>
      <c r="L79" s="51"/>
      <c r="M79" s="51"/>
      <c r="N79" s="51"/>
      <c r="O79" s="53" t="b">
        <v>0</v>
      </c>
      <c r="P79" s="53" t="b">
        <v>0</v>
      </c>
      <c r="R79" s="4" t="str">
        <f t="shared" si="20"/>
        <v>product_name: 'Gore'</v>
      </c>
      <c r="S79" s="4" t="str">
        <f t="shared" si="21"/>
        <v/>
      </c>
      <c r="T79" s="4" t="str">
        <f t="shared" si="22"/>
        <v>cost: -1</v>
      </c>
      <c r="U79" s="4" t="str">
        <f t="shared" ca="1" si="23"/>
        <v>stock: 15</v>
      </c>
      <c r="V79" s="4" t="str">
        <f t="shared" si="24"/>
        <v>weight: -1</v>
      </c>
      <c r="W79" s="4" t="str">
        <f t="shared" si="25"/>
        <v>category_id: 1</v>
      </c>
      <c r="X79" s="4" t="str">
        <f t="shared" si="26"/>
        <v>weapon_type: 'Natural'</v>
      </c>
      <c r="Y79" s="4" t="str">
        <f t="shared" si="27"/>
        <v>ua_weapon_group: 'Natural'</v>
      </c>
      <c r="Z79" s="4" t="str">
        <f t="shared" si="28"/>
        <v>damage: 'd1'</v>
      </c>
      <c r="AA79" s="4" t="str">
        <f t="shared" si="29"/>
        <v>damage_type: 'Piercing'</v>
      </c>
      <c r="AB79" s="4" t="str">
        <f t="shared" si="30"/>
        <v/>
      </c>
      <c r="AC79" s="4" t="str">
        <f t="shared" si="31"/>
        <v>critical_range: 20</v>
      </c>
      <c r="AD79" s="4" t="str">
        <f t="shared" si="32"/>
        <v>critical_multiplier: 2</v>
      </c>
      <c r="AE79" s="4" t="str">
        <f t="shared" si="33"/>
        <v/>
      </c>
      <c r="AF79" s="4" t="str">
        <f t="shared" si="34"/>
        <v>range increment: -1</v>
      </c>
      <c r="AG79" s="4" t="str">
        <f t="shared" si="35"/>
        <v>melee_penalty: -1</v>
      </c>
      <c r="AH79" s="4" t="str">
        <f t="shared" si="36"/>
        <v>is_finesse: 'false'</v>
      </c>
      <c r="AI79" s="4" t="str">
        <f t="shared" si="37"/>
        <v>has_reach: 'false'</v>
      </c>
      <c r="AK79" s="4" t="str">
        <f t="shared" ca="1" si="38"/>
        <v>{product_name: 'Gore', cost: -1, stock: 15, weight: -1, category_id: 1, additional_information: JSON.stringify({weapon_type: 'Natural', ua_weapon_group: 'Natural', damage: 'd1', damage_type: 'Piercing', critical_range: 20, critical_multiplier: 2, range increment: -1, melee_penalty: -1, is_finesse: 'false', has_reach: 'false'})},</v>
      </c>
    </row>
    <row r="80" spans="1:37" ht="50" outlineLevel="1" x14ac:dyDescent="0.2">
      <c r="A80" s="11" t="s">
        <v>179</v>
      </c>
      <c r="B80" s="35" t="s">
        <v>180</v>
      </c>
      <c r="C80" s="12">
        <v>15</v>
      </c>
      <c r="D80" s="12">
        <v>9</v>
      </c>
      <c r="E80" s="51" t="s">
        <v>57</v>
      </c>
      <c r="F80" s="52" t="s">
        <v>177</v>
      </c>
      <c r="G80" s="52" t="s">
        <v>1327</v>
      </c>
      <c r="H80" s="51" t="s">
        <v>64</v>
      </c>
      <c r="I80" s="51"/>
      <c r="J80" s="51">
        <v>20</v>
      </c>
      <c r="K80" s="51">
        <v>3</v>
      </c>
      <c r="L80" s="51"/>
      <c r="M80" s="51"/>
      <c r="N80" s="51"/>
      <c r="O80" s="53" t="b">
        <v>0</v>
      </c>
      <c r="P80" s="53" t="b">
        <v>1</v>
      </c>
      <c r="R80" s="4" t="str">
        <f t="shared" si="20"/>
        <v>product_name: 'Guisarme'</v>
      </c>
      <c r="S80" s="4" t="str">
        <f t="shared" si="21"/>
        <v>description: 'A guisarme has reach. You can strike opponents 10 feet away with it, but you can’t use it against an adjacent foe.\nYou can also use it to make trip attacks. If you are tripped during your own trip attempt, you can drop the guisarme to avoid being tripped.'</v>
      </c>
      <c r="T80" s="4" t="str">
        <f t="shared" si="22"/>
        <v>cost: 9</v>
      </c>
      <c r="U80" s="4" t="str">
        <f t="shared" ca="1" si="23"/>
        <v>stock: 18</v>
      </c>
      <c r="V80" s="4" t="str">
        <f t="shared" si="24"/>
        <v>weight: 15</v>
      </c>
      <c r="W80" s="4" t="str">
        <f t="shared" si="25"/>
        <v>category_id: 1</v>
      </c>
      <c r="X80" s="4" t="str">
        <f t="shared" si="26"/>
        <v>weapon_type: 'Martial'</v>
      </c>
      <c r="Y80" s="4" t="str">
        <f t="shared" si="27"/>
        <v>ua_weapon_group: 'Polearm'</v>
      </c>
      <c r="Z80" s="4" t="str">
        <f t="shared" si="28"/>
        <v>damage: '2d4'</v>
      </c>
      <c r="AA80" s="4" t="str">
        <f t="shared" si="29"/>
        <v>damage_type: 'Slashing'</v>
      </c>
      <c r="AB80" s="4" t="str">
        <f t="shared" si="30"/>
        <v/>
      </c>
      <c r="AC80" s="4" t="str">
        <f t="shared" si="31"/>
        <v>critical_range: 20</v>
      </c>
      <c r="AD80" s="4" t="str">
        <f t="shared" si="32"/>
        <v>critical_multiplier: 3</v>
      </c>
      <c r="AE80" s="4" t="str">
        <f t="shared" si="33"/>
        <v/>
      </c>
      <c r="AF80" s="4" t="str">
        <f t="shared" si="34"/>
        <v>range increment: -1</v>
      </c>
      <c r="AG80" s="4" t="str">
        <f t="shared" si="35"/>
        <v>melee_penalty: -1</v>
      </c>
      <c r="AH80" s="4" t="str">
        <f t="shared" si="36"/>
        <v>is_finesse: 'false'</v>
      </c>
      <c r="AI80" s="4" t="str">
        <f t="shared" si="37"/>
        <v>has_reach: 'true'</v>
      </c>
      <c r="AK80" s="4" t="str">
        <f t="shared" ca="1" si="38"/>
        <v>{product_name: 'Guisarme', description: 'A guisarme has reach. You can strike opponents 10 feet away with it, but you can’t use it against an adjacent foe.\nYou can also use it to make trip attacks. If you are tripped during your own trip attempt, you can drop the guisarme to avoid being tripped.', cost: 9, stock: 18, weight: 15, category_id: 1, additional_information: JSON.stringify({weapon_type: 'Martial', ua_weapon_group: 'Polearm', damage: '2d4', damage_type: 'Slashing', critical_range: 20, critical_multiplier: 3, range increment: -1, melee_penalty: -1, is_finesse: 'false', has_reach: 'true'})},</v>
      </c>
    </row>
    <row r="81" spans="1:37" outlineLevel="1" x14ac:dyDescent="0.2">
      <c r="A81" s="11" t="s">
        <v>181</v>
      </c>
      <c r="C81" s="12">
        <v>20</v>
      </c>
      <c r="D81" s="12"/>
      <c r="E81" s="51" t="s">
        <v>68</v>
      </c>
      <c r="F81" s="52" t="s">
        <v>90</v>
      </c>
      <c r="G81" s="52" t="s">
        <v>1323</v>
      </c>
      <c r="H81" s="51" t="s">
        <v>182</v>
      </c>
      <c r="I81" s="51"/>
      <c r="J81" s="51">
        <v>19</v>
      </c>
      <c r="K81" s="51">
        <v>2</v>
      </c>
      <c r="L81" s="51"/>
      <c r="M81" s="51"/>
      <c r="N81" s="51"/>
      <c r="O81" s="53" t="b">
        <v>0</v>
      </c>
      <c r="P81" s="53" t="b">
        <v>0</v>
      </c>
      <c r="R81" s="4" t="str">
        <f t="shared" si="20"/>
        <v>product_name: 'Gyrspike'</v>
      </c>
      <c r="S81" s="4" t="str">
        <f t="shared" si="21"/>
        <v/>
      </c>
      <c r="T81" s="4" t="str">
        <f t="shared" si="22"/>
        <v>cost: -1</v>
      </c>
      <c r="U81" s="4" t="str">
        <f t="shared" ca="1" si="23"/>
        <v>stock: 1</v>
      </c>
      <c r="V81" s="4" t="str">
        <f t="shared" si="24"/>
        <v>weight: 20</v>
      </c>
      <c r="W81" s="4" t="str">
        <f t="shared" si="25"/>
        <v>category_id: 1</v>
      </c>
      <c r="X81" s="4" t="str">
        <f t="shared" si="26"/>
        <v>weapon_type: 'Exotic'</v>
      </c>
      <c r="Y81" s="4" t="str">
        <f t="shared" si="27"/>
        <v>ua_weapon_group: 'Other'</v>
      </c>
      <c r="Z81" s="4" t="str">
        <f t="shared" si="28"/>
        <v>damage: 'd8'</v>
      </c>
      <c r="AA81" s="4" t="str">
        <f t="shared" si="29"/>
        <v>damage_type: 'Slaching'</v>
      </c>
      <c r="AB81" s="4" t="str">
        <f t="shared" si="30"/>
        <v/>
      </c>
      <c r="AC81" s="4" t="str">
        <f t="shared" si="31"/>
        <v>critical_range: 19</v>
      </c>
      <c r="AD81" s="4" t="str">
        <f t="shared" si="32"/>
        <v>critical_multiplier: 2</v>
      </c>
      <c r="AE81" s="4" t="str">
        <f t="shared" si="33"/>
        <v/>
      </c>
      <c r="AF81" s="4" t="str">
        <f t="shared" si="34"/>
        <v>range increment: -1</v>
      </c>
      <c r="AG81" s="4" t="str">
        <f t="shared" si="35"/>
        <v>melee_penalty: -1</v>
      </c>
      <c r="AH81" s="4" t="str">
        <f t="shared" si="36"/>
        <v>is_finesse: 'false'</v>
      </c>
      <c r="AI81" s="4" t="str">
        <f t="shared" si="37"/>
        <v>has_reach: 'false'</v>
      </c>
      <c r="AK81" s="4" t="str">
        <f t="shared" ca="1" si="38"/>
        <v>{product_name: 'Gyrspike', cost: -1, stock: 1, weight: 20, category_id: 1, additional_information: JSON.stringify({weapon_type: 'Exotic', ua_weapon_group: 'Other', damage: 'd8', damage_type: 'Slaching', critical_range: 19, critical_multiplier: 2, range increment: -1, melee_penalty: -1, is_finesse: 'false', has_reach: 'false'})},</v>
      </c>
    </row>
    <row r="82" spans="1:37" outlineLevel="1" x14ac:dyDescent="0.2">
      <c r="A82" s="11" t="s">
        <v>183</v>
      </c>
      <c r="C82" s="12">
        <v>12</v>
      </c>
      <c r="D82" s="12"/>
      <c r="E82" s="51" t="s">
        <v>68</v>
      </c>
      <c r="F82" s="52" t="s">
        <v>90</v>
      </c>
      <c r="G82" s="52" t="s">
        <v>1323</v>
      </c>
      <c r="H82" s="51" t="s">
        <v>64</v>
      </c>
      <c r="I82" s="51"/>
      <c r="J82" s="51">
        <v>20</v>
      </c>
      <c r="K82" s="51">
        <v>2</v>
      </c>
      <c r="L82" s="51"/>
      <c r="M82" s="51"/>
      <c r="N82" s="51"/>
      <c r="O82" s="53" t="b">
        <v>0</v>
      </c>
      <c r="P82" s="53" t="b">
        <v>0</v>
      </c>
      <c r="R82" s="4" t="str">
        <f t="shared" si="20"/>
        <v>product_name: 'Gythka'</v>
      </c>
      <c r="S82" s="4" t="str">
        <f t="shared" si="21"/>
        <v/>
      </c>
      <c r="T82" s="4" t="str">
        <f t="shared" si="22"/>
        <v>cost: -1</v>
      </c>
      <c r="U82" s="4" t="str">
        <f t="shared" ca="1" si="23"/>
        <v>stock: 1</v>
      </c>
      <c r="V82" s="4" t="str">
        <f t="shared" si="24"/>
        <v>weight: 12</v>
      </c>
      <c r="W82" s="4" t="str">
        <f t="shared" si="25"/>
        <v>category_id: 1</v>
      </c>
      <c r="X82" s="4" t="str">
        <f t="shared" si="26"/>
        <v>weapon_type: 'Exotic'</v>
      </c>
      <c r="Y82" s="4" t="str">
        <f t="shared" si="27"/>
        <v>ua_weapon_group: 'Other'</v>
      </c>
      <c r="Z82" s="4" t="str">
        <f t="shared" si="28"/>
        <v>damage: 'd8'</v>
      </c>
      <c r="AA82" s="4" t="str">
        <f t="shared" si="29"/>
        <v>damage_type: 'Slashing'</v>
      </c>
      <c r="AB82" s="4" t="str">
        <f t="shared" si="30"/>
        <v/>
      </c>
      <c r="AC82" s="4" t="str">
        <f t="shared" si="31"/>
        <v>critical_range: 20</v>
      </c>
      <c r="AD82" s="4" t="str">
        <f t="shared" si="32"/>
        <v>critical_multiplier: 2</v>
      </c>
      <c r="AE82" s="4" t="str">
        <f t="shared" si="33"/>
        <v/>
      </c>
      <c r="AF82" s="4" t="str">
        <f t="shared" si="34"/>
        <v>range increment: -1</v>
      </c>
      <c r="AG82" s="4" t="str">
        <f t="shared" si="35"/>
        <v>melee_penalty: -1</v>
      </c>
      <c r="AH82" s="4" t="str">
        <f t="shared" si="36"/>
        <v>is_finesse: 'false'</v>
      </c>
      <c r="AI82" s="4" t="str">
        <f t="shared" si="37"/>
        <v>has_reach: 'false'</v>
      </c>
      <c r="AK82" s="4" t="str">
        <f t="shared" ca="1" si="38"/>
        <v>{product_name: 'Gythka', cost: -1, stock: 1, weight: 12, category_id: 1, additional_information: JSON.stringify({weapon_type: 'Exotic', ua_weapon_group: 'Other', damage: 'd8', damage_type: 'Slashing', critical_range: 20, critical_multiplier: 2, range increment: -1, melee_penalty: -1, is_finesse: 'false', has_reach: 'false'})},</v>
      </c>
    </row>
    <row r="83" spans="1:37" ht="60" outlineLevel="1" x14ac:dyDescent="0.2">
      <c r="A83" s="11" t="s">
        <v>184</v>
      </c>
      <c r="B83" s="35" t="s">
        <v>185</v>
      </c>
      <c r="C83" s="12">
        <v>15</v>
      </c>
      <c r="D83" s="12">
        <v>10</v>
      </c>
      <c r="E83" s="51" t="s">
        <v>57</v>
      </c>
      <c r="F83" s="52" t="s">
        <v>177</v>
      </c>
      <c r="G83" s="52" t="s">
        <v>1324</v>
      </c>
      <c r="H83" s="51" t="s">
        <v>135</v>
      </c>
      <c r="I83" s="51"/>
      <c r="J83" s="51">
        <v>20</v>
      </c>
      <c r="K83" s="51">
        <v>3</v>
      </c>
      <c r="L83" s="51"/>
      <c r="M83" s="51"/>
      <c r="N83" s="51"/>
      <c r="O83" s="53" t="b">
        <v>0</v>
      </c>
      <c r="P83" s="53" t="b">
        <v>1</v>
      </c>
      <c r="R83" s="4" t="str">
        <f t="shared" si="20"/>
        <v>product_name: 'Halberd'</v>
      </c>
      <c r="S83" s="4" t="str">
        <f t="shared" si="21"/>
        <v>description: 'If you use a ready action to set a halberd against a charge, you deal double damage on a successful hit against a charging character.\nYou can use a halberd to make trip attacks. If you are tripped during your own trip attempt, you can drop the halberd to avoid being tripped.'</v>
      </c>
      <c r="T83" s="4" t="str">
        <f t="shared" si="22"/>
        <v>cost: 10</v>
      </c>
      <c r="U83" s="4" t="str">
        <f t="shared" ca="1" si="23"/>
        <v>stock: 12</v>
      </c>
      <c r="V83" s="4" t="str">
        <f t="shared" si="24"/>
        <v>weight: 15</v>
      </c>
      <c r="W83" s="4" t="str">
        <f t="shared" si="25"/>
        <v>category_id: 1</v>
      </c>
      <c r="X83" s="4" t="str">
        <f t="shared" si="26"/>
        <v>weapon_type: 'Martial'</v>
      </c>
      <c r="Y83" s="4" t="str">
        <f t="shared" si="27"/>
        <v>ua_weapon_group: 'Polearm'</v>
      </c>
      <c r="Z83" s="4" t="str">
        <f t="shared" si="28"/>
        <v>damage: 'd10'</v>
      </c>
      <c r="AA83" s="4" t="str">
        <f t="shared" si="29"/>
        <v>damage_type: 'Slashing or Piercing'</v>
      </c>
      <c r="AB83" s="4" t="str">
        <f t="shared" si="30"/>
        <v/>
      </c>
      <c r="AC83" s="4" t="str">
        <f t="shared" si="31"/>
        <v>critical_range: 20</v>
      </c>
      <c r="AD83" s="4" t="str">
        <f t="shared" si="32"/>
        <v>critical_multiplier: 3</v>
      </c>
      <c r="AE83" s="4" t="str">
        <f t="shared" si="33"/>
        <v/>
      </c>
      <c r="AF83" s="4" t="str">
        <f t="shared" si="34"/>
        <v>range increment: -1</v>
      </c>
      <c r="AG83" s="4" t="str">
        <f t="shared" si="35"/>
        <v>melee_penalty: -1</v>
      </c>
      <c r="AH83" s="4" t="str">
        <f t="shared" si="36"/>
        <v>is_finesse: 'false'</v>
      </c>
      <c r="AI83" s="4" t="str">
        <f t="shared" si="37"/>
        <v>has_reach: 'true'</v>
      </c>
      <c r="AK83" s="4" t="str">
        <f t="shared" ca="1" si="38"/>
        <v>{product_name: 'Halberd', description: 'If you use a ready action to set a halberd against a charge, you deal double damage on a successful hit against a charging character.\nYou can use a halberd to make trip attacks. If you are tripped during your own trip attempt, you can drop the halberd to avoid being tripped.', cost: 10, stock: 12, weight: 15, category_id: 1, additional_information: JSON.stringify({weapon_type: 'Martial', ua_weapon_group: 'Polearm', damage: 'd10', damage_type: 'Slashing or Piercing', critical_range: 20, critical_multiplier: 3, range increment: -1, melee_penalty: -1, is_finesse: 'false', has_reach: 'true'})},</v>
      </c>
    </row>
    <row r="84" spans="1:37" ht="160" outlineLevel="1" x14ac:dyDescent="0.2">
      <c r="A84" s="11" t="s">
        <v>186</v>
      </c>
      <c r="B84" s="35" t="s">
        <v>187</v>
      </c>
      <c r="C84" s="12">
        <v>6</v>
      </c>
      <c r="D84" s="12">
        <v>20</v>
      </c>
      <c r="E84" s="51" t="s">
        <v>68</v>
      </c>
      <c r="F84" s="52"/>
      <c r="G84" s="52" t="s">
        <v>1320</v>
      </c>
      <c r="H84" s="51" t="s">
        <v>95</v>
      </c>
      <c r="I84" s="51"/>
      <c r="J84" s="51">
        <v>20</v>
      </c>
      <c r="K84" s="51">
        <v>4</v>
      </c>
      <c r="L84" s="51"/>
      <c r="M84" s="51"/>
      <c r="N84" s="51"/>
      <c r="O84" s="53" t="b">
        <v>0</v>
      </c>
      <c r="P84" s="53" t="b">
        <v>0</v>
      </c>
      <c r="R84" s="4" t="str">
        <f t="shared" si="20"/>
        <v>product_name: 'Hammer, Gnome Hooked'</v>
      </c>
      <c r="S84" s="4" t="str">
        <f t="shared" si="21"/>
        <v>description: 'A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round.\nYou can use a gnome hooked hammer to make trip attacks. If you are tripped during your own trip attempt, you can drop the gnome hooked hammer to avoid being tripped.\nGnomes treat gnome hooked hammers as martial weapons.'</v>
      </c>
      <c r="T84" s="4" t="str">
        <f t="shared" si="22"/>
        <v>cost: 20</v>
      </c>
      <c r="U84" s="4" t="str">
        <f t="shared" ca="1" si="23"/>
        <v>stock: 4</v>
      </c>
      <c r="V84" s="4" t="str">
        <f t="shared" si="24"/>
        <v>weight: 6</v>
      </c>
      <c r="W84" s="4" t="str">
        <f t="shared" si="25"/>
        <v>category_id: 1</v>
      </c>
      <c r="X84" s="4" t="str">
        <f t="shared" si="26"/>
        <v>weapon_type: 'Exotic'</v>
      </c>
      <c r="Y84" s="4" t="str">
        <f t="shared" si="27"/>
        <v/>
      </c>
      <c r="Z84" s="4" t="str">
        <f t="shared" si="28"/>
        <v>damage: 'd6'</v>
      </c>
      <c r="AA84" s="4" t="str">
        <f t="shared" si="29"/>
        <v>damage_type: 'Bludgeoning'</v>
      </c>
      <c r="AB84" s="4" t="str">
        <f t="shared" si="30"/>
        <v/>
      </c>
      <c r="AC84" s="4" t="str">
        <f t="shared" si="31"/>
        <v>critical_range: 20</v>
      </c>
      <c r="AD84" s="4" t="str">
        <f t="shared" si="32"/>
        <v>critical_multiplier: 4</v>
      </c>
      <c r="AE84" s="4" t="str">
        <f t="shared" si="33"/>
        <v/>
      </c>
      <c r="AF84" s="4" t="str">
        <f t="shared" si="34"/>
        <v>range increment: -1</v>
      </c>
      <c r="AG84" s="4" t="str">
        <f t="shared" si="35"/>
        <v>melee_penalty: -1</v>
      </c>
      <c r="AH84" s="4" t="str">
        <f t="shared" si="36"/>
        <v>is_finesse: 'false'</v>
      </c>
      <c r="AI84" s="4" t="str">
        <f t="shared" si="37"/>
        <v>has_reach: 'false'</v>
      </c>
      <c r="AK84" s="4" t="str">
        <f t="shared" ca="1" si="38"/>
        <v>{product_name: 'Hammer, Gnome Hooked', description: 'A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round.\nYou can use a gnome hooked hammer to make trip attacks. If you are tripped during your own trip attempt, you can drop the gnome hooked hammer to avoid being tripped.\nGnomes treat gnome hooked hammers as martial weapons.', cost: 20, stock: 4, weight: 6, category_id: 1, additional_information: JSON.stringify({weapon_type: 'Exotic', damage: 'd6', damage_type: 'Bludgeoning', critical_range: 20, critical_multiplier: 4, range increment: -1, melee_penalty: -1, is_finesse: 'false', has_reach: 'false'})},</v>
      </c>
    </row>
    <row r="85" spans="1:37" outlineLevel="1" x14ac:dyDescent="0.2">
      <c r="A85" s="11" t="s">
        <v>188</v>
      </c>
      <c r="C85" s="12">
        <v>2</v>
      </c>
      <c r="D85" s="12">
        <v>1</v>
      </c>
      <c r="E85" s="51" t="s">
        <v>57</v>
      </c>
      <c r="F85" s="52" t="s">
        <v>137</v>
      </c>
      <c r="G85" s="52" t="s">
        <v>1321</v>
      </c>
      <c r="H85" s="51" t="s">
        <v>95</v>
      </c>
      <c r="I85" s="51"/>
      <c r="J85" s="51">
        <v>20</v>
      </c>
      <c r="K85" s="51">
        <v>2</v>
      </c>
      <c r="L85" s="51" t="s">
        <v>41</v>
      </c>
      <c r="M85" s="51">
        <v>20</v>
      </c>
      <c r="N85" s="51"/>
      <c r="O85" s="53" t="b">
        <v>0</v>
      </c>
      <c r="P85" s="53" t="b">
        <v>0</v>
      </c>
      <c r="R85" s="4" t="str">
        <f t="shared" si="20"/>
        <v>product_name: 'Hammer, Light'</v>
      </c>
      <c r="S85" s="4" t="str">
        <f t="shared" si="21"/>
        <v/>
      </c>
      <c r="T85" s="4" t="str">
        <f t="shared" si="22"/>
        <v>cost: 1</v>
      </c>
      <c r="U85" s="4" t="str">
        <f t="shared" ca="1" si="23"/>
        <v>stock: 19</v>
      </c>
      <c r="V85" s="4" t="str">
        <f t="shared" si="24"/>
        <v>weight: 2</v>
      </c>
      <c r="W85" s="4" t="str">
        <f t="shared" si="25"/>
        <v>category_id: 1</v>
      </c>
      <c r="X85" s="4" t="str">
        <f t="shared" si="26"/>
        <v>weapon_type: 'Martial'</v>
      </c>
      <c r="Y85" s="4" t="str">
        <f t="shared" si="27"/>
        <v>ua_weapon_group: 'Impact'</v>
      </c>
      <c r="Z85" s="4" t="str">
        <f t="shared" si="28"/>
        <v>damage: 'd4'</v>
      </c>
      <c r="AA85" s="4" t="str">
        <f t="shared" si="29"/>
        <v>damage_type: 'Bludgeoning'</v>
      </c>
      <c r="AB85" s="4" t="str">
        <f t="shared" si="30"/>
        <v/>
      </c>
      <c r="AC85" s="4" t="str">
        <f t="shared" si="31"/>
        <v>critical_range: 20</v>
      </c>
      <c r="AD85" s="4" t="str">
        <f t="shared" si="32"/>
        <v>critical_multiplier: 2</v>
      </c>
      <c r="AE85" s="4" t="str">
        <f t="shared" si="33"/>
        <v>delivery: 'thrown'</v>
      </c>
      <c r="AF85" s="4" t="str">
        <f t="shared" si="34"/>
        <v>range increment: 20</v>
      </c>
      <c r="AG85" s="4" t="str">
        <f t="shared" si="35"/>
        <v>melee_penalty: -1</v>
      </c>
      <c r="AH85" s="4" t="str">
        <f t="shared" si="36"/>
        <v>is_finesse: 'false'</v>
      </c>
      <c r="AI85" s="4" t="str">
        <f t="shared" si="37"/>
        <v>has_reach: 'false'</v>
      </c>
      <c r="AK85" s="4" t="str">
        <f t="shared" ca="1" si="38"/>
        <v>{product_name: 'Hammer, Light', cost: 1, stock: 19, weight: 2, category_id: 1, additional_information: JSON.stringify({weapon_type: 'Martial', ua_weapon_group: 'Impact', damage: 'd4', damage_type: 'Bludgeoning', critical_range: 20, critical_multiplier: 2, delivery: 'thrown', range increment: 20, melee_penalty: -1, is_finesse: 'false', has_reach: 'false'})},</v>
      </c>
    </row>
    <row r="86" spans="1:37" outlineLevel="1" x14ac:dyDescent="0.2">
      <c r="A86" s="11" t="s">
        <v>189</v>
      </c>
      <c r="C86" s="12">
        <v>8</v>
      </c>
      <c r="D86" s="12">
        <v>12</v>
      </c>
      <c r="E86" s="51" t="s">
        <v>57</v>
      </c>
      <c r="F86" s="52" t="s">
        <v>137</v>
      </c>
      <c r="G86" s="52" t="s">
        <v>1323</v>
      </c>
      <c r="H86" s="51" t="s">
        <v>95</v>
      </c>
      <c r="I86" s="51"/>
      <c r="J86" s="51">
        <v>20</v>
      </c>
      <c r="K86" s="51">
        <v>3</v>
      </c>
      <c r="L86" s="51"/>
      <c r="M86" s="51"/>
      <c r="N86" s="51"/>
      <c r="O86" s="53" t="b">
        <v>0</v>
      </c>
      <c r="P86" s="53" t="b">
        <v>0</v>
      </c>
      <c r="R86" s="4" t="str">
        <f t="shared" si="20"/>
        <v>product_name: 'Hammer, War'</v>
      </c>
      <c r="S86" s="4" t="str">
        <f t="shared" si="21"/>
        <v/>
      </c>
      <c r="T86" s="4" t="str">
        <f t="shared" si="22"/>
        <v>cost: 12</v>
      </c>
      <c r="U86" s="4" t="str">
        <f t="shared" ca="1" si="23"/>
        <v>stock: 15</v>
      </c>
      <c r="V86" s="4" t="str">
        <f t="shared" si="24"/>
        <v>weight: 8</v>
      </c>
      <c r="W86" s="4" t="str">
        <f t="shared" si="25"/>
        <v>category_id: 1</v>
      </c>
      <c r="X86" s="4" t="str">
        <f t="shared" si="26"/>
        <v>weapon_type: 'Martial'</v>
      </c>
      <c r="Y86" s="4" t="str">
        <f t="shared" si="27"/>
        <v>ua_weapon_group: 'Impact'</v>
      </c>
      <c r="Z86" s="4" t="str">
        <f t="shared" si="28"/>
        <v>damage: 'd8'</v>
      </c>
      <c r="AA86" s="4" t="str">
        <f t="shared" si="29"/>
        <v>damage_type: 'Bludgeoning'</v>
      </c>
      <c r="AB86" s="4" t="str">
        <f t="shared" si="30"/>
        <v/>
      </c>
      <c r="AC86" s="4" t="str">
        <f t="shared" si="31"/>
        <v>critical_range: 20</v>
      </c>
      <c r="AD86" s="4" t="str">
        <f t="shared" si="32"/>
        <v>critical_multiplier: 3</v>
      </c>
      <c r="AE86" s="4" t="str">
        <f t="shared" si="33"/>
        <v/>
      </c>
      <c r="AF86" s="4" t="str">
        <f t="shared" si="34"/>
        <v>range increment: -1</v>
      </c>
      <c r="AG86" s="4" t="str">
        <f t="shared" si="35"/>
        <v>melee_penalty: -1</v>
      </c>
      <c r="AH86" s="4" t="str">
        <f t="shared" si="36"/>
        <v>is_finesse: 'false'</v>
      </c>
      <c r="AI86" s="4" t="str">
        <f t="shared" si="37"/>
        <v>has_reach: 'false'</v>
      </c>
      <c r="AK86" s="4" t="str">
        <f t="shared" ca="1" si="38"/>
        <v>{product_name: 'Hammer, War', cost: 12, stock: 15, weight: 8, category_id: 1, additional_information: JSON.stringify({weapon_type: 'Martial', ua_weapon_group: 'Impact', damage: 'd8', damage_type: 'Bludgeoning', critical_range: 20, critical_multiplier: 3, range increment: -1, melee_penalty: -1, is_finesse: 'false', has_reach: 'false'})},</v>
      </c>
    </row>
    <row r="87" spans="1:37" outlineLevel="1" x14ac:dyDescent="0.2">
      <c r="A87" s="11" t="s">
        <v>190</v>
      </c>
      <c r="C87" s="12">
        <v>10</v>
      </c>
      <c r="D87" s="12"/>
      <c r="E87" s="51" t="s">
        <v>68</v>
      </c>
      <c r="F87" s="52" t="s">
        <v>177</v>
      </c>
      <c r="G87" s="52" t="s">
        <v>1324</v>
      </c>
      <c r="H87" s="51" t="s">
        <v>47</v>
      </c>
      <c r="I87" s="51"/>
      <c r="J87" s="51">
        <v>20</v>
      </c>
      <c r="K87" s="51">
        <v>2</v>
      </c>
      <c r="L87" s="51" t="s">
        <v>41</v>
      </c>
      <c r="M87" s="51">
        <v>30</v>
      </c>
      <c r="N87" s="51"/>
      <c r="O87" s="53" t="b">
        <v>0</v>
      </c>
      <c r="P87" s="53" t="b">
        <v>0</v>
      </c>
      <c r="R87" s="4" t="str">
        <f t="shared" si="20"/>
        <v>product_name: 'Harpoon'</v>
      </c>
      <c r="S87" s="4" t="str">
        <f t="shared" si="21"/>
        <v/>
      </c>
      <c r="T87" s="4" t="str">
        <f t="shared" si="22"/>
        <v>cost: -1</v>
      </c>
      <c r="U87" s="4" t="str">
        <f t="shared" ca="1" si="23"/>
        <v>stock: 15</v>
      </c>
      <c r="V87" s="4" t="str">
        <f t="shared" si="24"/>
        <v>weight: 10</v>
      </c>
      <c r="W87" s="4" t="str">
        <f t="shared" si="25"/>
        <v>category_id: 1</v>
      </c>
      <c r="X87" s="4" t="str">
        <f t="shared" si="26"/>
        <v>weapon_type: 'Exotic'</v>
      </c>
      <c r="Y87" s="4" t="str">
        <f t="shared" si="27"/>
        <v>ua_weapon_group: 'Polearm'</v>
      </c>
      <c r="Z87" s="4" t="str">
        <f t="shared" si="28"/>
        <v>damage: 'd10'</v>
      </c>
      <c r="AA87" s="4" t="str">
        <f t="shared" si="29"/>
        <v>damage_type: 'Piercing'</v>
      </c>
      <c r="AB87" s="4" t="str">
        <f t="shared" si="30"/>
        <v/>
      </c>
      <c r="AC87" s="4" t="str">
        <f t="shared" si="31"/>
        <v>critical_range: 20</v>
      </c>
      <c r="AD87" s="4" t="str">
        <f t="shared" si="32"/>
        <v>critical_multiplier: 2</v>
      </c>
      <c r="AE87" s="4" t="str">
        <f t="shared" si="33"/>
        <v>delivery: 'thrown'</v>
      </c>
      <c r="AF87" s="4" t="str">
        <f t="shared" si="34"/>
        <v>range increment: 30</v>
      </c>
      <c r="AG87" s="4" t="str">
        <f t="shared" si="35"/>
        <v>melee_penalty: -1</v>
      </c>
      <c r="AH87" s="4" t="str">
        <f t="shared" si="36"/>
        <v>is_finesse: 'false'</v>
      </c>
      <c r="AI87" s="4" t="str">
        <f t="shared" si="37"/>
        <v>has_reach: 'false'</v>
      </c>
      <c r="AK87" s="4" t="str">
        <f t="shared" ca="1" si="38"/>
        <v>{product_name: 'Harpoon', cost: -1, stock: 15, weight: 10, category_id: 1, additional_information: JSON.stringify({weapon_type: 'Exotic', ua_weapon_group: 'Polearm', damage: 'd10', damage_type: 'Piercing', critical_range: 20, critical_multiplier: 2, delivery: 'thrown', range increment: 30, melee_penalty: -1, is_finesse: 'false', has_reach: 'false'})},</v>
      </c>
    </row>
    <row r="88" spans="1:37" outlineLevel="1" x14ac:dyDescent="0.2">
      <c r="A88" s="11" t="s">
        <v>191</v>
      </c>
      <c r="C88" s="12">
        <v>1</v>
      </c>
      <c r="D88" s="12">
        <v>25</v>
      </c>
      <c r="E88" s="51" t="s">
        <v>39</v>
      </c>
      <c r="F88" s="52" t="s">
        <v>40</v>
      </c>
      <c r="G88" s="52" t="s">
        <v>1327</v>
      </c>
      <c r="H88" s="51" t="s">
        <v>9</v>
      </c>
      <c r="I88" s="51" t="s">
        <v>9</v>
      </c>
      <c r="J88" s="51"/>
      <c r="K88" s="51"/>
      <c r="L88" s="51" t="s">
        <v>41</v>
      </c>
      <c r="M88" s="51">
        <v>10</v>
      </c>
      <c r="N88" s="51"/>
      <c r="O88" s="53" t="b">
        <v>0</v>
      </c>
      <c r="P88" s="53" t="b">
        <v>0</v>
      </c>
      <c r="R88" s="4" t="str">
        <f t="shared" si="20"/>
        <v>product_name: 'Holy Water'</v>
      </c>
      <c r="S88" s="4" t="str">
        <f t="shared" si="21"/>
        <v/>
      </c>
      <c r="T88" s="4" t="str">
        <f t="shared" si="22"/>
        <v>cost: 25</v>
      </c>
      <c r="U88" s="4" t="str">
        <f t="shared" ca="1" si="23"/>
        <v>stock: 2</v>
      </c>
      <c r="V88" s="4" t="str">
        <f t="shared" si="24"/>
        <v>weight: 1</v>
      </c>
      <c r="W88" s="4" t="str">
        <f t="shared" si="25"/>
        <v>category_id: 1</v>
      </c>
      <c r="X88" s="4" t="str">
        <f t="shared" si="26"/>
        <v>weapon_type: 'Grenade'</v>
      </c>
      <c r="Y88" s="4" t="str">
        <f t="shared" si="27"/>
        <v>ua_weapon_group: 'Alchemical'</v>
      </c>
      <c r="Z88" s="4" t="str">
        <f t="shared" si="28"/>
        <v>damage: '2d4'</v>
      </c>
      <c r="AA88" s="4" t="str">
        <f t="shared" si="29"/>
        <v>damage_type: 'Special'</v>
      </c>
      <c r="AB88" s="4" t="str">
        <f t="shared" si="30"/>
        <v>special_damage: 'Special'</v>
      </c>
      <c r="AC88" s="4" t="str">
        <f t="shared" si="31"/>
        <v>critical_range: -1</v>
      </c>
      <c r="AD88" s="4" t="str">
        <f t="shared" si="32"/>
        <v>critical_multiplier: -1</v>
      </c>
      <c r="AE88" s="4" t="str">
        <f t="shared" si="33"/>
        <v>delivery: 'thrown'</v>
      </c>
      <c r="AF88" s="4" t="str">
        <f t="shared" si="34"/>
        <v>range increment: 10</v>
      </c>
      <c r="AG88" s="4" t="str">
        <f t="shared" si="35"/>
        <v>melee_penalty: -1</v>
      </c>
      <c r="AH88" s="4" t="str">
        <f t="shared" si="36"/>
        <v>is_finesse: 'false'</v>
      </c>
      <c r="AI88" s="4" t="str">
        <f t="shared" si="37"/>
        <v>has_reach: 'false'</v>
      </c>
      <c r="AK88" s="4" t="str">
        <f t="shared" ca="1" si="38"/>
        <v>{product_name: 'Holy Water', cost: 25, stock: 2, weight: 1, category_id: 1, additional_information: JSON.stringify({weapon_type: 'Grenade', ua_weapon_group: 'Alchemical', damage: '2d4', damage_type: 'Special', special_damage: 'Special', critical_range: -1, critical_multiplier: -1, delivery: 'thrown', range increment: 10, melee_penalty: -1, is_finesse: 'false', has_reach: 'false'})},</v>
      </c>
    </row>
    <row r="89" spans="1:37" ht="30" outlineLevel="1" x14ac:dyDescent="0.2">
      <c r="A89" s="11" t="s">
        <v>192</v>
      </c>
      <c r="B89" s="35" t="s">
        <v>193</v>
      </c>
      <c r="C89" s="12">
        <v>2</v>
      </c>
      <c r="D89" s="12">
        <v>1</v>
      </c>
      <c r="E89" s="51" t="s">
        <v>45</v>
      </c>
      <c r="F89" s="52" t="s">
        <v>177</v>
      </c>
      <c r="G89" s="52" t="s">
        <v>1320</v>
      </c>
      <c r="H89" s="51" t="s">
        <v>47</v>
      </c>
      <c r="I89" s="51"/>
      <c r="J89" s="51">
        <v>20</v>
      </c>
      <c r="K89" s="51">
        <v>2</v>
      </c>
      <c r="L89" s="51" t="s">
        <v>41</v>
      </c>
      <c r="M89" s="51">
        <v>30</v>
      </c>
      <c r="N89" s="51">
        <v>-4</v>
      </c>
      <c r="O89" s="53" t="b">
        <v>0</v>
      </c>
      <c r="P89" s="53" t="b">
        <v>0</v>
      </c>
      <c r="R89" s="4" t="str">
        <f t="shared" si="20"/>
        <v>product_name: 'Javelin'</v>
      </c>
      <c r="S89" s="4" t="str">
        <f t="shared" si="21"/>
        <v>description: 'Since it is not designed for melee, you are treated as nonproficient with it and take a –4 penalty on attack rolls if you use a javelin as a melee weapon.'</v>
      </c>
      <c r="T89" s="4" t="str">
        <f t="shared" si="22"/>
        <v>cost: 1</v>
      </c>
      <c r="U89" s="4" t="str">
        <f t="shared" ca="1" si="23"/>
        <v>stock: 9</v>
      </c>
      <c r="V89" s="4" t="str">
        <f t="shared" si="24"/>
        <v>weight: 2</v>
      </c>
      <c r="W89" s="4" t="str">
        <f t="shared" si="25"/>
        <v>category_id: 1</v>
      </c>
      <c r="X89" s="4" t="str">
        <f t="shared" si="26"/>
        <v>weapon_type: 'Simple'</v>
      </c>
      <c r="Y89" s="4" t="str">
        <f t="shared" si="27"/>
        <v>ua_weapon_group: 'Polearm'</v>
      </c>
      <c r="Z89" s="4" t="str">
        <f t="shared" si="28"/>
        <v>damage: 'd6'</v>
      </c>
      <c r="AA89" s="4" t="str">
        <f t="shared" si="29"/>
        <v>damage_type: 'Piercing'</v>
      </c>
      <c r="AB89" s="4" t="str">
        <f t="shared" si="30"/>
        <v/>
      </c>
      <c r="AC89" s="4" t="str">
        <f t="shared" si="31"/>
        <v>critical_range: 20</v>
      </c>
      <c r="AD89" s="4" t="str">
        <f t="shared" si="32"/>
        <v>critical_multiplier: 2</v>
      </c>
      <c r="AE89" s="4" t="str">
        <f t="shared" si="33"/>
        <v>delivery: 'thrown'</v>
      </c>
      <c r="AF89" s="4" t="str">
        <f t="shared" si="34"/>
        <v>range increment: 30</v>
      </c>
      <c r="AG89" s="4" t="str">
        <f t="shared" si="35"/>
        <v>melee_penalty: -4</v>
      </c>
      <c r="AH89" s="4" t="str">
        <f t="shared" si="36"/>
        <v>is_finesse: 'false'</v>
      </c>
      <c r="AI89" s="4" t="str">
        <f t="shared" si="37"/>
        <v>has_reach: 'false'</v>
      </c>
      <c r="AK89" s="4" t="str">
        <f t="shared" ca="1" si="38"/>
        <v>{product_name: 'Javelin', description: 'Since it is not designed for melee, you are treated as nonproficient with it and take a –4 penalty on attack rolls if you use a javelin as a melee weapon.', cost: 1, stock: 9, weight: 2, category_id: 1, additional_information: JSON.stringify({weapon_type: 'Simple', ua_weapon_group: 'Polearm', damage: 'd6', damage_type: 'Piercing', critical_range: 20, critical_multiplier: 2, delivery: 'thrown', range increment: 30, melee_penalty: -4, is_finesse: 'false', has_reach: 'false'})},</v>
      </c>
    </row>
    <row r="90" spans="1:37" outlineLevel="1" x14ac:dyDescent="0.2">
      <c r="A90" s="11" t="s">
        <v>194</v>
      </c>
      <c r="C90" s="12">
        <v>2</v>
      </c>
      <c r="D90" s="12"/>
      <c r="E90" s="51" t="s">
        <v>68</v>
      </c>
      <c r="F90" s="52" t="s">
        <v>177</v>
      </c>
      <c r="G90" s="52" t="s">
        <v>1323</v>
      </c>
      <c r="H90" s="51" t="s">
        <v>47</v>
      </c>
      <c r="I90" s="51"/>
      <c r="J90" s="51">
        <v>19</v>
      </c>
      <c r="K90" s="51">
        <v>2</v>
      </c>
      <c r="L90" s="51" t="s">
        <v>41</v>
      </c>
      <c r="M90" s="51">
        <v>50</v>
      </c>
      <c r="N90" s="51"/>
      <c r="O90" s="53" t="b">
        <v>0</v>
      </c>
      <c r="P90" s="53" t="b">
        <v>0</v>
      </c>
      <c r="R90" s="4" t="str">
        <f t="shared" si="20"/>
        <v>product_name: 'Javelin, Spinning'</v>
      </c>
      <c r="S90" s="4" t="str">
        <f t="shared" si="21"/>
        <v/>
      </c>
      <c r="T90" s="4" t="str">
        <f t="shared" si="22"/>
        <v>cost: -1</v>
      </c>
      <c r="U90" s="4" t="str">
        <f t="shared" ca="1" si="23"/>
        <v>stock: 3</v>
      </c>
      <c r="V90" s="4" t="str">
        <f t="shared" si="24"/>
        <v>weight: 2</v>
      </c>
      <c r="W90" s="4" t="str">
        <f t="shared" si="25"/>
        <v>category_id: 1</v>
      </c>
      <c r="X90" s="4" t="str">
        <f t="shared" si="26"/>
        <v>weapon_type: 'Exotic'</v>
      </c>
      <c r="Y90" s="4" t="str">
        <f t="shared" si="27"/>
        <v>ua_weapon_group: 'Polearm'</v>
      </c>
      <c r="Z90" s="4" t="str">
        <f t="shared" si="28"/>
        <v>damage: 'd8'</v>
      </c>
      <c r="AA90" s="4" t="str">
        <f t="shared" si="29"/>
        <v>damage_type: 'Piercing'</v>
      </c>
      <c r="AB90" s="4" t="str">
        <f t="shared" si="30"/>
        <v/>
      </c>
      <c r="AC90" s="4" t="str">
        <f t="shared" si="31"/>
        <v>critical_range: 19</v>
      </c>
      <c r="AD90" s="4" t="str">
        <f t="shared" si="32"/>
        <v>critical_multiplier: 2</v>
      </c>
      <c r="AE90" s="4" t="str">
        <f t="shared" si="33"/>
        <v>delivery: 'thrown'</v>
      </c>
      <c r="AF90" s="4" t="str">
        <f t="shared" si="34"/>
        <v>range increment: 50</v>
      </c>
      <c r="AG90" s="4" t="str">
        <f t="shared" si="35"/>
        <v>melee_penalty: -1</v>
      </c>
      <c r="AH90" s="4" t="str">
        <f t="shared" si="36"/>
        <v>is_finesse: 'false'</v>
      </c>
      <c r="AI90" s="4" t="str">
        <f t="shared" si="37"/>
        <v>has_reach: 'false'</v>
      </c>
      <c r="AK90" s="4" t="str">
        <f t="shared" ca="1" si="38"/>
        <v>{product_name: 'Javelin, Spinning', cost: -1, stock: 3, weight: 2, category_id: 1, additional_information: JSON.stringify({weapon_type: 'Exotic', ua_weapon_group: 'Polearm', damage: 'd8', damage_type: 'Piercing', critical_range: 19, critical_multiplier: 2, delivery: 'thrown', range increment: 50, melee_penalty: -1, is_finesse: 'false', has_reach: 'false'})},</v>
      </c>
    </row>
    <row r="91" spans="1:37" outlineLevel="1" x14ac:dyDescent="0.2">
      <c r="A91" s="11" t="s">
        <v>195</v>
      </c>
      <c r="C91" s="12">
        <v>2</v>
      </c>
      <c r="D91" s="12">
        <v>0.5</v>
      </c>
      <c r="E91" s="51" t="s">
        <v>68</v>
      </c>
      <c r="F91" s="52"/>
      <c r="G91" s="52" t="s">
        <v>1321</v>
      </c>
      <c r="H91" s="51" t="s">
        <v>95</v>
      </c>
      <c r="I91" s="51"/>
      <c r="J91" s="51">
        <v>20</v>
      </c>
      <c r="K91" s="51">
        <v>2</v>
      </c>
      <c r="L91" s="51"/>
      <c r="M91" s="51"/>
      <c r="N91" s="51"/>
      <c r="O91" s="53" t="b">
        <v>0</v>
      </c>
      <c r="P91" s="53" t="b">
        <v>0</v>
      </c>
      <c r="R91" s="4" t="str">
        <f t="shared" si="20"/>
        <v>product_name: 'Jitte'</v>
      </c>
      <c r="S91" s="4" t="str">
        <f t="shared" si="21"/>
        <v/>
      </c>
      <c r="T91" s="4" t="str">
        <f t="shared" si="22"/>
        <v>cost: 0.5</v>
      </c>
      <c r="U91" s="4" t="str">
        <f t="shared" ca="1" si="23"/>
        <v>stock: 13</v>
      </c>
      <c r="V91" s="4" t="str">
        <f t="shared" si="24"/>
        <v>weight: 2</v>
      </c>
      <c r="W91" s="4" t="str">
        <f t="shared" si="25"/>
        <v>category_id: 1</v>
      </c>
      <c r="X91" s="4" t="str">
        <f t="shared" si="26"/>
        <v>weapon_type: 'Exotic'</v>
      </c>
      <c r="Y91" s="4" t="str">
        <f t="shared" si="27"/>
        <v/>
      </c>
      <c r="Z91" s="4" t="str">
        <f t="shared" si="28"/>
        <v>damage: 'd4'</v>
      </c>
      <c r="AA91" s="4" t="str">
        <f t="shared" si="29"/>
        <v>damage_type: 'Bludgeoning'</v>
      </c>
      <c r="AB91" s="4" t="str">
        <f t="shared" si="30"/>
        <v/>
      </c>
      <c r="AC91" s="4" t="str">
        <f t="shared" si="31"/>
        <v>critical_range: 20</v>
      </c>
      <c r="AD91" s="4" t="str">
        <f t="shared" si="32"/>
        <v>critical_multiplier: 2</v>
      </c>
      <c r="AE91" s="4" t="str">
        <f t="shared" si="33"/>
        <v/>
      </c>
      <c r="AF91" s="4" t="str">
        <f t="shared" si="34"/>
        <v>range increment: -1</v>
      </c>
      <c r="AG91" s="4" t="str">
        <f t="shared" si="35"/>
        <v>melee_penalty: -1</v>
      </c>
      <c r="AH91" s="4" t="str">
        <f t="shared" si="36"/>
        <v>is_finesse: 'false'</v>
      </c>
      <c r="AI91" s="4" t="str">
        <f t="shared" si="37"/>
        <v>has_reach: 'false'</v>
      </c>
      <c r="AK91" s="4" t="str">
        <f t="shared" ca="1" si="38"/>
        <v>{product_name: 'Jitte', cost: 0.5, stock: 13, weight: 2, category_id: 1, additional_information: JSON.stringify({weapon_type: 'Exotic', damage: 'd4', damage_type: 'Bludgeoning', critical_range: 20, critical_multiplier: 2, range increment: -1, melee_penalty: -1, is_finesse: 'false', has_reach: 'false'})},</v>
      </c>
    </row>
    <row r="92" spans="1:37" outlineLevel="1" x14ac:dyDescent="0.2">
      <c r="A92" s="11" t="s">
        <v>196</v>
      </c>
      <c r="C92" s="12">
        <v>2</v>
      </c>
      <c r="D92" s="12"/>
      <c r="E92" s="51" t="s">
        <v>45</v>
      </c>
      <c r="F92" s="52"/>
      <c r="G92" s="52" t="s">
        <v>1320</v>
      </c>
      <c r="H92" s="51" t="s">
        <v>95</v>
      </c>
      <c r="I92" s="51"/>
      <c r="J92" s="51">
        <v>20</v>
      </c>
      <c r="K92" s="51">
        <v>3</v>
      </c>
      <c r="L92" s="51"/>
      <c r="M92" s="51"/>
      <c r="N92" s="51"/>
      <c r="O92" s="53" t="b">
        <v>0</v>
      </c>
      <c r="P92" s="53" t="b">
        <v>0</v>
      </c>
      <c r="R92" s="4" t="str">
        <f t="shared" si="20"/>
        <v>product_name: 'Jo'</v>
      </c>
      <c r="S92" s="4" t="str">
        <f t="shared" si="21"/>
        <v/>
      </c>
      <c r="T92" s="4" t="str">
        <f t="shared" si="22"/>
        <v>cost: -1</v>
      </c>
      <c r="U92" s="4" t="str">
        <f t="shared" ca="1" si="23"/>
        <v>stock: 17</v>
      </c>
      <c r="V92" s="4" t="str">
        <f t="shared" si="24"/>
        <v>weight: 2</v>
      </c>
      <c r="W92" s="4" t="str">
        <f t="shared" si="25"/>
        <v>category_id: 1</v>
      </c>
      <c r="X92" s="4" t="str">
        <f t="shared" si="26"/>
        <v>weapon_type: 'Simple'</v>
      </c>
      <c r="Y92" s="4" t="str">
        <f t="shared" si="27"/>
        <v/>
      </c>
      <c r="Z92" s="4" t="str">
        <f t="shared" si="28"/>
        <v>damage: 'd6'</v>
      </c>
      <c r="AA92" s="4" t="str">
        <f t="shared" si="29"/>
        <v>damage_type: 'Bludgeoning'</v>
      </c>
      <c r="AB92" s="4" t="str">
        <f t="shared" si="30"/>
        <v/>
      </c>
      <c r="AC92" s="4" t="str">
        <f t="shared" si="31"/>
        <v>critical_range: 20</v>
      </c>
      <c r="AD92" s="4" t="str">
        <f t="shared" si="32"/>
        <v>critical_multiplier: 3</v>
      </c>
      <c r="AE92" s="4" t="str">
        <f t="shared" si="33"/>
        <v/>
      </c>
      <c r="AF92" s="4" t="str">
        <f t="shared" si="34"/>
        <v>range increment: -1</v>
      </c>
      <c r="AG92" s="4" t="str">
        <f t="shared" si="35"/>
        <v>melee_penalty: -1</v>
      </c>
      <c r="AH92" s="4" t="str">
        <f t="shared" si="36"/>
        <v>is_finesse: 'false'</v>
      </c>
      <c r="AI92" s="4" t="str">
        <f t="shared" si="37"/>
        <v>has_reach: 'false'</v>
      </c>
      <c r="AK92" s="4" t="str">
        <f t="shared" ca="1" si="38"/>
        <v>{product_name: 'Jo', cost: -1, stock: 17, weight: 2, category_id: 1, additional_information: JSON.stringify({weapon_type: 'Simple', damage: 'd6', damage_type: 'Bludgeoning', critical_range: 20, critical_multiplier: 3, range increment: -1, melee_penalty: -1, is_finesse: 'false', has_reach: 'false'})},</v>
      </c>
    </row>
    <row r="93" spans="1:37" ht="50" outlineLevel="1" x14ac:dyDescent="0.2">
      <c r="A93" s="11" t="s">
        <v>197</v>
      </c>
      <c r="B93" s="35" t="s">
        <v>198</v>
      </c>
      <c r="C93" s="12">
        <v>2</v>
      </c>
      <c r="D93" s="12">
        <v>2</v>
      </c>
      <c r="E93" s="51" t="s">
        <v>68</v>
      </c>
      <c r="F93" s="52" t="s">
        <v>199</v>
      </c>
      <c r="G93" s="52" t="s">
        <v>1320</v>
      </c>
      <c r="H93" s="51" t="s">
        <v>64</v>
      </c>
      <c r="I93" s="51"/>
      <c r="J93" s="51">
        <v>20</v>
      </c>
      <c r="K93" s="51">
        <v>2</v>
      </c>
      <c r="L93" s="51"/>
      <c r="M93" s="51"/>
      <c r="N93" s="51"/>
      <c r="O93" s="53" t="b">
        <v>0</v>
      </c>
      <c r="P93" s="53" t="b">
        <v>0</v>
      </c>
      <c r="R93" s="4" t="str">
        <f t="shared" si="20"/>
        <v>product_name: 'Kama'</v>
      </c>
      <c r="S93" s="4" t="str">
        <f t="shared" si="21"/>
        <v>description: 'The kama is a special monk weapon. This designation gives a monk wielding a kama special options.\nYou can use a kama to make trip attacks. If you are tripped during your own trip attempt, you can drop the kama to avoid being tripped.'</v>
      </c>
      <c r="T93" s="4" t="str">
        <f t="shared" si="22"/>
        <v>cost: 2</v>
      </c>
      <c r="U93" s="4" t="str">
        <f t="shared" ca="1" si="23"/>
        <v>stock: 11</v>
      </c>
      <c r="V93" s="4" t="str">
        <f t="shared" si="24"/>
        <v>weight: 2</v>
      </c>
      <c r="W93" s="4" t="str">
        <f t="shared" si="25"/>
        <v>category_id: 1</v>
      </c>
      <c r="X93" s="4" t="str">
        <f t="shared" si="26"/>
        <v>weapon_type: 'Exotic'</v>
      </c>
      <c r="Y93" s="4" t="str">
        <f t="shared" si="27"/>
        <v>ua_weapon_group: 'Sword, Light'</v>
      </c>
      <c r="Z93" s="4" t="str">
        <f t="shared" si="28"/>
        <v>damage: 'd6'</v>
      </c>
      <c r="AA93" s="4" t="str">
        <f t="shared" si="29"/>
        <v>damage_type: 'Slashing'</v>
      </c>
      <c r="AB93" s="4" t="str">
        <f t="shared" si="30"/>
        <v/>
      </c>
      <c r="AC93" s="4" t="str">
        <f t="shared" si="31"/>
        <v>critical_range: 20</v>
      </c>
      <c r="AD93" s="4" t="str">
        <f t="shared" si="32"/>
        <v>critical_multiplier: 2</v>
      </c>
      <c r="AE93" s="4" t="str">
        <f t="shared" si="33"/>
        <v/>
      </c>
      <c r="AF93" s="4" t="str">
        <f t="shared" si="34"/>
        <v>range increment: -1</v>
      </c>
      <c r="AG93" s="4" t="str">
        <f t="shared" si="35"/>
        <v>melee_penalty: -1</v>
      </c>
      <c r="AH93" s="4" t="str">
        <f t="shared" si="36"/>
        <v>is_finesse: 'false'</v>
      </c>
      <c r="AI93" s="4" t="str">
        <f t="shared" si="37"/>
        <v>has_reach: 'false'</v>
      </c>
      <c r="AK93" s="4" t="str">
        <f t="shared" ca="1" si="38"/>
        <v>{product_name: 'Kama', description: 'The kama is a special monk weapon. This designation gives a monk wielding a kama special options.\nYou can use a kama to make trip attacks. If you are tripped during your own trip attempt, you can drop the kama to avoid being tripped.', cost: 2, stock: 11, weight: 2, category_id: 1, additional_information: JSON.stringify({weapon_type: 'Exotic', ua_weapon_group: 'Sword, Light', damage: 'd6', damage_type: 'Slashing', critical_range: 20, critical_multiplier: 2, range increment: -1, melee_penalty: -1, is_finesse: 'false', has_reach: 'false'})},</v>
      </c>
    </row>
    <row r="94" spans="1:37" outlineLevel="1" x14ac:dyDescent="0.2">
      <c r="A94" s="11" t="s">
        <v>200</v>
      </c>
      <c r="C94" s="12">
        <v>6</v>
      </c>
      <c r="D94" s="12">
        <v>400</v>
      </c>
      <c r="E94" s="51" t="s">
        <v>68</v>
      </c>
      <c r="F94" s="52" t="s">
        <v>152</v>
      </c>
      <c r="G94" s="52" t="s">
        <v>1324</v>
      </c>
      <c r="H94" s="51" t="s">
        <v>64</v>
      </c>
      <c r="I94" s="51"/>
      <c r="J94" s="51">
        <v>19</v>
      </c>
      <c r="K94" s="51">
        <v>2</v>
      </c>
      <c r="L94" s="51"/>
      <c r="M94" s="51"/>
      <c r="N94" s="51"/>
      <c r="O94" s="53" t="b">
        <v>0</v>
      </c>
      <c r="P94" s="53" t="b">
        <v>0</v>
      </c>
      <c r="R94" s="4" t="str">
        <f t="shared" si="20"/>
        <v>product_name: 'Katana'</v>
      </c>
      <c r="S94" s="4" t="str">
        <f t="shared" si="21"/>
        <v/>
      </c>
      <c r="T94" s="4" t="str">
        <f t="shared" si="22"/>
        <v>cost: 400</v>
      </c>
      <c r="U94" s="4" t="str">
        <f t="shared" ca="1" si="23"/>
        <v>stock: 15</v>
      </c>
      <c r="V94" s="4" t="str">
        <f t="shared" si="24"/>
        <v>weight: 6</v>
      </c>
      <c r="W94" s="4" t="str">
        <f t="shared" si="25"/>
        <v>category_id: 1</v>
      </c>
      <c r="X94" s="4" t="str">
        <f t="shared" si="26"/>
        <v>weapon_type: 'Exotic'</v>
      </c>
      <c r="Y94" s="4" t="str">
        <f t="shared" si="27"/>
        <v>ua_weapon_group: 'Sword'</v>
      </c>
      <c r="Z94" s="4" t="str">
        <f t="shared" si="28"/>
        <v>damage: 'd10'</v>
      </c>
      <c r="AA94" s="4" t="str">
        <f t="shared" si="29"/>
        <v>damage_type: 'Slashing'</v>
      </c>
      <c r="AB94" s="4" t="str">
        <f t="shared" si="30"/>
        <v/>
      </c>
      <c r="AC94" s="4" t="str">
        <f t="shared" si="31"/>
        <v>critical_range: 19</v>
      </c>
      <c r="AD94" s="4" t="str">
        <f t="shared" si="32"/>
        <v>critical_multiplier: 2</v>
      </c>
      <c r="AE94" s="4" t="str">
        <f t="shared" si="33"/>
        <v/>
      </c>
      <c r="AF94" s="4" t="str">
        <f t="shared" si="34"/>
        <v>range increment: -1</v>
      </c>
      <c r="AG94" s="4" t="str">
        <f t="shared" si="35"/>
        <v>melee_penalty: -1</v>
      </c>
      <c r="AH94" s="4" t="str">
        <f t="shared" si="36"/>
        <v>is_finesse: 'false'</v>
      </c>
      <c r="AI94" s="4" t="str">
        <f t="shared" si="37"/>
        <v>has_reach: 'false'</v>
      </c>
      <c r="AK94" s="4" t="str">
        <f t="shared" ca="1" si="38"/>
        <v>{product_name: 'Katana', cost: 400, stock: 15, weight: 6, category_id: 1, additional_information: JSON.stringify({weapon_type: 'Exotic', ua_weapon_group: 'Sword', damage: 'd10', damage_type: 'Slashing', critical_range: 19, critical_multiplier: 2, range increment: -1, melee_penalty: -1, is_finesse: 'false', has_reach: 'false'})},</v>
      </c>
    </row>
    <row r="95" spans="1:37" outlineLevel="1" x14ac:dyDescent="0.2">
      <c r="A95" s="11" t="s">
        <v>201</v>
      </c>
      <c r="C95" s="12">
        <v>4</v>
      </c>
      <c r="D95" s="12">
        <v>15</v>
      </c>
      <c r="E95" s="51" t="s">
        <v>68</v>
      </c>
      <c r="F95" s="52"/>
      <c r="G95" s="52" t="s">
        <v>1323</v>
      </c>
      <c r="H95" s="51" t="s">
        <v>95</v>
      </c>
      <c r="I95" s="51"/>
      <c r="J95" s="51">
        <v>20</v>
      </c>
      <c r="K95" s="51">
        <v>2</v>
      </c>
      <c r="L95" s="51"/>
      <c r="M95" s="51"/>
      <c r="N95" s="51"/>
      <c r="O95" s="53" t="b">
        <v>0</v>
      </c>
      <c r="P95" s="53" t="b">
        <v>0</v>
      </c>
      <c r="R95" s="4" t="str">
        <f t="shared" si="20"/>
        <v>product_name: 'Kau Sin Ke'</v>
      </c>
      <c r="S95" s="4" t="str">
        <f t="shared" si="21"/>
        <v/>
      </c>
      <c r="T95" s="4" t="str">
        <f t="shared" si="22"/>
        <v>cost: 15</v>
      </c>
      <c r="U95" s="4" t="str">
        <f t="shared" ca="1" si="23"/>
        <v>stock: 0</v>
      </c>
      <c r="V95" s="4" t="str">
        <f t="shared" si="24"/>
        <v>weight: 4</v>
      </c>
      <c r="W95" s="4" t="str">
        <f t="shared" si="25"/>
        <v>category_id: 1</v>
      </c>
      <c r="X95" s="4" t="str">
        <f t="shared" si="26"/>
        <v>weapon_type: 'Exotic'</v>
      </c>
      <c r="Y95" s="4" t="str">
        <f t="shared" si="27"/>
        <v/>
      </c>
      <c r="Z95" s="4" t="str">
        <f t="shared" si="28"/>
        <v>damage: 'd8'</v>
      </c>
      <c r="AA95" s="4" t="str">
        <f t="shared" si="29"/>
        <v>damage_type: 'Bludgeoning'</v>
      </c>
      <c r="AB95" s="4" t="str">
        <f t="shared" si="30"/>
        <v/>
      </c>
      <c r="AC95" s="4" t="str">
        <f t="shared" si="31"/>
        <v>critical_range: 20</v>
      </c>
      <c r="AD95" s="4" t="str">
        <f t="shared" si="32"/>
        <v>critical_multiplier: 2</v>
      </c>
      <c r="AE95" s="4" t="str">
        <f t="shared" si="33"/>
        <v/>
      </c>
      <c r="AF95" s="4" t="str">
        <f t="shared" si="34"/>
        <v>range increment: -1</v>
      </c>
      <c r="AG95" s="4" t="str">
        <f t="shared" si="35"/>
        <v>melee_penalty: -1</v>
      </c>
      <c r="AH95" s="4" t="str">
        <f t="shared" si="36"/>
        <v>is_finesse: 'false'</v>
      </c>
      <c r="AI95" s="4" t="str">
        <f t="shared" si="37"/>
        <v>has_reach: 'false'</v>
      </c>
      <c r="AK95" s="4" t="str">
        <f t="shared" ca="1" si="38"/>
        <v>{product_name: 'Kau Sin Ke', cost: 15, stock: 0, weight: 4, category_id: 1, additional_information: JSON.stringify({weapon_type: 'Exotic', damage: 'd8', damage_type: 'Bludgeoning', critical_range: 20, critical_multiplier: 2, range increment: -1, melee_penalty: -1, is_finesse: 'false', has_reach: 'false'})},</v>
      </c>
    </row>
    <row r="96" spans="1:37" outlineLevel="1" x14ac:dyDescent="0.2">
      <c r="A96" s="13" t="s">
        <v>202</v>
      </c>
      <c r="C96" s="12">
        <v>1</v>
      </c>
      <c r="D96" s="12">
        <v>10</v>
      </c>
      <c r="E96" s="51" t="s">
        <v>68</v>
      </c>
      <c r="F96" s="52"/>
      <c r="G96" s="52" t="s">
        <v>409</v>
      </c>
      <c r="H96" s="51" t="s">
        <v>64</v>
      </c>
      <c r="I96" s="51"/>
      <c r="J96" s="51">
        <v>20</v>
      </c>
      <c r="K96" s="51">
        <v>2</v>
      </c>
      <c r="L96" s="51"/>
      <c r="M96" s="51"/>
      <c r="N96" s="51"/>
      <c r="O96" s="53" t="b">
        <v>1</v>
      </c>
      <c r="P96" s="53" t="b">
        <v>0</v>
      </c>
      <c r="R96" s="4" t="str">
        <f t="shared" si="20"/>
        <v>product_name: 'Kawanaga'</v>
      </c>
      <c r="S96" s="4" t="str">
        <f t="shared" si="21"/>
        <v/>
      </c>
      <c r="T96" s="4" t="str">
        <f t="shared" si="22"/>
        <v>cost: 10</v>
      </c>
      <c r="U96" s="4" t="str">
        <f t="shared" ca="1" si="23"/>
        <v>stock: 10</v>
      </c>
      <c r="V96" s="4" t="str">
        <f t="shared" si="24"/>
        <v>weight: 1</v>
      </c>
      <c r="W96" s="4" t="str">
        <f t="shared" si="25"/>
        <v>category_id: 1</v>
      </c>
      <c r="X96" s="4" t="str">
        <f t="shared" si="26"/>
        <v>weapon_type: 'Exotic'</v>
      </c>
      <c r="Y96" s="4" t="str">
        <f t="shared" si="27"/>
        <v/>
      </c>
      <c r="Z96" s="4" t="str">
        <f t="shared" si="28"/>
        <v>damage: 'd3'</v>
      </c>
      <c r="AA96" s="4" t="str">
        <f t="shared" si="29"/>
        <v>damage_type: 'Slashing'</v>
      </c>
      <c r="AB96" s="4" t="str">
        <f t="shared" si="30"/>
        <v/>
      </c>
      <c r="AC96" s="4" t="str">
        <f t="shared" si="31"/>
        <v>critical_range: 20</v>
      </c>
      <c r="AD96" s="4" t="str">
        <f t="shared" si="32"/>
        <v>critical_multiplier: 2</v>
      </c>
      <c r="AE96" s="4" t="str">
        <f t="shared" si="33"/>
        <v/>
      </c>
      <c r="AF96" s="4" t="str">
        <f t="shared" si="34"/>
        <v>range increment: -1</v>
      </c>
      <c r="AG96" s="4" t="str">
        <f t="shared" si="35"/>
        <v>melee_penalty: -1</v>
      </c>
      <c r="AH96" s="4" t="str">
        <f t="shared" si="36"/>
        <v>is_finesse: 'true'</v>
      </c>
      <c r="AI96" s="4" t="str">
        <f t="shared" si="37"/>
        <v>has_reach: 'false'</v>
      </c>
      <c r="AK96" s="4" t="str">
        <f t="shared" ca="1" si="38"/>
        <v>{product_name: 'Kawanaga', cost: 10, stock: 10, weight: 1, category_id: 1, additional_information: JSON.stringify({weapon_type: 'Exotic', damage: 'd3', damage_type: 'Slashing', critical_range: 20, critical_multiplier: 2, range increment: -1, melee_penalty: -1, is_finesse: 'true', has_reach: 'false'})},</v>
      </c>
    </row>
    <row r="97" spans="1:37" outlineLevel="1" x14ac:dyDescent="0.2">
      <c r="A97" s="11" t="s">
        <v>203</v>
      </c>
      <c r="C97" s="12">
        <v>12</v>
      </c>
      <c r="D97" s="12">
        <v>20</v>
      </c>
      <c r="E97" s="51" t="s">
        <v>68</v>
      </c>
      <c r="F97" s="52" t="s">
        <v>152</v>
      </c>
      <c r="G97" s="52" t="s">
        <v>1323</v>
      </c>
      <c r="H97" s="51" t="s">
        <v>64</v>
      </c>
      <c r="I97" s="51"/>
      <c r="J97" s="51">
        <v>19</v>
      </c>
      <c r="K97" s="51">
        <v>2</v>
      </c>
      <c r="L97" s="51"/>
      <c r="M97" s="51"/>
      <c r="N97" s="51"/>
      <c r="O97" s="53" t="b">
        <v>0</v>
      </c>
      <c r="P97" s="53" t="b">
        <v>0</v>
      </c>
      <c r="R97" s="4" t="str">
        <f t="shared" si="20"/>
        <v>product_name: 'Khopesh'</v>
      </c>
      <c r="S97" s="4" t="str">
        <f t="shared" si="21"/>
        <v/>
      </c>
      <c r="T97" s="4" t="str">
        <f t="shared" si="22"/>
        <v>cost: 20</v>
      </c>
      <c r="U97" s="4" t="str">
        <f t="shared" ca="1" si="23"/>
        <v>stock: 10</v>
      </c>
      <c r="V97" s="4" t="str">
        <f t="shared" si="24"/>
        <v>weight: 12</v>
      </c>
      <c r="W97" s="4" t="str">
        <f t="shared" si="25"/>
        <v>category_id: 1</v>
      </c>
      <c r="X97" s="4" t="str">
        <f t="shared" si="26"/>
        <v>weapon_type: 'Exotic'</v>
      </c>
      <c r="Y97" s="4" t="str">
        <f t="shared" si="27"/>
        <v>ua_weapon_group: 'Sword'</v>
      </c>
      <c r="Z97" s="4" t="str">
        <f t="shared" si="28"/>
        <v>damage: 'd8'</v>
      </c>
      <c r="AA97" s="4" t="str">
        <f t="shared" si="29"/>
        <v>damage_type: 'Slashing'</v>
      </c>
      <c r="AB97" s="4" t="str">
        <f t="shared" si="30"/>
        <v/>
      </c>
      <c r="AC97" s="4" t="str">
        <f t="shared" si="31"/>
        <v>critical_range: 19</v>
      </c>
      <c r="AD97" s="4" t="str">
        <f t="shared" si="32"/>
        <v>critical_multiplier: 2</v>
      </c>
      <c r="AE97" s="4" t="str">
        <f t="shared" si="33"/>
        <v/>
      </c>
      <c r="AF97" s="4" t="str">
        <f t="shared" si="34"/>
        <v>range increment: -1</v>
      </c>
      <c r="AG97" s="4" t="str">
        <f t="shared" si="35"/>
        <v>melee_penalty: -1</v>
      </c>
      <c r="AH97" s="4" t="str">
        <f t="shared" si="36"/>
        <v>is_finesse: 'false'</v>
      </c>
      <c r="AI97" s="4" t="str">
        <f t="shared" si="37"/>
        <v>has_reach: 'false'</v>
      </c>
      <c r="AK97" s="4" t="str">
        <f t="shared" ca="1" si="38"/>
        <v>{product_name: 'Khopesh', cost: 20, stock: 10, weight: 12, category_id: 1, additional_information: JSON.stringify({weapon_type: 'Exotic', ua_weapon_group: 'Sword', damage: 'd8', damage_type: 'Slashing', critical_range: 19, critical_multiplier: 2, range increment: -1, melee_penalty: -1, is_finesse: 'false', has_reach: 'false'})},</v>
      </c>
    </row>
    <row r="98" spans="1:37" outlineLevel="1" x14ac:dyDescent="0.2">
      <c r="A98" s="11" t="s">
        <v>204</v>
      </c>
      <c r="C98" s="12">
        <v>1</v>
      </c>
      <c r="D98" s="12"/>
      <c r="E98" s="51" t="s">
        <v>68</v>
      </c>
      <c r="F98" s="52" t="s">
        <v>87</v>
      </c>
      <c r="G98" s="52" t="s">
        <v>409</v>
      </c>
      <c r="H98" s="51" t="s">
        <v>64</v>
      </c>
      <c r="I98" s="51"/>
      <c r="J98" s="51">
        <v>20</v>
      </c>
      <c r="K98" s="51">
        <v>2</v>
      </c>
      <c r="L98" s="51"/>
      <c r="M98" s="51"/>
      <c r="N98" s="51"/>
      <c r="O98" s="53" t="b">
        <v>0</v>
      </c>
      <c r="P98" s="53" t="b">
        <v>0</v>
      </c>
      <c r="R98" s="4" t="str">
        <f t="shared" si="20"/>
        <v>product_name: 'Knife, Crescent'</v>
      </c>
      <c r="S98" s="4" t="str">
        <f t="shared" si="21"/>
        <v/>
      </c>
      <c r="T98" s="4" t="str">
        <f t="shared" si="22"/>
        <v>cost: -1</v>
      </c>
      <c r="U98" s="4" t="str">
        <f t="shared" ca="1" si="23"/>
        <v>stock: 17</v>
      </c>
      <c r="V98" s="4" t="str">
        <f t="shared" si="24"/>
        <v>weight: 1</v>
      </c>
      <c r="W98" s="4" t="str">
        <f t="shared" si="25"/>
        <v>category_id: 1</v>
      </c>
      <c r="X98" s="4" t="str">
        <f t="shared" si="26"/>
        <v>weapon_type: 'Exotic'</v>
      </c>
      <c r="Y98" s="4" t="str">
        <f t="shared" si="27"/>
        <v>ua_weapon_group: 'Dagger'</v>
      </c>
      <c r="Z98" s="4" t="str">
        <f t="shared" si="28"/>
        <v>damage: 'd3'</v>
      </c>
      <c r="AA98" s="4" t="str">
        <f t="shared" si="29"/>
        <v>damage_type: 'Slashing'</v>
      </c>
      <c r="AB98" s="4" t="str">
        <f t="shared" si="30"/>
        <v/>
      </c>
      <c r="AC98" s="4" t="str">
        <f t="shared" si="31"/>
        <v>critical_range: 20</v>
      </c>
      <c r="AD98" s="4" t="str">
        <f t="shared" si="32"/>
        <v>critical_multiplier: 2</v>
      </c>
      <c r="AE98" s="4" t="str">
        <f t="shared" si="33"/>
        <v/>
      </c>
      <c r="AF98" s="4" t="str">
        <f t="shared" si="34"/>
        <v>range increment: -1</v>
      </c>
      <c r="AG98" s="4" t="str">
        <f t="shared" si="35"/>
        <v>melee_penalty: -1</v>
      </c>
      <c r="AH98" s="4" t="str">
        <f t="shared" si="36"/>
        <v>is_finesse: 'false'</v>
      </c>
      <c r="AI98" s="4" t="str">
        <f t="shared" si="37"/>
        <v>has_reach: 'false'</v>
      </c>
      <c r="AK98" s="4" t="str">
        <f t="shared" ca="1" si="38"/>
        <v>{product_name: 'Knife, Crescent', cost: -1, stock: 17, weight: 1, category_id: 1, additional_information: JSON.stringify({weapon_type: 'Exotic', ua_weapon_group: 'Dagger', damage: 'd3', damage_type: 'Slashing', critical_range: 20, critical_multiplier: 2, range increment: -1, melee_penalty: -1, is_finesse: 'false', has_reach: 'false'})},</v>
      </c>
    </row>
    <row r="99" spans="1:37" outlineLevel="1" x14ac:dyDescent="0.2">
      <c r="A99" s="11" t="s">
        <v>205</v>
      </c>
      <c r="C99" s="12">
        <v>2</v>
      </c>
      <c r="D99" s="12"/>
      <c r="E99" s="51" t="s">
        <v>68</v>
      </c>
      <c r="F99" s="52" t="s">
        <v>87</v>
      </c>
      <c r="G99" s="52" t="s">
        <v>1321</v>
      </c>
      <c r="H99" s="51" t="s">
        <v>47</v>
      </c>
      <c r="I99" s="51"/>
      <c r="J99" s="51">
        <v>19</v>
      </c>
      <c r="K99" s="51">
        <v>2</v>
      </c>
      <c r="L99" s="51"/>
      <c r="M99" s="51"/>
      <c r="N99" s="51"/>
      <c r="O99" s="53" t="b">
        <v>0</v>
      </c>
      <c r="P99" s="53" t="b">
        <v>0</v>
      </c>
      <c r="R99" s="4" t="str">
        <f t="shared" si="20"/>
        <v>product_name: 'Knife, Stump'</v>
      </c>
      <c r="S99" s="4" t="str">
        <f t="shared" si="21"/>
        <v/>
      </c>
      <c r="T99" s="4" t="str">
        <f t="shared" si="22"/>
        <v>cost: -1</v>
      </c>
      <c r="U99" s="4" t="str">
        <f t="shared" ca="1" si="23"/>
        <v>stock: 5</v>
      </c>
      <c r="V99" s="4" t="str">
        <f t="shared" si="24"/>
        <v>weight: 2</v>
      </c>
      <c r="W99" s="4" t="str">
        <f t="shared" si="25"/>
        <v>category_id: 1</v>
      </c>
      <c r="X99" s="4" t="str">
        <f t="shared" si="26"/>
        <v>weapon_type: 'Exotic'</v>
      </c>
      <c r="Y99" s="4" t="str">
        <f t="shared" si="27"/>
        <v>ua_weapon_group: 'Dagger'</v>
      </c>
      <c r="Z99" s="4" t="str">
        <f t="shared" si="28"/>
        <v>damage: 'd4'</v>
      </c>
      <c r="AA99" s="4" t="str">
        <f t="shared" si="29"/>
        <v>damage_type: 'Piercing'</v>
      </c>
      <c r="AB99" s="4" t="str">
        <f t="shared" si="30"/>
        <v/>
      </c>
      <c r="AC99" s="4" t="str">
        <f t="shared" si="31"/>
        <v>critical_range: 19</v>
      </c>
      <c r="AD99" s="4" t="str">
        <f t="shared" si="32"/>
        <v>critical_multiplier: 2</v>
      </c>
      <c r="AE99" s="4" t="str">
        <f t="shared" si="33"/>
        <v/>
      </c>
      <c r="AF99" s="4" t="str">
        <f t="shared" si="34"/>
        <v>range increment: -1</v>
      </c>
      <c r="AG99" s="4" t="str">
        <f t="shared" si="35"/>
        <v>melee_penalty: -1</v>
      </c>
      <c r="AH99" s="4" t="str">
        <f t="shared" si="36"/>
        <v>is_finesse: 'false'</v>
      </c>
      <c r="AI99" s="4" t="str">
        <f t="shared" si="37"/>
        <v>has_reach: 'false'</v>
      </c>
      <c r="AK99" s="4" t="str">
        <f t="shared" ca="1" si="38"/>
        <v>{product_name: 'Knife, Stump', cost: -1, stock: 5, weight: 2, category_id: 1, additional_information: JSON.stringify({weapon_type: 'Exotic', ua_weapon_group: 'Dagger', damage: 'd4', damage_type: 'Piercing', critical_range: 19, critical_multiplier: 2, range increment: -1, melee_penalty: -1, is_finesse: 'false', has_reach: 'false'})},</v>
      </c>
    </row>
    <row r="100" spans="1:37" outlineLevel="1" x14ac:dyDescent="0.2">
      <c r="A100" s="11" t="s">
        <v>206</v>
      </c>
      <c r="C100" s="12">
        <v>3</v>
      </c>
      <c r="D100" s="12">
        <v>8</v>
      </c>
      <c r="E100" s="51" t="s">
        <v>68</v>
      </c>
      <c r="F100" s="52"/>
      <c r="G100" s="52" t="s">
        <v>1321</v>
      </c>
      <c r="H100" s="51" t="s">
        <v>64</v>
      </c>
      <c r="I100" s="51"/>
      <c r="J100" s="51">
        <v>18</v>
      </c>
      <c r="K100" s="51">
        <v>2</v>
      </c>
      <c r="L100" s="51"/>
      <c r="M100" s="51"/>
      <c r="N100" s="51"/>
      <c r="O100" s="53" t="b">
        <v>0</v>
      </c>
      <c r="P100" s="53" t="b">
        <v>0</v>
      </c>
      <c r="R100" s="4" t="str">
        <f t="shared" si="20"/>
        <v>product_name: 'Kukri'</v>
      </c>
      <c r="S100" s="4" t="str">
        <f t="shared" si="21"/>
        <v/>
      </c>
      <c r="T100" s="4" t="str">
        <f t="shared" si="22"/>
        <v>cost: 8</v>
      </c>
      <c r="U100" s="4" t="str">
        <f t="shared" ca="1" si="23"/>
        <v>stock: 7</v>
      </c>
      <c r="V100" s="4" t="str">
        <f t="shared" si="24"/>
        <v>weight: 3</v>
      </c>
      <c r="W100" s="4" t="str">
        <f t="shared" si="25"/>
        <v>category_id: 1</v>
      </c>
      <c r="X100" s="4" t="str">
        <f t="shared" si="26"/>
        <v>weapon_type: 'Exotic'</v>
      </c>
      <c r="Y100" s="4" t="str">
        <f t="shared" si="27"/>
        <v/>
      </c>
      <c r="Z100" s="4" t="str">
        <f t="shared" si="28"/>
        <v>damage: 'd4'</v>
      </c>
      <c r="AA100" s="4" t="str">
        <f t="shared" si="29"/>
        <v>damage_type: 'Slashing'</v>
      </c>
      <c r="AB100" s="4" t="str">
        <f t="shared" si="30"/>
        <v/>
      </c>
      <c r="AC100" s="4" t="str">
        <f t="shared" si="31"/>
        <v>critical_range: 18</v>
      </c>
      <c r="AD100" s="4" t="str">
        <f t="shared" si="32"/>
        <v>critical_multiplier: 2</v>
      </c>
      <c r="AE100" s="4" t="str">
        <f t="shared" si="33"/>
        <v/>
      </c>
      <c r="AF100" s="4" t="str">
        <f t="shared" si="34"/>
        <v>range increment: -1</v>
      </c>
      <c r="AG100" s="4" t="str">
        <f t="shared" si="35"/>
        <v>melee_penalty: -1</v>
      </c>
      <c r="AH100" s="4" t="str">
        <f t="shared" si="36"/>
        <v>is_finesse: 'false'</v>
      </c>
      <c r="AI100" s="4" t="str">
        <f t="shared" si="37"/>
        <v>has_reach: 'false'</v>
      </c>
      <c r="AK100" s="4" t="str">
        <f t="shared" ca="1" si="38"/>
        <v>{product_name: 'Kukri', cost: 8, stock: 7, weight: 3, category_id: 1, additional_information: JSON.stringify({weapon_type: 'Exotic', damage: 'd4', damage_type: 'Slashing', critical_range: 18, critical_multiplier: 2, range increment: -1, melee_penalty: -1, is_finesse: 'false', has_reach: 'false'})},</v>
      </c>
    </row>
    <row r="101" spans="1:37" outlineLevel="1" x14ac:dyDescent="0.2">
      <c r="A101" s="13" t="s">
        <v>207</v>
      </c>
      <c r="C101" s="12">
        <v>3</v>
      </c>
      <c r="D101" s="12">
        <v>10</v>
      </c>
      <c r="E101" s="51" t="s">
        <v>68</v>
      </c>
      <c r="F101" s="52"/>
      <c r="G101" s="52" t="s">
        <v>1320</v>
      </c>
      <c r="H101" s="51" t="s">
        <v>64</v>
      </c>
      <c r="I101" s="51"/>
      <c r="J101" s="51">
        <v>20</v>
      </c>
      <c r="K101" s="51">
        <v>2</v>
      </c>
      <c r="L101" s="51"/>
      <c r="M101" s="51"/>
      <c r="N101" s="51"/>
      <c r="O101" s="53" t="b">
        <v>1</v>
      </c>
      <c r="P101" s="53" t="b">
        <v>0</v>
      </c>
      <c r="R101" s="4" t="str">
        <f t="shared" si="20"/>
        <v>product_name: 'Kusari-gama'</v>
      </c>
      <c r="S101" s="4" t="str">
        <f t="shared" si="21"/>
        <v/>
      </c>
      <c r="T101" s="4" t="str">
        <f t="shared" si="22"/>
        <v>cost: 10</v>
      </c>
      <c r="U101" s="4" t="str">
        <f t="shared" ca="1" si="23"/>
        <v>stock: 4</v>
      </c>
      <c r="V101" s="4" t="str">
        <f t="shared" si="24"/>
        <v>weight: 3</v>
      </c>
      <c r="W101" s="4" t="str">
        <f t="shared" si="25"/>
        <v>category_id: 1</v>
      </c>
      <c r="X101" s="4" t="str">
        <f t="shared" si="26"/>
        <v>weapon_type: 'Exotic'</v>
      </c>
      <c r="Y101" s="4" t="str">
        <f t="shared" si="27"/>
        <v/>
      </c>
      <c r="Z101" s="4" t="str">
        <f t="shared" si="28"/>
        <v>damage: 'd6'</v>
      </c>
      <c r="AA101" s="4" t="str">
        <f t="shared" si="29"/>
        <v>damage_type: 'Slashing'</v>
      </c>
      <c r="AB101" s="4" t="str">
        <f t="shared" si="30"/>
        <v/>
      </c>
      <c r="AC101" s="4" t="str">
        <f t="shared" si="31"/>
        <v>critical_range: 20</v>
      </c>
      <c r="AD101" s="4" t="str">
        <f t="shared" si="32"/>
        <v>critical_multiplier: 2</v>
      </c>
      <c r="AE101" s="4" t="str">
        <f t="shared" si="33"/>
        <v/>
      </c>
      <c r="AF101" s="4" t="str">
        <f t="shared" si="34"/>
        <v>range increment: -1</v>
      </c>
      <c r="AG101" s="4" t="str">
        <f t="shared" si="35"/>
        <v>melee_penalty: -1</v>
      </c>
      <c r="AH101" s="4" t="str">
        <f t="shared" si="36"/>
        <v>is_finesse: 'true'</v>
      </c>
      <c r="AI101" s="4" t="str">
        <f t="shared" si="37"/>
        <v>has_reach: 'false'</v>
      </c>
      <c r="AK101" s="4" t="str">
        <f t="shared" ca="1" si="38"/>
        <v>{product_name: 'Kusari-gama', cost: 10, stock: 4, weight: 3, category_id: 1, additional_information: JSON.stringify({weapon_type: 'Exotic', damage: 'd6', damage_type: 'Slashing', critical_range: 20, critical_multiplier: 2, range increment: -1, melee_penalty: -1, is_finesse: 'true', has_reach: 'false'})},</v>
      </c>
    </row>
    <row r="102" spans="1:37" outlineLevel="1" x14ac:dyDescent="0.2">
      <c r="A102" s="11" t="s">
        <v>208</v>
      </c>
      <c r="C102" s="12">
        <v>7</v>
      </c>
      <c r="D102" s="12">
        <v>90</v>
      </c>
      <c r="E102" s="51" t="s">
        <v>68</v>
      </c>
      <c r="F102" s="52"/>
      <c r="G102" s="52" t="s">
        <v>1323</v>
      </c>
      <c r="H102" s="51" t="s">
        <v>64</v>
      </c>
      <c r="I102" s="51"/>
      <c r="J102" s="51">
        <v>20</v>
      </c>
      <c r="K102" s="51">
        <v>2</v>
      </c>
      <c r="L102" s="51"/>
      <c r="M102" s="51"/>
      <c r="N102" s="51"/>
      <c r="O102" s="53" t="b">
        <v>0</v>
      </c>
      <c r="P102" s="53" t="b">
        <v>0</v>
      </c>
      <c r="R102" s="4" t="str">
        <f t="shared" si="20"/>
        <v>product_name: 'Lajatang'</v>
      </c>
      <c r="S102" s="4" t="str">
        <f t="shared" si="21"/>
        <v/>
      </c>
      <c r="T102" s="4" t="str">
        <f t="shared" si="22"/>
        <v>cost: 90</v>
      </c>
      <c r="U102" s="4" t="str">
        <f t="shared" ca="1" si="23"/>
        <v>stock: 3</v>
      </c>
      <c r="V102" s="4" t="str">
        <f t="shared" si="24"/>
        <v>weight: 7</v>
      </c>
      <c r="W102" s="4" t="str">
        <f t="shared" si="25"/>
        <v>category_id: 1</v>
      </c>
      <c r="X102" s="4" t="str">
        <f t="shared" si="26"/>
        <v>weapon_type: 'Exotic'</v>
      </c>
      <c r="Y102" s="4" t="str">
        <f t="shared" si="27"/>
        <v/>
      </c>
      <c r="Z102" s="4" t="str">
        <f t="shared" si="28"/>
        <v>damage: 'd8'</v>
      </c>
      <c r="AA102" s="4" t="str">
        <f t="shared" si="29"/>
        <v>damage_type: 'Slashing'</v>
      </c>
      <c r="AB102" s="4" t="str">
        <f t="shared" si="30"/>
        <v/>
      </c>
      <c r="AC102" s="4" t="str">
        <f t="shared" si="31"/>
        <v>critical_range: 20</v>
      </c>
      <c r="AD102" s="4" t="str">
        <f t="shared" si="32"/>
        <v>critical_multiplier: 2</v>
      </c>
      <c r="AE102" s="4" t="str">
        <f t="shared" si="33"/>
        <v/>
      </c>
      <c r="AF102" s="4" t="str">
        <f t="shared" si="34"/>
        <v>range increment: -1</v>
      </c>
      <c r="AG102" s="4" t="str">
        <f t="shared" si="35"/>
        <v>melee_penalty: -1</v>
      </c>
      <c r="AH102" s="4" t="str">
        <f t="shared" si="36"/>
        <v>is_finesse: 'false'</v>
      </c>
      <c r="AI102" s="4" t="str">
        <f t="shared" si="37"/>
        <v>has_reach: 'false'</v>
      </c>
      <c r="AK102" s="4" t="str">
        <f t="shared" ca="1" si="38"/>
        <v>{product_name: 'Lajatang', cost: 90, stock: 3, weight: 7, category_id: 1, additional_information: JSON.stringify({weapon_type: 'Exotic', damage: 'd8', damage_type: 'Slashing', critical_range: 20, critical_multiplier: 2, range increment: -1, melee_penalty: -1, is_finesse: 'false', has_reach: 'false'})},</v>
      </c>
    </row>
    <row r="103" spans="1:37" ht="40" outlineLevel="1" x14ac:dyDescent="0.2">
      <c r="A103" s="11" t="s">
        <v>209</v>
      </c>
      <c r="B103" s="35" t="s">
        <v>210</v>
      </c>
      <c r="C103" s="12">
        <v>10</v>
      </c>
      <c r="D103" s="12">
        <v>10</v>
      </c>
      <c r="E103" s="51" t="s">
        <v>57</v>
      </c>
      <c r="F103" s="52" t="s">
        <v>177</v>
      </c>
      <c r="G103" s="52" t="s">
        <v>1323</v>
      </c>
      <c r="H103" s="51" t="s">
        <v>47</v>
      </c>
      <c r="I103" s="51"/>
      <c r="J103" s="51">
        <v>20</v>
      </c>
      <c r="K103" s="51">
        <v>3</v>
      </c>
      <c r="L103" s="51"/>
      <c r="M103" s="51"/>
      <c r="N103" s="51"/>
      <c r="O103" s="53" t="b">
        <v>0</v>
      </c>
      <c r="P103" s="53" t="b">
        <v>1</v>
      </c>
      <c r="R103" s="4" t="str">
        <f t="shared" si="20"/>
        <v>product_name: 'Lance, Heavy'</v>
      </c>
      <c r="S103" s="4" t="str">
        <f t="shared" si="21"/>
        <v>description: 'A lance deals double damage when used from the back of a charging mount. It has reach, so you can strike opponents 10 feet away with it, but you can’t use it against an adjacent foe.\nWhile mounted, you can wield a lance with one hand.'</v>
      </c>
      <c r="T103" s="4" t="str">
        <f t="shared" si="22"/>
        <v>cost: 10</v>
      </c>
      <c r="U103" s="4" t="str">
        <f t="shared" ca="1" si="23"/>
        <v>stock: 12</v>
      </c>
      <c r="V103" s="4" t="str">
        <f t="shared" si="24"/>
        <v>weight: 10</v>
      </c>
      <c r="W103" s="4" t="str">
        <f t="shared" si="25"/>
        <v>category_id: 1</v>
      </c>
      <c r="X103" s="4" t="str">
        <f t="shared" si="26"/>
        <v>weapon_type: 'Martial'</v>
      </c>
      <c r="Y103" s="4" t="str">
        <f t="shared" si="27"/>
        <v>ua_weapon_group: 'Polearm'</v>
      </c>
      <c r="Z103" s="4" t="str">
        <f t="shared" si="28"/>
        <v>damage: 'd8'</v>
      </c>
      <c r="AA103" s="4" t="str">
        <f t="shared" si="29"/>
        <v>damage_type: 'Piercing'</v>
      </c>
      <c r="AB103" s="4" t="str">
        <f t="shared" si="30"/>
        <v/>
      </c>
      <c r="AC103" s="4" t="str">
        <f t="shared" si="31"/>
        <v>critical_range: 20</v>
      </c>
      <c r="AD103" s="4" t="str">
        <f t="shared" si="32"/>
        <v>critical_multiplier: 3</v>
      </c>
      <c r="AE103" s="4" t="str">
        <f t="shared" si="33"/>
        <v/>
      </c>
      <c r="AF103" s="4" t="str">
        <f t="shared" si="34"/>
        <v>range increment: -1</v>
      </c>
      <c r="AG103" s="4" t="str">
        <f t="shared" si="35"/>
        <v>melee_penalty: -1</v>
      </c>
      <c r="AH103" s="4" t="str">
        <f t="shared" si="36"/>
        <v>is_finesse: 'false'</v>
      </c>
      <c r="AI103" s="4" t="str">
        <f t="shared" si="37"/>
        <v>has_reach: 'true'</v>
      </c>
      <c r="AK103" s="4" t="str">
        <f t="shared" ca="1" si="38"/>
        <v>{product_name: 'Lance, Heavy', description: 'A lance deals double damage when used from the back of a charging mount. It has reach, so you can strike opponents 10 feet away with it, but you can’t use it against an adjacent foe.\nWhile mounted, you can wield a lance with one hand.', cost: 10, stock: 12, weight: 10, category_id: 1, additional_information: JSON.stringify({weapon_type: 'Martial', ua_weapon_group: 'Polearm', damage: 'd8', damage_type: 'Piercing', critical_range: 20, critical_multiplier: 3, range increment: -1, melee_penalty: -1, is_finesse: 'false', has_reach: 'true'})},</v>
      </c>
    </row>
    <row r="104" spans="1:37" ht="40" outlineLevel="1" x14ac:dyDescent="0.2">
      <c r="A104" s="11" t="s">
        <v>211</v>
      </c>
      <c r="B104" s="35" t="s">
        <v>210</v>
      </c>
      <c r="C104" s="12">
        <v>5</v>
      </c>
      <c r="D104" s="12">
        <v>6</v>
      </c>
      <c r="E104" s="51" t="s">
        <v>57</v>
      </c>
      <c r="F104" s="52" t="s">
        <v>177</v>
      </c>
      <c r="G104" s="52" t="s">
        <v>1320</v>
      </c>
      <c r="H104" s="51" t="s">
        <v>47</v>
      </c>
      <c r="I104" s="51"/>
      <c r="J104" s="51">
        <v>20</v>
      </c>
      <c r="K104" s="51">
        <v>3</v>
      </c>
      <c r="L104" s="51"/>
      <c r="M104" s="51"/>
      <c r="N104" s="51"/>
      <c r="O104" s="53" t="b">
        <v>0</v>
      </c>
      <c r="P104" s="53" t="b">
        <v>1</v>
      </c>
      <c r="R104" s="4" t="str">
        <f t="shared" si="20"/>
        <v>product_name: 'Lance, Light'</v>
      </c>
      <c r="S104" s="4" t="str">
        <f t="shared" si="21"/>
        <v>description: 'A lance deals double damage when used from the back of a charging mount. It has reach, so you can strike opponents 10 feet away with it, but you can’t use it against an adjacent foe.\nWhile mounted, you can wield a lance with one hand.'</v>
      </c>
      <c r="T104" s="4" t="str">
        <f t="shared" si="22"/>
        <v>cost: 6</v>
      </c>
      <c r="U104" s="4" t="str">
        <f t="shared" ca="1" si="23"/>
        <v>stock: 12</v>
      </c>
      <c r="V104" s="4" t="str">
        <f t="shared" si="24"/>
        <v>weight: 5</v>
      </c>
      <c r="W104" s="4" t="str">
        <f t="shared" si="25"/>
        <v>category_id: 1</v>
      </c>
      <c r="X104" s="4" t="str">
        <f t="shared" si="26"/>
        <v>weapon_type: 'Martial'</v>
      </c>
      <c r="Y104" s="4" t="str">
        <f t="shared" si="27"/>
        <v>ua_weapon_group: 'Polearm'</v>
      </c>
      <c r="Z104" s="4" t="str">
        <f t="shared" si="28"/>
        <v>damage: 'd6'</v>
      </c>
      <c r="AA104" s="4" t="str">
        <f t="shared" si="29"/>
        <v>damage_type: 'Piercing'</v>
      </c>
      <c r="AB104" s="4" t="str">
        <f t="shared" si="30"/>
        <v/>
      </c>
      <c r="AC104" s="4" t="str">
        <f t="shared" si="31"/>
        <v>critical_range: 20</v>
      </c>
      <c r="AD104" s="4" t="str">
        <f t="shared" si="32"/>
        <v>critical_multiplier: 3</v>
      </c>
      <c r="AE104" s="4" t="str">
        <f t="shared" si="33"/>
        <v/>
      </c>
      <c r="AF104" s="4" t="str">
        <f t="shared" si="34"/>
        <v>range increment: -1</v>
      </c>
      <c r="AG104" s="4" t="str">
        <f t="shared" si="35"/>
        <v>melee_penalty: -1</v>
      </c>
      <c r="AH104" s="4" t="str">
        <f t="shared" si="36"/>
        <v>is_finesse: 'false'</v>
      </c>
      <c r="AI104" s="4" t="str">
        <f t="shared" si="37"/>
        <v>has_reach: 'true'</v>
      </c>
      <c r="AK104" s="4" t="str">
        <f t="shared" ca="1" si="38"/>
        <v>{product_name: 'Lance, Light', description: 'A lance deals double damage when used from the back of a charging mount. It has reach, so you can strike opponents 10 feet away with it, but you can’t use it against an adjacent foe.\nWhile mounted, you can wield a lance with one hand.', cost: 6, stock: 12, weight: 5, category_id: 1, additional_information: JSON.stringify({weapon_type: 'Martial', ua_weapon_group: 'Polearm', damage: 'd6', damage_type: 'Piercing', critical_range: 20, critical_multiplier: 3, range increment: -1, melee_penalty: -1, is_finesse: 'false', has_reach: 'true'})},</v>
      </c>
    </row>
    <row r="105" spans="1:37" outlineLevel="1" x14ac:dyDescent="0.2">
      <c r="A105" s="11" t="s">
        <v>212</v>
      </c>
      <c r="C105" s="12">
        <v>12</v>
      </c>
      <c r="D105" s="12">
        <v>12</v>
      </c>
      <c r="E105" s="51" t="s">
        <v>45</v>
      </c>
      <c r="F105" s="52" t="s">
        <v>137</v>
      </c>
      <c r="G105" s="52" t="s">
        <v>1323</v>
      </c>
      <c r="H105" s="51" t="s">
        <v>95</v>
      </c>
      <c r="I105" s="51"/>
      <c r="J105" s="51">
        <v>20</v>
      </c>
      <c r="K105" s="51">
        <v>2</v>
      </c>
      <c r="L105" s="51"/>
      <c r="M105" s="51"/>
      <c r="N105" s="51"/>
      <c r="O105" s="53" t="b">
        <v>0</v>
      </c>
      <c r="P105" s="53" t="b">
        <v>0</v>
      </c>
      <c r="R105" s="4" t="str">
        <f t="shared" si="20"/>
        <v>product_name: 'Mace, Heavy'</v>
      </c>
      <c r="S105" s="4" t="str">
        <f t="shared" si="21"/>
        <v/>
      </c>
      <c r="T105" s="4" t="str">
        <f t="shared" si="22"/>
        <v>cost: 12</v>
      </c>
      <c r="U105" s="4" t="str">
        <f t="shared" ca="1" si="23"/>
        <v>stock: 10</v>
      </c>
      <c r="V105" s="4" t="str">
        <f t="shared" si="24"/>
        <v>weight: 12</v>
      </c>
      <c r="W105" s="4" t="str">
        <f t="shared" si="25"/>
        <v>category_id: 1</v>
      </c>
      <c r="X105" s="4" t="str">
        <f t="shared" si="26"/>
        <v>weapon_type: 'Simple'</v>
      </c>
      <c r="Y105" s="4" t="str">
        <f t="shared" si="27"/>
        <v>ua_weapon_group: 'Impact'</v>
      </c>
      <c r="Z105" s="4" t="str">
        <f t="shared" si="28"/>
        <v>damage: 'd8'</v>
      </c>
      <c r="AA105" s="4" t="str">
        <f t="shared" si="29"/>
        <v>damage_type: 'Bludgeoning'</v>
      </c>
      <c r="AB105" s="4" t="str">
        <f t="shared" si="30"/>
        <v/>
      </c>
      <c r="AC105" s="4" t="str">
        <f t="shared" si="31"/>
        <v>critical_range: 20</v>
      </c>
      <c r="AD105" s="4" t="str">
        <f t="shared" si="32"/>
        <v>critical_multiplier: 2</v>
      </c>
      <c r="AE105" s="4" t="str">
        <f t="shared" si="33"/>
        <v/>
      </c>
      <c r="AF105" s="4" t="str">
        <f t="shared" si="34"/>
        <v>range increment: -1</v>
      </c>
      <c r="AG105" s="4" t="str">
        <f t="shared" si="35"/>
        <v>melee_penalty: -1</v>
      </c>
      <c r="AH105" s="4" t="str">
        <f t="shared" si="36"/>
        <v>is_finesse: 'false'</v>
      </c>
      <c r="AI105" s="4" t="str">
        <f t="shared" si="37"/>
        <v>has_reach: 'false'</v>
      </c>
      <c r="AK105" s="4" t="str">
        <f t="shared" ca="1" si="38"/>
        <v>{product_name: 'Mace, Heavy', cost: 12, stock: 10, weight: 12, category_id: 1, additional_information: JSON.stringify({weapon_type: 'Simple', ua_weapon_group: 'Impact', damage: 'd8', damage_type: 'Bludgeoning', critical_range: 20, critical_multiplier: 2, range increment: -1, melee_penalty: -1, is_finesse: 'false', has_reach: 'false'})},</v>
      </c>
    </row>
    <row r="106" spans="1:37" outlineLevel="1" x14ac:dyDescent="0.2">
      <c r="A106" s="11" t="s">
        <v>213</v>
      </c>
      <c r="C106" s="12">
        <v>6</v>
      </c>
      <c r="D106" s="12">
        <v>5</v>
      </c>
      <c r="E106" s="51" t="s">
        <v>45</v>
      </c>
      <c r="F106" s="52" t="s">
        <v>137</v>
      </c>
      <c r="G106" s="52" t="s">
        <v>1320</v>
      </c>
      <c r="H106" s="51" t="s">
        <v>95</v>
      </c>
      <c r="I106" s="51"/>
      <c r="J106" s="51">
        <v>20</v>
      </c>
      <c r="K106" s="51">
        <v>2</v>
      </c>
      <c r="L106" s="51"/>
      <c r="M106" s="51"/>
      <c r="N106" s="51"/>
      <c r="O106" s="53" t="b">
        <v>0</v>
      </c>
      <c r="P106" s="53" t="b">
        <v>0</v>
      </c>
      <c r="R106" s="4" t="str">
        <f t="shared" si="20"/>
        <v>product_name: 'Mace, Light'</v>
      </c>
      <c r="S106" s="4" t="str">
        <f t="shared" si="21"/>
        <v/>
      </c>
      <c r="T106" s="4" t="str">
        <f t="shared" si="22"/>
        <v>cost: 5</v>
      </c>
      <c r="U106" s="4" t="str">
        <f t="shared" ca="1" si="23"/>
        <v>stock: 7</v>
      </c>
      <c r="V106" s="4" t="str">
        <f t="shared" si="24"/>
        <v>weight: 6</v>
      </c>
      <c r="W106" s="4" t="str">
        <f t="shared" si="25"/>
        <v>category_id: 1</v>
      </c>
      <c r="X106" s="4" t="str">
        <f t="shared" si="26"/>
        <v>weapon_type: 'Simple'</v>
      </c>
      <c r="Y106" s="4" t="str">
        <f t="shared" si="27"/>
        <v>ua_weapon_group: 'Impact'</v>
      </c>
      <c r="Z106" s="4" t="str">
        <f t="shared" si="28"/>
        <v>damage: 'd6'</v>
      </c>
      <c r="AA106" s="4" t="str">
        <f t="shared" si="29"/>
        <v>damage_type: 'Bludgeoning'</v>
      </c>
      <c r="AB106" s="4" t="str">
        <f t="shared" si="30"/>
        <v/>
      </c>
      <c r="AC106" s="4" t="str">
        <f t="shared" si="31"/>
        <v>critical_range: 20</v>
      </c>
      <c r="AD106" s="4" t="str">
        <f t="shared" si="32"/>
        <v>critical_multiplier: 2</v>
      </c>
      <c r="AE106" s="4" t="str">
        <f t="shared" si="33"/>
        <v/>
      </c>
      <c r="AF106" s="4" t="str">
        <f t="shared" si="34"/>
        <v>range increment: -1</v>
      </c>
      <c r="AG106" s="4" t="str">
        <f t="shared" si="35"/>
        <v>melee_penalty: -1</v>
      </c>
      <c r="AH106" s="4" t="str">
        <f t="shared" si="36"/>
        <v>is_finesse: 'false'</v>
      </c>
      <c r="AI106" s="4" t="str">
        <f t="shared" si="37"/>
        <v>has_reach: 'false'</v>
      </c>
      <c r="AK106" s="4" t="str">
        <f t="shared" ca="1" si="38"/>
        <v>{product_name: 'Mace, Light', cost: 5, stock: 7, weight: 6, category_id: 1, additional_information: JSON.stringify({weapon_type: 'Simple', ua_weapon_group: 'Impact', damage: 'd6', damage_type: 'Bludgeoning', critical_range: 20, critical_multiplier: 2, range increment: -1, melee_penalty: -1, is_finesse: 'false', has_reach: 'false'})},</v>
      </c>
    </row>
    <row r="107" spans="1:37" outlineLevel="1" x14ac:dyDescent="0.2">
      <c r="A107" s="11" t="s">
        <v>214</v>
      </c>
      <c r="C107" s="12">
        <v>8</v>
      </c>
      <c r="D107" s="12"/>
      <c r="E107" s="51" t="s">
        <v>68</v>
      </c>
      <c r="F107" s="52" t="s">
        <v>177</v>
      </c>
      <c r="G107" s="52" t="s">
        <v>1321</v>
      </c>
      <c r="H107" s="51" t="s">
        <v>95</v>
      </c>
      <c r="I107" s="51" t="s">
        <v>97</v>
      </c>
      <c r="J107" s="51">
        <v>20</v>
      </c>
      <c r="K107" s="51">
        <v>2</v>
      </c>
      <c r="L107" s="51"/>
      <c r="M107" s="51"/>
      <c r="N107" s="51"/>
      <c r="O107" s="53" t="b">
        <v>0</v>
      </c>
      <c r="P107" s="53" t="b">
        <v>0</v>
      </c>
      <c r="R107" s="4" t="str">
        <f t="shared" si="20"/>
        <v>product_name: 'Mancatcher'</v>
      </c>
      <c r="S107" s="4" t="str">
        <f t="shared" si="21"/>
        <v/>
      </c>
      <c r="T107" s="4" t="str">
        <f t="shared" si="22"/>
        <v>cost: -1</v>
      </c>
      <c r="U107" s="4" t="str">
        <f t="shared" ca="1" si="23"/>
        <v>stock: 18</v>
      </c>
      <c r="V107" s="4" t="str">
        <f t="shared" si="24"/>
        <v>weight: 8</v>
      </c>
      <c r="W107" s="4" t="str">
        <f t="shared" si="25"/>
        <v>category_id: 1</v>
      </c>
      <c r="X107" s="4" t="str">
        <f t="shared" si="26"/>
        <v>weapon_type: 'Exotic'</v>
      </c>
      <c r="Y107" s="4" t="str">
        <f t="shared" si="27"/>
        <v>ua_weapon_group: 'Polearm'</v>
      </c>
      <c r="Z107" s="4" t="str">
        <f t="shared" si="28"/>
        <v>damage: 'd4'</v>
      </c>
      <c r="AA107" s="4" t="str">
        <f t="shared" si="29"/>
        <v>damage_type: 'Bludgeoning'</v>
      </c>
      <c r="AB107" s="4" t="str">
        <f t="shared" si="30"/>
        <v>special_damage: 'Subdual'</v>
      </c>
      <c r="AC107" s="4" t="str">
        <f t="shared" si="31"/>
        <v>critical_range: 20</v>
      </c>
      <c r="AD107" s="4" t="str">
        <f t="shared" si="32"/>
        <v>critical_multiplier: 2</v>
      </c>
      <c r="AE107" s="4" t="str">
        <f t="shared" si="33"/>
        <v/>
      </c>
      <c r="AF107" s="4" t="str">
        <f t="shared" si="34"/>
        <v>range increment: -1</v>
      </c>
      <c r="AG107" s="4" t="str">
        <f t="shared" si="35"/>
        <v>melee_penalty: -1</v>
      </c>
      <c r="AH107" s="4" t="str">
        <f t="shared" si="36"/>
        <v>is_finesse: 'false'</v>
      </c>
      <c r="AI107" s="4" t="str">
        <f t="shared" si="37"/>
        <v>has_reach: 'false'</v>
      </c>
      <c r="AK107" s="4" t="str">
        <f t="shared" ca="1" si="38"/>
        <v>{product_name: 'Mancatcher', cost: -1, stock: 18, weight: 8, category_id: 1, additional_information: JSON.stringify({weapon_type: 'Exotic', ua_weapon_group: 'Polearm', damage: 'd4', damage_type: 'Bludgeoning', special_damage: 'Subdual', critical_range: 20, critical_multiplier: 2, range increment: -1, melee_penalty: -1, is_finesse: 'false', has_reach: 'false'})},</v>
      </c>
    </row>
    <row r="108" spans="1:37" outlineLevel="1" x14ac:dyDescent="0.2">
      <c r="A108" s="11" t="s">
        <v>215</v>
      </c>
      <c r="C108" s="12">
        <v>9</v>
      </c>
      <c r="D108" s="12"/>
      <c r="E108" s="51" t="s">
        <v>68</v>
      </c>
      <c r="F108" s="52"/>
      <c r="G108" s="52" t="s">
        <v>1323</v>
      </c>
      <c r="H108" s="51" t="s">
        <v>47</v>
      </c>
      <c r="I108" s="51"/>
      <c r="J108" s="51">
        <v>20</v>
      </c>
      <c r="K108" s="51">
        <v>3</v>
      </c>
      <c r="L108" s="51"/>
      <c r="M108" s="51"/>
      <c r="N108" s="51"/>
      <c r="O108" s="53" t="b">
        <v>0</v>
      </c>
      <c r="P108" s="53" t="b">
        <v>0</v>
      </c>
      <c r="R108" s="4" t="str">
        <f t="shared" si="20"/>
        <v>product_name: 'Manti'</v>
      </c>
      <c r="S108" s="4" t="str">
        <f t="shared" si="21"/>
        <v/>
      </c>
      <c r="T108" s="4" t="str">
        <f t="shared" si="22"/>
        <v>cost: -1</v>
      </c>
      <c r="U108" s="4" t="str">
        <f t="shared" ca="1" si="23"/>
        <v>stock: 13</v>
      </c>
      <c r="V108" s="4" t="str">
        <f t="shared" si="24"/>
        <v>weight: 9</v>
      </c>
      <c r="W108" s="4" t="str">
        <f t="shared" si="25"/>
        <v>category_id: 1</v>
      </c>
      <c r="X108" s="4" t="str">
        <f t="shared" si="26"/>
        <v>weapon_type: 'Exotic'</v>
      </c>
      <c r="Y108" s="4" t="str">
        <f t="shared" si="27"/>
        <v/>
      </c>
      <c r="Z108" s="4" t="str">
        <f t="shared" si="28"/>
        <v>damage: 'd8'</v>
      </c>
      <c r="AA108" s="4" t="str">
        <f t="shared" si="29"/>
        <v>damage_type: 'Piercing'</v>
      </c>
      <c r="AB108" s="4" t="str">
        <f t="shared" si="30"/>
        <v/>
      </c>
      <c r="AC108" s="4" t="str">
        <f t="shared" si="31"/>
        <v>critical_range: 20</v>
      </c>
      <c r="AD108" s="4" t="str">
        <f t="shared" si="32"/>
        <v>critical_multiplier: 3</v>
      </c>
      <c r="AE108" s="4" t="str">
        <f t="shared" si="33"/>
        <v/>
      </c>
      <c r="AF108" s="4" t="str">
        <f t="shared" si="34"/>
        <v>range increment: -1</v>
      </c>
      <c r="AG108" s="4" t="str">
        <f t="shared" si="35"/>
        <v>melee_penalty: -1</v>
      </c>
      <c r="AH108" s="4" t="str">
        <f t="shared" si="36"/>
        <v>is_finesse: 'false'</v>
      </c>
      <c r="AI108" s="4" t="str">
        <f t="shared" si="37"/>
        <v>has_reach: 'false'</v>
      </c>
      <c r="AK108" s="4" t="str">
        <f t="shared" ca="1" si="38"/>
        <v>{product_name: 'Manti', cost: -1, stock: 13, weight: 9, category_id: 1, additional_information: JSON.stringify({weapon_type: 'Exotic', damage: 'd8', damage_type: 'Piercing', critical_range: 20, critical_multiplier: 3, range increment: -1, melee_penalty: -1, is_finesse: 'false', has_reach: 'false'})},</v>
      </c>
    </row>
    <row r="109" spans="1:37" outlineLevel="1" x14ac:dyDescent="0.2">
      <c r="A109" s="11" t="s">
        <v>216</v>
      </c>
      <c r="C109" s="12">
        <v>5</v>
      </c>
      <c r="D109" s="12"/>
      <c r="E109" s="51" t="s">
        <v>57</v>
      </c>
      <c r="F109" s="52"/>
      <c r="G109" s="52" t="s">
        <v>1320</v>
      </c>
      <c r="H109" s="51" t="s">
        <v>64</v>
      </c>
      <c r="I109" s="51"/>
      <c r="J109" s="51">
        <v>20</v>
      </c>
      <c r="K109" s="51">
        <v>3</v>
      </c>
      <c r="L109" s="51"/>
      <c r="M109" s="51"/>
      <c r="N109" s="51"/>
      <c r="O109" s="53" t="b">
        <v>0</v>
      </c>
      <c r="P109" s="53" t="b">
        <v>0</v>
      </c>
      <c r="R109" s="4" t="str">
        <f t="shared" si="20"/>
        <v>product_name: 'Masa-kari'</v>
      </c>
      <c r="S109" s="4" t="str">
        <f t="shared" si="21"/>
        <v/>
      </c>
      <c r="T109" s="4" t="str">
        <f t="shared" si="22"/>
        <v>cost: -1</v>
      </c>
      <c r="U109" s="4" t="str">
        <f t="shared" ca="1" si="23"/>
        <v>stock: 10</v>
      </c>
      <c r="V109" s="4" t="str">
        <f t="shared" si="24"/>
        <v>weight: 5</v>
      </c>
      <c r="W109" s="4" t="str">
        <f t="shared" si="25"/>
        <v>category_id: 1</v>
      </c>
      <c r="X109" s="4" t="str">
        <f t="shared" si="26"/>
        <v>weapon_type: 'Martial'</v>
      </c>
      <c r="Y109" s="4" t="str">
        <f t="shared" si="27"/>
        <v/>
      </c>
      <c r="Z109" s="4" t="str">
        <f t="shared" si="28"/>
        <v>damage: 'd6'</v>
      </c>
      <c r="AA109" s="4" t="str">
        <f t="shared" si="29"/>
        <v>damage_type: 'Slashing'</v>
      </c>
      <c r="AB109" s="4" t="str">
        <f t="shared" si="30"/>
        <v/>
      </c>
      <c r="AC109" s="4" t="str">
        <f t="shared" si="31"/>
        <v>critical_range: 20</v>
      </c>
      <c r="AD109" s="4" t="str">
        <f t="shared" si="32"/>
        <v>critical_multiplier: 3</v>
      </c>
      <c r="AE109" s="4" t="str">
        <f t="shared" si="33"/>
        <v/>
      </c>
      <c r="AF109" s="4" t="str">
        <f t="shared" si="34"/>
        <v>range increment: -1</v>
      </c>
      <c r="AG109" s="4" t="str">
        <f t="shared" si="35"/>
        <v>melee_penalty: -1</v>
      </c>
      <c r="AH109" s="4" t="str">
        <f t="shared" si="36"/>
        <v>is_finesse: 'false'</v>
      </c>
      <c r="AI109" s="4" t="str">
        <f t="shared" si="37"/>
        <v>has_reach: 'false'</v>
      </c>
      <c r="AK109" s="4" t="str">
        <f t="shared" ca="1" si="38"/>
        <v>{product_name: 'Masa-kari', cost: -1, stock: 10, weight: 5, category_id: 1, additional_information: JSON.stringify({weapon_type: 'Martial', damage: 'd6', damage_type: 'Slashing', critical_range: 20, critical_multiplier: 3, range increment: -1, melee_penalty: -1, is_finesse: 'false', has_reach: 'false'})},</v>
      </c>
    </row>
    <row r="110" spans="1:37" outlineLevel="1" x14ac:dyDescent="0.2">
      <c r="A110" s="11" t="s">
        <v>217</v>
      </c>
      <c r="C110" s="12">
        <v>20</v>
      </c>
      <c r="D110" s="12">
        <v>15</v>
      </c>
      <c r="E110" s="51" t="s">
        <v>57</v>
      </c>
      <c r="F110" s="52" t="s">
        <v>137</v>
      </c>
      <c r="G110" s="52" t="s">
        <v>1324</v>
      </c>
      <c r="H110" s="51" t="s">
        <v>95</v>
      </c>
      <c r="I110" s="51"/>
      <c r="J110" s="51">
        <v>20</v>
      </c>
      <c r="K110" s="51">
        <v>3</v>
      </c>
      <c r="L110" s="51"/>
      <c r="M110" s="51"/>
      <c r="N110" s="51"/>
      <c r="O110" s="53" t="b">
        <v>0</v>
      </c>
      <c r="P110" s="53" t="b">
        <v>0</v>
      </c>
      <c r="R110" s="4" t="str">
        <f t="shared" si="20"/>
        <v>product_name: 'Maul'</v>
      </c>
      <c r="S110" s="4" t="str">
        <f t="shared" si="21"/>
        <v/>
      </c>
      <c r="T110" s="4" t="str">
        <f t="shared" si="22"/>
        <v>cost: 15</v>
      </c>
      <c r="U110" s="4" t="str">
        <f t="shared" ca="1" si="23"/>
        <v>stock: 18</v>
      </c>
      <c r="V110" s="4" t="str">
        <f t="shared" si="24"/>
        <v>weight: 20</v>
      </c>
      <c r="W110" s="4" t="str">
        <f t="shared" si="25"/>
        <v>category_id: 1</v>
      </c>
      <c r="X110" s="4" t="str">
        <f t="shared" si="26"/>
        <v>weapon_type: 'Martial'</v>
      </c>
      <c r="Y110" s="4" t="str">
        <f t="shared" si="27"/>
        <v>ua_weapon_group: 'Impact'</v>
      </c>
      <c r="Z110" s="4" t="str">
        <f t="shared" si="28"/>
        <v>damage: 'd10'</v>
      </c>
      <c r="AA110" s="4" t="str">
        <f t="shared" si="29"/>
        <v>damage_type: 'Bludgeoning'</v>
      </c>
      <c r="AB110" s="4" t="str">
        <f t="shared" si="30"/>
        <v/>
      </c>
      <c r="AC110" s="4" t="str">
        <f t="shared" si="31"/>
        <v>critical_range: 20</v>
      </c>
      <c r="AD110" s="4" t="str">
        <f t="shared" si="32"/>
        <v>critical_multiplier: 3</v>
      </c>
      <c r="AE110" s="4" t="str">
        <f t="shared" si="33"/>
        <v/>
      </c>
      <c r="AF110" s="4" t="str">
        <f t="shared" si="34"/>
        <v>range increment: -1</v>
      </c>
      <c r="AG110" s="4" t="str">
        <f t="shared" si="35"/>
        <v>melee_penalty: -1</v>
      </c>
      <c r="AH110" s="4" t="str">
        <f t="shared" si="36"/>
        <v>is_finesse: 'false'</v>
      </c>
      <c r="AI110" s="4" t="str">
        <f t="shared" si="37"/>
        <v>has_reach: 'false'</v>
      </c>
      <c r="AK110" s="4" t="str">
        <f t="shared" ca="1" si="38"/>
        <v>{product_name: 'Maul', cost: 15, stock: 18, weight: 20, category_id: 1, additional_information: JSON.stringify({weapon_type: 'Martial', ua_weapon_group: 'Impact', damage: 'd10', damage_type: 'Bludgeoning', critical_range: 20, critical_multiplier: 3, range increment: -1, melee_penalty: -1, is_finesse: 'false', has_reach: 'false'})},</v>
      </c>
    </row>
    <row r="111" spans="1:37" outlineLevel="1" x14ac:dyDescent="0.2">
      <c r="A111" s="11" t="s">
        <v>218</v>
      </c>
      <c r="C111" s="12">
        <v>8</v>
      </c>
      <c r="D111" s="12">
        <v>8</v>
      </c>
      <c r="E111" s="51" t="s">
        <v>45</v>
      </c>
      <c r="F111" s="52" t="s">
        <v>137</v>
      </c>
      <c r="G111" s="52" t="s">
        <v>1323</v>
      </c>
      <c r="H111" s="51" t="s">
        <v>95</v>
      </c>
      <c r="I111" s="51"/>
      <c r="J111" s="51">
        <v>20</v>
      </c>
      <c r="K111" s="51">
        <v>2</v>
      </c>
      <c r="L111" s="51"/>
      <c r="M111" s="51"/>
      <c r="N111" s="51"/>
      <c r="O111" s="53" t="b">
        <v>0</v>
      </c>
      <c r="P111" s="53" t="b">
        <v>0</v>
      </c>
      <c r="R111" s="4" t="str">
        <f t="shared" si="20"/>
        <v>product_name: 'Morningstar'</v>
      </c>
      <c r="S111" s="4" t="str">
        <f t="shared" si="21"/>
        <v/>
      </c>
      <c r="T111" s="4" t="str">
        <f t="shared" si="22"/>
        <v>cost: 8</v>
      </c>
      <c r="U111" s="4" t="str">
        <f t="shared" ca="1" si="23"/>
        <v>stock: 11</v>
      </c>
      <c r="V111" s="4" t="str">
        <f t="shared" si="24"/>
        <v>weight: 8</v>
      </c>
      <c r="W111" s="4" t="str">
        <f t="shared" si="25"/>
        <v>category_id: 1</v>
      </c>
      <c r="X111" s="4" t="str">
        <f t="shared" si="26"/>
        <v>weapon_type: 'Simple'</v>
      </c>
      <c r="Y111" s="4" t="str">
        <f t="shared" si="27"/>
        <v>ua_weapon_group: 'Impact'</v>
      </c>
      <c r="Z111" s="4" t="str">
        <f t="shared" si="28"/>
        <v>damage: 'd8'</v>
      </c>
      <c r="AA111" s="4" t="str">
        <f t="shared" si="29"/>
        <v>damage_type: 'Bludgeoning'</v>
      </c>
      <c r="AB111" s="4" t="str">
        <f t="shared" si="30"/>
        <v/>
      </c>
      <c r="AC111" s="4" t="str">
        <f t="shared" si="31"/>
        <v>critical_range: 20</v>
      </c>
      <c r="AD111" s="4" t="str">
        <f t="shared" si="32"/>
        <v>critical_multiplier: 2</v>
      </c>
      <c r="AE111" s="4" t="str">
        <f t="shared" si="33"/>
        <v/>
      </c>
      <c r="AF111" s="4" t="str">
        <f t="shared" si="34"/>
        <v>range increment: -1</v>
      </c>
      <c r="AG111" s="4" t="str">
        <f t="shared" si="35"/>
        <v>melee_penalty: -1</v>
      </c>
      <c r="AH111" s="4" t="str">
        <f t="shared" si="36"/>
        <v>is_finesse: 'false'</v>
      </c>
      <c r="AI111" s="4" t="str">
        <f t="shared" si="37"/>
        <v>has_reach: 'false'</v>
      </c>
      <c r="AK111" s="4" t="str">
        <f t="shared" ca="1" si="38"/>
        <v>{product_name: 'Morningstar', cost: 8, stock: 11, weight: 8, category_id: 1, additional_information: JSON.stringify({weapon_type: 'Simple', ua_weapon_group: 'Impact', damage: 'd8', damage_type: 'Bludgeoning', critical_range: 20, critical_multiplier: 2, range increment: -1, melee_penalty: -1, is_finesse: 'false', has_reach: 'false'})},</v>
      </c>
    </row>
    <row r="112" spans="1:37" outlineLevel="1" x14ac:dyDescent="0.2">
      <c r="A112" s="11" t="s">
        <v>219</v>
      </c>
      <c r="C112" s="12">
        <v>8</v>
      </c>
      <c r="D112" s="12"/>
      <c r="E112" s="51" t="s">
        <v>68</v>
      </c>
      <c r="F112" s="52" t="s">
        <v>152</v>
      </c>
      <c r="G112" s="52" t="s">
        <v>1324</v>
      </c>
      <c r="H112" s="51" t="s">
        <v>64</v>
      </c>
      <c r="I112" s="51"/>
      <c r="J112" s="51">
        <v>20</v>
      </c>
      <c r="K112" s="51">
        <v>3</v>
      </c>
      <c r="L112" s="51"/>
      <c r="M112" s="51"/>
      <c r="N112" s="51"/>
      <c r="O112" s="53" t="b">
        <v>0</v>
      </c>
      <c r="P112" s="53" t="b">
        <v>0</v>
      </c>
      <c r="R112" s="4" t="str">
        <f t="shared" si="20"/>
        <v>product_name: 'Naga Blade'</v>
      </c>
      <c r="S112" s="4" t="str">
        <f t="shared" si="21"/>
        <v/>
      </c>
      <c r="T112" s="4" t="str">
        <f t="shared" si="22"/>
        <v>cost: -1</v>
      </c>
      <c r="U112" s="4" t="str">
        <f t="shared" ca="1" si="23"/>
        <v>stock: 16</v>
      </c>
      <c r="V112" s="4" t="str">
        <f t="shared" si="24"/>
        <v>weight: 8</v>
      </c>
      <c r="W112" s="4" t="str">
        <f t="shared" si="25"/>
        <v>category_id: 1</v>
      </c>
      <c r="X112" s="4" t="str">
        <f t="shared" si="26"/>
        <v>weapon_type: 'Exotic'</v>
      </c>
      <c r="Y112" s="4" t="str">
        <f t="shared" si="27"/>
        <v>ua_weapon_group: 'Sword'</v>
      </c>
      <c r="Z112" s="4" t="str">
        <f t="shared" si="28"/>
        <v>damage: 'd10'</v>
      </c>
      <c r="AA112" s="4" t="str">
        <f t="shared" si="29"/>
        <v>damage_type: 'Slashing'</v>
      </c>
      <c r="AB112" s="4" t="str">
        <f t="shared" si="30"/>
        <v/>
      </c>
      <c r="AC112" s="4" t="str">
        <f t="shared" si="31"/>
        <v>critical_range: 20</v>
      </c>
      <c r="AD112" s="4" t="str">
        <f t="shared" si="32"/>
        <v>critical_multiplier: 3</v>
      </c>
      <c r="AE112" s="4" t="str">
        <f t="shared" si="33"/>
        <v/>
      </c>
      <c r="AF112" s="4" t="str">
        <f t="shared" si="34"/>
        <v>range increment: -1</v>
      </c>
      <c r="AG112" s="4" t="str">
        <f t="shared" si="35"/>
        <v>melee_penalty: -1</v>
      </c>
      <c r="AH112" s="4" t="str">
        <f t="shared" si="36"/>
        <v>is_finesse: 'false'</v>
      </c>
      <c r="AI112" s="4" t="str">
        <f t="shared" si="37"/>
        <v>has_reach: 'false'</v>
      </c>
      <c r="AK112" s="4" t="str">
        <f t="shared" ca="1" si="38"/>
        <v>{product_name: 'Naga Blade', cost: -1, stock: 16, weight: 8, category_id: 1, additional_information: JSON.stringify({weapon_type: 'Exotic', ua_weapon_group: 'Sword', damage: 'd10', damage_type: 'Slashing', critical_range: 20, critical_multiplier: 3, range increment: -1, melee_penalty: -1, is_finesse: 'false', has_reach: 'false'})},</v>
      </c>
    </row>
    <row r="113" spans="1:37" outlineLevel="1" x14ac:dyDescent="0.2">
      <c r="A113" s="11" t="s">
        <v>220</v>
      </c>
      <c r="C113" s="12">
        <v>10</v>
      </c>
      <c r="D113" s="12">
        <v>8</v>
      </c>
      <c r="E113" s="51" t="s">
        <v>57</v>
      </c>
      <c r="F113" s="52"/>
      <c r="G113" s="52" t="s">
        <v>1327</v>
      </c>
      <c r="H113" s="51" t="s">
        <v>64</v>
      </c>
      <c r="I113" s="51"/>
      <c r="J113" s="51">
        <v>20</v>
      </c>
      <c r="K113" s="51">
        <v>3</v>
      </c>
      <c r="L113" s="51"/>
      <c r="M113" s="51"/>
      <c r="N113" s="51"/>
      <c r="O113" s="53" t="b">
        <v>0</v>
      </c>
      <c r="P113" s="53" t="b">
        <v>0</v>
      </c>
      <c r="R113" s="4" t="str">
        <f t="shared" si="20"/>
        <v>product_name: 'Nagamaki'</v>
      </c>
      <c r="S113" s="4" t="str">
        <f t="shared" si="21"/>
        <v/>
      </c>
      <c r="T113" s="4" t="str">
        <f t="shared" si="22"/>
        <v>cost: 8</v>
      </c>
      <c r="U113" s="4" t="str">
        <f t="shared" ca="1" si="23"/>
        <v>stock: 4</v>
      </c>
      <c r="V113" s="4" t="str">
        <f t="shared" si="24"/>
        <v>weight: 10</v>
      </c>
      <c r="W113" s="4" t="str">
        <f t="shared" si="25"/>
        <v>category_id: 1</v>
      </c>
      <c r="X113" s="4" t="str">
        <f t="shared" si="26"/>
        <v>weapon_type: 'Martial'</v>
      </c>
      <c r="Y113" s="4" t="str">
        <f t="shared" si="27"/>
        <v/>
      </c>
      <c r="Z113" s="4" t="str">
        <f t="shared" si="28"/>
        <v>damage: '2d4'</v>
      </c>
      <c r="AA113" s="4" t="str">
        <f t="shared" si="29"/>
        <v>damage_type: 'Slashing'</v>
      </c>
      <c r="AB113" s="4" t="str">
        <f t="shared" si="30"/>
        <v/>
      </c>
      <c r="AC113" s="4" t="str">
        <f t="shared" si="31"/>
        <v>critical_range: 20</v>
      </c>
      <c r="AD113" s="4" t="str">
        <f t="shared" si="32"/>
        <v>critical_multiplier: 3</v>
      </c>
      <c r="AE113" s="4" t="str">
        <f t="shared" si="33"/>
        <v/>
      </c>
      <c r="AF113" s="4" t="str">
        <f t="shared" si="34"/>
        <v>range increment: -1</v>
      </c>
      <c r="AG113" s="4" t="str">
        <f t="shared" si="35"/>
        <v>melee_penalty: -1</v>
      </c>
      <c r="AH113" s="4" t="str">
        <f t="shared" si="36"/>
        <v>is_finesse: 'false'</v>
      </c>
      <c r="AI113" s="4" t="str">
        <f t="shared" si="37"/>
        <v>has_reach: 'false'</v>
      </c>
      <c r="AK113" s="4" t="str">
        <f t="shared" ca="1" si="38"/>
        <v>{product_name: 'Nagamaki', cost: 8, stock: 4, weight: 10, category_id: 1, additional_information: JSON.stringify({weapon_type: 'Martial', damage: '2d4', damage_type: 'Slashing', critical_range: 20, critical_multiplier: 3, range increment: -1, melee_penalty: -1, is_finesse: 'false', has_reach: 'false'})},</v>
      </c>
    </row>
    <row r="114" spans="1:37" outlineLevel="1" x14ac:dyDescent="0.2">
      <c r="A114" s="11" t="s">
        <v>221</v>
      </c>
      <c r="C114" s="12">
        <v>3</v>
      </c>
      <c r="D114" s="12"/>
      <c r="E114" s="51" t="s">
        <v>45</v>
      </c>
      <c r="F114" s="52"/>
      <c r="G114" s="52" t="s">
        <v>1320</v>
      </c>
      <c r="H114" s="51" t="s">
        <v>47</v>
      </c>
      <c r="I114" s="51"/>
      <c r="J114" s="51">
        <v>20</v>
      </c>
      <c r="K114" s="51">
        <v>2</v>
      </c>
      <c r="L114" s="51" t="s">
        <v>41</v>
      </c>
      <c r="M114" s="51">
        <v>20</v>
      </c>
      <c r="N114" s="51"/>
      <c r="O114" s="53" t="b">
        <v>0</v>
      </c>
      <c r="P114" s="53" t="b">
        <v>0</v>
      </c>
      <c r="R114" s="4" t="str">
        <f t="shared" si="20"/>
        <v>product_name: 'Nage-yari'</v>
      </c>
      <c r="S114" s="4" t="str">
        <f t="shared" si="21"/>
        <v/>
      </c>
      <c r="T114" s="4" t="str">
        <f t="shared" si="22"/>
        <v>cost: -1</v>
      </c>
      <c r="U114" s="4" t="str">
        <f t="shared" ca="1" si="23"/>
        <v>stock: 16</v>
      </c>
      <c r="V114" s="4" t="str">
        <f t="shared" si="24"/>
        <v>weight: 3</v>
      </c>
      <c r="W114" s="4" t="str">
        <f t="shared" si="25"/>
        <v>category_id: 1</v>
      </c>
      <c r="X114" s="4" t="str">
        <f t="shared" si="26"/>
        <v>weapon_type: 'Simple'</v>
      </c>
      <c r="Y114" s="4" t="str">
        <f t="shared" si="27"/>
        <v/>
      </c>
      <c r="Z114" s="4" t="str">
        <f t="shared" si="28"/>
        <v>damage: 'd6'</v>
      </c>
      <c r="AA114" s="4" t="str">
        <f t="shared" si="29"/>
        <v>damage_type: 'Piercing'</v>
      </c>
      <c r="AB114" s="4" t="str">
        <f t="shared" si="30"/>
        <v/>
      </c>
      <c r="AC114" s="4" t="str">
        <f t="shared" si="31"/>
        <v>critical_range: 20</v>
      </c>
      <c r="AD114" s="4" t="str">
        <f t="shared" si="32"/>
        <v>critical_multiplier: 2</v>
      </c>
      <c r="AE114" s="4" t="str">
        <f t="shared" si="33"/>
        <v>delivery: 'thrown'</v>
      </c>
      <c r="AF114" s="4" t="str">
        <f t="shared" si="34"/>
        <v>range increment: 20</v>
      </c>
      <c r="AG114" s="4" t="str">
        <f t="shared" si="35"/>
        <v>melee_penalty: -1</v>
      </c>
      <c r="AH114" s="4" t="str">
        <f t="shared" si="36"/>
        <v>is_finesse: 'false'</v>
      </c>
      <c r="AI114" s="4" t="str">
        <f t="shared" si="37"/>
        <v>has_reach: 'false'</v>
      </c>
      <c r="AK114" s="4" t="str">
        <f t="shared" ca="1" si="38"/>
        <v>{product_name: 'Nage-yari', cost: -1, stock: 16, weight: 3, category_id: 1, additional_information: JSON.stringify({weapon_type: 'Simple', damage: 'd6', damage_type: 'Piercing', critical_range: 20, critical_multiplier: 2, delivery: 'thrown', range increment: 20, melee_penalty: -1, is_finesse: 'false', has_reach: 'false'})},</v>
      </c>
    </row>
    <row r="115" spans="1:37" outlineLevel="1" x14ac:dyDescent="0.2">
      <c r="A115" s="11" t="s">
        <v>222</v>
      </c>
      <c r="C115" s="12">
        <v>15</v>
      </c>
      <c r="D115" s="12">
        <v>10</v>
      </c>
      <c r="E115" s="51" t="s">
        <v>57</v>
      </c>
      <c r="F115" s="52" t="s">
        <v>177</v>
      </c>
      <c r="G115" s="52" t="s">
        <v>1324</v>
      </c>
      <c r="H115" s="51" t="s">
        <v>64</v>
      </c>
      <c r="I115" s="51"/>
      <c r="J115" s="51">
        <v>20</v>
      </c>
      <c r="K115" s="51">
        <v>3</v>
      </c>
      <c r="L115" s="51"/>
      <c r="M115" s="51"/>
      <c r="N115" s="51"/>
      <c r="O115" s="53" t="b">
        <v>0</v>
      </c>
      <c r="P115" s="53" t="b">
        <v>0</v>
      </c>
      <c r="R115" s="4" t="str">
        <f t="shared" si="20"/>
        <v>product_name: 'Naginata'</v>
      </c>
      <c r="S115" s="4" t="str">
        <f t="shared" si="21"/>
        <v/>
      </c>
      <c r="T115" s="4" t="str">
        <f t="shared" si="22"/>
        <v>cost: 10</v>
      </c>
      <c r="U115" s="4" t="str">
        <f t="shared" ca="1" si="23"/>
        <v>stock: 17</v>
      </c>
      <c r="V115" s="4" t="str">
        <f t="shared" si="24"/>
        <v>weight: 15</v>
      </c>
      <c r="W115" s="4" t="str">
        <f t="shared" si="25"/>
        <v>category_id: 1</v>
      </c>
      <c r="X115" s="4" t="str">
        <f t="shared" si="26"/>
        <v>weapon_type: 'Martial'</v>
      </c>
      <c r="Y115" s="4" t="str">
        <f t="shared" si="27"/>
        <v>ua_weapon_group: 'Polearm'</v>
      </c>
      <c r="Z115" s="4" t="str">
        <f t="shared" si="28"/>
        <v>damage: 'd10'</v>
      </c>
      <c r="AA115" s="4" t="str">
        <f t="shared" si="29"/>
        <v>damage_type: 'Slashing'</v>
      </c>
      <c r="AB115" s="4" t="str">
        <f t="shared" si="30"/>
        <v/>
      </c>
      <c r="AC115" s="4" t="str">
        <f t="shared" si="31"/>
        <v>critical_range: 20</v>
      </c>
      <c r="AD115" s="4" t="str">
        <f t="shared" si="32"/>
        <v>critical_multiplier: 3</v>
      </c>
      <c r="AE115" s="4" t="str">
        <f t="shared" si="33"/>
        <v/>
      </c>
      <c r="AF115" s="4" t="str">
        <f t="shared" si="34"/>
        <v>range increment: -1</v>
      </c>
      <c r="AG115" s="4" t="str">
        <f t="shared" si="35"/>
        <v>melee_penalty: -1</v>
      </c>
      <c r="AH115" s="4" t="str">
        <f t="shared" si="36"/>
        <v>is_finesse: 'false'</v>
      </c>
      <c r="AI115" s="4" t="str">
        <f t="shared" si="37"/>
        <v>has_reach: 'false'</v>
      </c>
      <c r="AK115" s="4" t="str">
        <f t="shared" ca="1" si="38"/>
        <v>{product_name: 'Naginata', cost: 10, stock: 17, weight: 15, category_id: 1, additional_information: JSON.stringify({weapon_type: 'Martial', ua_weapon_group: 'Polearm', damage: 'd10', damage_type: 'Slashing', critical_range: 20, critical_multiplier: 3, range increment: -1, melee_penalty: -1, is_finesse: 'false', has_reach: 'false'})},</v>
      </c>
    </row>
    <row r="116" spans="1:37" outlineLevel="1" x14ac:dyDescent="0.2">
      <c r="A116" s="11" t="s">
        <v>223</v>
      </c>
      <c r="C116" s="12">
        <v>2</v>
      </c>
      <c r="D116" s="12">
        <v>2</v>
      </c>
      <c r="E116" s="51" t="s">
        <v>68</v>
      </c>
      <c r="F116" s="52"/>
      <c r="G116" s="52" t="s">
        <v>1321</v>
      </c>
      <c r="H116" s="51" t="s">
        <v>47</v>
      </c>
      <c r="I116" s="51"/>
      <c r="J116" s="51">
        <v>20</v>
      </c>
      <c r="K116" s="51">
        <v>2</v>
      </c>
      <c r="L116" s="51"/>
      <c r="M116" s="51"/>
      <c r="N116" s="51"/>
      <c r="O116" s="53" t="b">
        <v>0</v>
      </c>
      <c r="P116" s="53" t="b">
        <v>0</v>
      </c>
      <c r="R116" s="4" t="str">
        <f t="shared" si="20"/>
        <v>product_name: 'Nekode'</v>
      </c>
      <c r="S116" s="4" t="str">
        <f t="shared" si="21"/>
        <v/>
      </c>
      <c r="T116" s="4" t="str">
        <f t="shared" si="22"/>
        <v>cost: 2</v>
      </c>
      <c r="U116" s="4" t="str">
        <f t="shared" ca="1" si="23"/>
        <v>stock: 1</v>
      </c>
      <c r="V116" s="4" t="str">
        <f t="shared" si="24"/>
        <v>weight: 2</v>
      </c>
      <c r="W116" s="4" t="str">
        <f t="shared" si="25"/>
        <v>category_id: 1</v>
      </c>
      <c r="X116" s="4" t="str">
        <f t="shared" si="26"/>
        <v>weapon_type: 'Exotic'</v>
      </c>
      <c r="Y116" s="4" t="str">
        <f t="shared" si="27"/>
        <v/>
      </c>
      <c r="Z116" s="4" t="str">
        <f t="shared" si="28"/>
        <v>damage: 'd4'</v>
      </c>
      <c r="AA116" s="4" t="str">
        <f t="shared" si="29"/>
        <v>damage_type: 'Piercing'</v>
      </c>
      <c r="AB116" s="4" t="str">
        <f t="shared" si="30"/>
        <v/>
      </c>
      <c r="AC116" s="4" t="str">
        <f t="shared" si="31"/>
        <v>critical_range: 20</v>
      </c>
      <c r="AD116" s="4" t="str">
        <f t="shared" si="32"/>
        <v>critical_multiplier: 2</v>
      </c>
      <c r="AE116" s="4" t="str">
        <f t="shared" si="33"/>
        <v/>
      </c>
      <c r="AF116" s="4" t="str">
        <f t="shared" si="34"/>
        <v>range increment: -1</v>
      </c>
      <c r="AG116" s="4" t="str">
        <f t="shared" si="35"/>
        <v>melee_penalty: -1</v>
      </c>
      <c r="AH116" s="4" t="str">
        <f t="shared" si="36"/>
        <v>is_finesse: 'false'</v>
      </c>
      <c r="AI116" s="4" t="str">
        <f t="shared" si="37"/>
        <v>has_reach: 'false'</v>
      </c>
      <c r="AK116" s="4" t="str">
        <f t="shared" ca="1" si="38"/>
        <v>{product_name: 'Nekode', cost: 2, stock: 1, weight: 2, category_id: 1, additional_information: JSON.stringify({weapon_type: 'Exotic', damage: 'd4', damage_type: 'Piercing', critical_range: 20, critical_multiplier: 2, range increment: -1, melee_penalty: -1, is_finesse: 'false', has_reach: 'false'})},</v>
      </c>
    </row>
    <row r="117" spans="1:37" ht="220" outlineLevel="1" x14ac:dyDescent="0.2">
      <c r="A117" s="11" t="s">
        <v>224</v>
      </c>
      <c r="B117" s="35" t="s">
        <v>225</v>
      </c>
      <c r="C117" s="12">
        <v>10</v>
      </c>
      <c r="D117" s="12">
        <v>20</v>
      </c>
      <c r="E117" s="51" t="s">
        <v>68</v>
      </c>
      <c r="F117" s="52" t="s">
        <v>90</v>
      </c>
      <c r="G117" s="52" t="s">
        <v>1322</v>
      </c>
      <c r="H117" s="51" t="s">
        <v>64</v>
      </c>
      <c r="I117" s="51" t="s">
        <v>9</v>
      </c>
      <c r="J117" s="51" t="s">
        <v>9</v>
      </c>
      <c r="K117" s="51" t="s">
        <v>9</v>
      </c>
      <c r="L117" s="51" t="s">
        <v>41</v>
      </c>
      <c r="M117" s="51">
        <v>10</v>
      </c>
      <c r="N117" s="51"/>
      <c r="O117" s="53" t="b">
        <v>0</v>
      </c>
      <c r="P117" s="53" t="b">
        <v>0</v>
      </c>
      <c r="R117" s="4" t="str">
        <f t="shared" si="20"/>
        <v>product_name: 'Net'</v>
      </c>
      <c r="S117" s="4" t="str">
        <f t="shared" si="21"/>
        <v>description: 'A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spell.\nAn entangled creature can escape with a DC 20 Escape Artist check (a full-round action). The net has 5 hit points and can be burst with a DC 25 Strength check (also a full-round action).\nA net is useful only against creatures within one size category of you.\nA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v>
      </c>
      <c r="T117" s="4" t="str">
        <f t="shared" si="22"/>
        <v>cost: 20</v>
      </c>
      <c r="U117" s="4" t="str">
        <f t="shared" ca="1" si="23"/>
        <v>stock: 17</v>
      </c>
      <c r="V117" s="4" t="str">
        <f t="shared" si="24"/>
        <v>weight: 10</v>
      </c>
      <c r="W117" s="4" t="str">
        <f t="shared" si="25"/>
        <v>category_id: 1</v>
      </c>
      <c r="X117" s="4" t="str">
        <f t="shared" si="26"/>
        <v>weapon_type: 'Exotic'</v>
      </c>
      <c r="Y117" s="4" t="str">
        <f t="shared" si="27"/>
        <v>ua_weapon_group: 'Other'</v>
      </c>
      <c r="Z117" s="4" t="str">
        <f t="shared" si="28"/>
        <v>damage: 'd'</v>
      </c>
      <c r="AA117" s="4" t="str">
        <f t="shared" si="29"/>
        <v>damage_type: 'Slashing'</v>
      </c>
      <c r="AB117" s="4" t="str">
        <f t="shared" si="30"/>
        <v>special_damage: 'Special'</v>
      </c>
      <c r="AC117" s="4" t="str">
        <f t="shared" si="31"/>
        <v>critical_range: -1</v>
      </c>
      <c r="AD117" s="4" t="str">
        <f t="shared" si="32"/>
        <v>critical_multiplier: -1</v>
      </c>
      <c r="AE117" s="4" t="str">
        <f t="shared" si="33"/>
        <v>delivery: 'thrown'</v>
      </c>
      <c r="AF117" s="4" t="str">
        <f t="shared" si="34"/>
        <v>range increment: 10</v>
      </c>
      <c r="AG117" s="4" t="str">
        <f t="shared" si="35"/>
        <v>melee_penalty: -1</v>
      </c>
      <c r="AH117" s="4" t="str">
        <f t="shared" si="36"/>
        <v>is_finesse: 'false'</v>
      </c>
      <c r="AI117" s="4" t="str">
        <f t="shared" si="37"/>
        <v>has_reach: 'false'</v>
      </c>
      <c r="AK117" s="4" t="str">
        <f t="shared" ca="1" si="38"/>
        <v>{product_name: 'Net', description: 'A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spell.\nAn entangled creature can escape with a DC 20 Escape Artist check (a full-round action). The net has 5 hit points and can be burst with a DC 25 Strength check (also a full-round action).\nA net is useful only against creatures within one size category of you.\nA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 cost: 20, stock: 17, weight: 10, category_id: 1, additional_information: JSON.stringify({weapon_type: 'Exotic', ua_weapon_group: 'Other', damage: 'd', damage_type: 'Slashing', special_damage: 'Special', critical_range: -1, critical_multiplier: -1, delivery: 'thrown', range increment: 10, melee_penalty: -1, is_finesse: 'false', has_reach: 'false'})},</v>
      </c>
    </row>
    <row r="118" spans="1:37" outlineLevel="1" x14ac:dyDescent="0.2">
      <c r="A118" s="11" t="s">
        <v>226</v>
      </c>
      <c r="C118" s="12">
        <v>3</v>
      </c>
      <c r="D118" s="12">
        <v>10</v>
      </c>
      <c r="E118" s="51" t="s">
        <v>68</v>
      </c>
      <c r="F118" s="52" t="s">
        <v>152</v>
      </c>
      <c r="G118" s="52" t="s">
        <v>1320</v>
      </c>
      <c r="H118" s="51" t="s">
        <v>64</v>
      </c>
      <c r="I118" s="51"/>
      <c r="J118" s="51">
        <v>19</v>
      </c>
      <c r="K118" s="51">
        <v>2</v>
      </c>
      <c r="L118" s="51"/>
      <c r="M118" s="51"/>
      <c r="N118" s="51"/>
      <c r="O118" s="53" t="b">
        <v>0</v>
      </c>
      <c r="P118" s="53" t="b">
        <v>0</v>
      </c>
      <c r="R118" s="4" t="str">
        <f t="shared" si="20"/>
        <v>product_name: 'Ninja-to'</v>
      </c>
      <c r="S118" s="4" t="str">
        <f t="shared" si="21"/>
        <v/>
      </c>
      <c r="T118" s="4" t="str">
        <f t="shared" si="22"/>
        <v>cost: 10</v>
      </c>
      <c r="U118" s="4" t="str">
        <f t="shared" ca="1" si="23"/>
        <v>stock: 19</v>
      </c>
      <c r="V118" s="4" t="str">
        <f t="shared" si="24"/>
        <v>weight: 3</v>
      </c>
      <c r="W118" s="4" t="str">
        <f t="shared" si="25"/>
        <v>category_id: 1</v>
      </c>
      <c r="X118" s="4" t="str">
        <f t="shared" si="26"/>
        <v>weapon_type: 'Exotic'</v>
      </c>
      <c r="Y118" s="4" t="str">
        <f t="shared" si="27"/>
        <v>ua_weapon_group: 'Sword'</v>
      </c>
      <c r="Z118" s="4" t="str">
        <f t="shared" si="28"/>
        <v>damage: 'd6'</v>
      </c>
      <c r="AA118" s="4" t="str">
        <f t="shared" si="29"/>
        <v>damage_type: 'Slashing'</v>
      </c>
      <c r="AB118" s="4" t="str">
        <f t="shared" si="30"/>
        <v/>
      </c>
      <c r="AC118" s="4" t="str">
        <f t="shared" si="31"/>
        <v>critical_range: 19</v>
      </c>
      <c r="AD118" s="4" t="str">
        <f t="shared" si="32"/>
        <v>critical_multiplier: 2</v>
      </c>
      <c r="AE118" s="4" t="str">
        <f t="shared" si="33"/>
        <v/>
      </c>
      <c r="AF118" s="4" t="str">
        <f t="shared" si="34"/>
        <v>range increment: -1</v>
      </c>
      <c r="AG118" s="4" t="str">
        <f t="shared" si="35"/>
        <v>melee_penalty: -1</v>
      </c>
      <c r="AH118" s="4" t="str">
        <f t="shared" si="36"/>
        <v>is_finesse: 'false'</v>
      </c>
      <c r="AI118" s="4" t="str">
        <f t="shared" si="37"/>
        <v>has_reach: 'false'</v>
      </c>
      <c r="AK118" s="4" t="str">
        <f t="shared" ca="1" si="38"/>
        <v>{product_name: 'Ninja-to', cost: 10, stock: 19, weight: 3, category_id: 1, additional_information: JSON.stringify({weapon_type: 'Exotic', ua_weapon_group: 'Sword', damage: 'd6', damage_type: 'Slashing', critical_range: 19, critical_multiplier: 2, range increment: -1, melee_penalty: -1, is_finesse: 'false', has_reach: 'false'})},</v>
      </c>
    </row>
    <row r="119" spans="1:37" outlineLevel="1" x14ac:dyDescent="0.2">
      <c r="A119" s="11" t="s">
        <v>227</v>
      </c>
      <c r="C119" s="12">
        <v>12</v>
      </c>
      <c r="D119" s="12"/>
      <c r="E119" s="51" t="s">
        <v>57</v>
      </c>
      <c r="F119" s="52" t="s">
        <v>152</v>
      </c>
      <c r="G119" s="52" t="s">
        <v>1329</v>
      </c>
      <c r="H119" s="51" t="s">
        <v>64</v>
      </c>
      <c r="I119" s="51"/>
      <c r="J119" s="51">
        <v>19</v>
      </c>
      <c r="K119" s="51">
        <v>2</v>
      </c>
      <c r="L119" s="51"/>
      <c r="M119" s="51"/>
      <c r="N119" s="51"/>
      <c r="O119" s="53" t="b">
        <v>0</v>
      </c>
      <c r="P119" s="53" t="b">
        <v>0</v>
      </c>
      <c r="R119" s="4" t="str">
        <f t="shared" si="20"/>
        <v>product_name: 'No-dachi'</v>
      </c>
      <c r="S119" s="4" t="str">
        <f t="shared" si="21"/>
        <v/>
      </c>
      <c r="T119" s="4" t="str">
        <f t="shared" si="22"/>
        <v>cost: -1</v>
      </c>
      <c r="U119" s="4" t="str">
        <f t="shared" ca="1" si="23"/>
        <v>stock: 7</v>
      </c>
      <c r="V119" s="4" t="str">
        <f t="shared" si="24"/>
        <v>weight: 12</v>
      </c>
      <c r="W119" s="4" t="str">
        <f t="shared" si="25"/>
        <v>category_id: 1</v>
      </c>
      <c r="X119" s="4" t="str">
        <f t="shared" si="26"/>
        <v>weapon_type: 'Martial'</v>
      </c>
      <c r="Y119" s="4" t="str">
        <f t="shared" si="27"/>
        <v>ua_weapon_group: 'Sword'</v>
      </c>
      <c r="Z119" s="4" t="str">
        <f t="shared" si="28"/>
        <v>damage: '2d6'</v>
      </c>
      <c r="AA119" s="4" t="str">
        <f t="shared" si="29"/>
        <v>damage_type: 'Slashing'</v>
      </c>
      <c r="AB119" s="4" t="str">
        <f t="shared" si="30"/>
        <v/>
      </c>
      <c r="AC119" s="4" t="str">
        <f t="shared" si="31"/>
        <v>critical_range: 19</v>
      </c>
      <c r="AD119" s="4" t="str">
        <f t="shared" si="32"/>
        <v>critical_multiplier: 2</v>
      </c>
      <c r="AE119" s="4" t="str">
        <f t="shared" si="33"/>
        <v/>
      </c>
      <c r="AF119" s="4" t="str">
        <f t="shared" si="34"/>
        <v>range increment: -1</v>
      </c>
      <c r="AG119" s="4" t="str">
        <f t="shared" si="35"/>
        <v>melee_penalty: -1</v>
      </c>
      <c r="AH119" s="4" t="str">
        <f t="shared" si="36"/>
        <v>is_finesse: 'false'</v>
      </c>
      <c r="AI119" s="4" t="str">
        <f t="shared" si="37"/>
        <v>has_reach: 'false'</v>
      </c>
      <c r="AK119" s="4" t="str">
        <f t="shared" ca="1" si="38"/>
        <v>{product_name: 'No-dachi', cost: -1, stock: 7, weight: 12, category_id: 1, additional_information: JSON.stringify({weapon_type: 'Martial', ua_weapon_group: 'Sword', damage: '2d6', damage_type: 'Slashing', critical_range: 19, critical_multiplier: 2, range increment: -1, melee_penalty: -1, is_finesse: 'false', has_reach: 'false'})},</v>
      </c>
    </row>
    <row r="120" spans="1:37" ht="50" outlineLevel="1" x14ac:dyDescent="0.2">
      <c r="A120" s="11" t="s">
        <v>228</v>
      </c>
      <c r="B120" s="35" t="s">
        <v>229</v>
      </c>
      <c r="C120" s="12">
        <v>2</v>
      </c>
      <c r="D120" s="12">
        <v>2</v>
      </c>
      <c r="E120" s="51" t="s">
        <v>68</v>
      </c>
      <c r="F120" s="52"/>
      <c r="G120" s="52" t="s">
        <v>1320</v>
      </c>
      <c r="H120" s="51" t="s">
        <v>95</v>
      </c>
      <c r="I120" s="51"/>
      <c r="J120" s="51">
        <v>20</v>
      </c>
      <c r="K120" s="51">
        <v>2</v>
      </c>
      <c r="L120" s="51"/>
      <c r="M120" s="51"/>
      <c r="N120" s="51"/>
      <c r="O120" s="53" t="b">
        <v>0</v>
      </c>
      <c r="P120" s="53" t="b">
        <v>0</v>
      </c>
      <c r="R120" s="4" t="str">
        <f t="shared" si="20"/>
        <v>product_name: 'Nunchaku'</v>
      </c>
      <c r="S120" s="4" t="str">
        <f t="shared" si="21"/>
        <v>description: 'The nunchaku is a special monk weapon. This designation gives a monk wielding a nunchaku special options. With a nunchaku, you get a +2 bonus on opposed attack rolls made to disarm an enemy (including the roll to avoid being disarmed if such an attempt fails).'</v>
      </c>
      <c r="T120" s="4" t="str">
        <f t="shared" si="22"/>
        <v>cost: 2</v>
      </c>
      <c r="U120" s="4" t="str">
        <f t="shared" ca="1" si="23"/>
        <v>stock: 9</v>
      </c>
      <c r="V120" s="4" t="str">
        <f t="shared" si="24"/>
        <v>weight: 2</v>
      </c>
      <c r="W120" s="4" t="str">
        <f t="shared" si="25"/>
        <v>category_id: 1</v>
      </c>
      <c r="X120" s="4" t="str">
        <f t="shared" si="26"/>
        <v>weapon_type: 'Exotic'</v>
      </c>
      <c r="Y120" s="4" t="str">
        <f t="shared" si="27"/>
        <v/>
      </c>
      <c r="Z120" s="4" t="str">
        <f t="shared" si="28"/>
        <v>damage: 'd6'</v>
      </c>
      <c r="AA120" s="4" t="str">
        <f t="shared" si="29"/>
        <v>damage_type: 'Bludgeoning'</v>
      </c>
      <c r="AB120" s="4" t="str">
        <f t="shared" si="30"/>
        <v/>
      </c>
      <c r="AC120" s="4" t="str">
        <f t="shared" si="31"/>
        <v>critical_range: 20</v>
      </c>
      <c r="AD120" s="4" t="str">
        <f t="shared" si="32"/>
        <v>critical_multiplier: 2</v>
      </c>
      <c r="AE120" s="4" t="str">
        <f t="shared" si="33"/>
        <v/>
      </c>
      <c r="AF120" s="4" t="str">
        <f t="shared" si="34"/>
        <v>range increment: -1</v>
      </c>
      <c r="AG120" s="4" t="str">
        <f t="shared" si="35"/>
        <v>melee_penalty: -1</v>
      </c>
      <c r="AH120" s="4" t="str">
        <f t="shared" si="36"/>
        <v>is_finesse: 'false'</v>
      </c>
      <c r="AI120" s="4" t="str">
        <f t="shared" si="37"/>
        <v>has_reach: 'false'</v>
      </c>
      <c r="AK120" s="4" t="str">
        <f t="shared" ca="1" si="38"/>
        <v>{product_name: 'Nunchaku', description: 'The nunchaku is a special monk weapon. This designation gives a monk wielding a nunchaku special options. With a nunchaku, you get a +2 bonus on opposed attack rolls made to disarm an enemy (including the roll to avoid being disarmed if such an attempt fails).', cost: 2, stock: 9, weight: 2, category_id: 1, additional_information: JSON.stringify({weapon_type: 'Exotic', damage: 'd6', damage_type: 'Bludgeoning', critical_range: 20, critical_multiplier: 2, range increment: -1, melee_penalty: -1, is_finesse: 'false', has_reach: 'false'})},</v>
      </c>
    </row>
    <row r="121" spans="1:37" outlineLevel="1" x14ac:dyDescent="0.2">
      <c r="A121" s="11" t="s">
        <v>230</v>
      </c>
      <c r="C121" s="12">
        <v>10</v>
      </c>
      <c r="D121" s="12"/>
      <c r="E121" s="51" t="s">
        <v>57</v>
      </c>
      <c r="F121" s="52"/>
      <c r="G121" s="52" t="s">
        <v>1324</v>
      </c>
      <c r="H121" s="51" t="s">
        <v>64</v>
      </c>
      <c r="I121" s="51"/>
      <c r="J121" s="51">
        <v>20</v>
      </c>
      <c r="K121" s="51">
        <v>3</v>
      </c>
      <c r="L121" s="51"/>
      <c r="M121" s="51"/>
      <c r="N121" s="51"/>
      <c r="O121" s="53" t="b">
        <v>0</v>
      </c>
      <c r="P121" s="53" t="b">
        <v>0</v>
      </c>
      <c r="R121" s="4" t="str">
        <f t="shared" si="20"/>
        <v>product_name: 'Ono'</v>
      </c>
      <c r="S121" s="4" t="str">
        <f t="shared" si="21"/>
        <v/>
      </c>
      <c r="T121" s="4" t="str">
        <f t="shared" si="22"/>
        <v>cost: -1</v>
      </c>
      <c r="U121" s="4" t="str">
        <f t="shared" ca="1" si="23"/>
        <v>stock: 1</v>
      </c>
      <c r="V121" s="4" t="str">
        <f t="shared" si="24"/>
        <v>weight: 10</v>
      </c>
      <c r="W121" s="4" t="str">
        <f t="shared" si="25"/>
        <v>category_id: 1</v>
      </c>
      <c r="X121" s="4" t="str">
        <f t="shared" si="26"/>
        <v>weapon_type: 'Martial'</v>
      </c>
      <c r="Y121" s="4" t="str">
        <f t="shared" si="27"/>
        <v/>
      </c>
      <c r="Z121" s="4" t="str">
        <f t="shared" si="28"/>
        <v>damage: 'd10'</v>
      </c>
      <c r="AA121" s="4" t="str">
        <f t="shared" si="29"/>
        <v>damage_type: 'Slashing'</v>
      </c>
      <c r="AB121" s="4" t="str">
        <f t="shared" si="30"/>
        <v/>
      </c>
      <c r="AC121" s="4" t="str">
        <f t="shared" si="31"/>
        <v>critical_range: 20</v>
      </c>
      <c r="AD121" s="4" t="str">
        <f t="shared" si="32"/>
        <v>critical_multiplier: 3</v>
      </c>
      <c r="AE121" s="4" t="str">
        <f t="shared" si="33"/>
        <v/>
      </c>
      <c r="AF121" s="4" t="str">
        <f t="shared" si="34"/>
        <v>range increment: -1</v>
      </c>
      <c r="AG121" s="4" t="str">
        <f t="shared" si="35"/>
        <v>melee_penalty: -1</v>
      </c>
      <c r="AH121" s="4" t="str">
        <f t="shared" si="36"/>
        <v>is_finesse: 'false'</v>
      </c>
      <c r="AI121" s="4" t="str">
        <f t="shared" si="37"/>
        <v>has_reach: 'false'</v>
      </c>
      <c r="AK121" s="4" t="str">
        <f t="shared" ca="1" si="38"/>
        <v>{product_name: 'Ono', cost: -1, stock: 1, weight: 10, category_id: 1, additional_information: JSON.stringify({weapon_type: 'Martial', damage: 'd10', damage_type: 'Slashing', critical_range: 20, critical_multiplier: 3, range increment: -1, melee_penalty: -1, is_finesse: 'false', has_reach: 'false'})},</v>
      </c>
    </row>
    <row r="122" spans="1:37" outlineLevel="1" x14ac:dyDescent="0.2">
      <c r="A122" s="11" t="s">
        <v>231</v>
      </c>
      <c r="C122" s="12">
        <v>6</v>
      </c>
      <c r="D122" s="12">
        <v>8</v>
      </c>
      <c r="E122" s="51" t="s">
        <v>57</v>
      </c>
      <c r="F122" s="52" t="s">
        <v>137</v>
      </c>
      <c r="G122" s="52" t="s">
        <v>1320</v>
      </c>
      <c r="H122" s="51" t="s">
        <v>47</v>
      </c>
      <c r="I122" s="51"/>
      <c r="J122" s="51">
        <v>20</v>
      </c>
      <c r="K122" s="51">
        <v>4</v>
      </c>
      <c r="L122" s="51"/>
      <c r="M122" s="51"/>
      <c r="N122" s="51"/>
      <c r="O122" s="53" t="b">
        <v>0</v>
      </c>
      <c r="P122" s="53" t="b">
        <v>0</v>
      </c>
      <c r="R122" s="4" t="str">
        <f t="shared" si="20"/>
        <v>product_name: 'Pick, Heavy'</v>
      </c>
      <c r="S122" s="4" t="str">
        <f t="shared" si="21"/>
        <v/>
      </c>
      <c r="T122" s="4" t="str">
        <f t="shared" si="22"/>
        <v>cost: 8</v>
      </c>
      <c r="U122" s="4" t="str">
        <f t="shared" ca="1" si="23"/>
        <v>stock: 1</v>
      </c>
      <c r="V122" s="4" t="str">
        <f t="shared" si="24"/>
        <v>weight: 6</v>
      </c>
      <c r="W122" s="4" t="str">
        <f t="shared" si="25"/>
        <v>category_id: 1</v>
      </c>
      <c r="X122" s="4" t="str">
        <f t="shared" si="26"/>
        <v>weapon_type: 'Martial'</v>
      </c>
      <c r="Y122" s="4" t="str">
        <f t="shared" si="27"/>
        <v>ua_weapon_group: 'Impact'</v>
      </c>
      <c r="Z122" s="4" t="str">
        <f t="shared" si="28"/>
        <v>damage: 'd6'</v>
      </c>
      <c r="AA122" s="4" t="str">
        <f t="shared" si="29"/>
        <v>damage_type: 'Piercing'</v>
      </c>
      <c r="AB122" s="4" t="str">
        <f t="shared" si="30"/>
        <v/>
      </c>
      <c r="AC122" s="4" t="str">
        <f t="shared" si="31"/>
        <v>critical_range: 20</v>
      </c>
      <c r="AD122" s="4" t="str">
        <f t="shared" si="32"/>
        <v>critical_multiplier: 4</v>
      </c>
      <c r="AE122" s="4" t="str">
        <f t="shared" si="33"/>
        <v/>
      </c>
      <c r="AF122" s="4" t="str">
        <f t="shared" si="34"/>
        <v>range increment: -1</v>
      </c>
      <c r="AG122" s="4" t="str">
        <f t="shared" si="35"/>
        <v>melee_penalty: -1</v>
      </c>
      <c r="AH122" s="4" t="str">
        <f t="shared" si="36"/>
        <v>is_finesse: 'false'</v>
      </c>
      <c r="AI122" s="4" t="str">
        <f t="shared" si="37"/>
        <v>has_reach: 'false'</v>
      </c>
      <c r="AK122" s="4" t="str">
        <f t="shared" ca="1" si="38"/>
        <v>{product_name: 'Pick, Heavy', cost: 8, stock: 1, weight: 6, category_id: 1, additional_information: JSON.stringify({weapon_type: 'Martial', ua_weapon_group: 'Impact', damage: 'd6', damage_type: 'Piercing', critical_range: 20, critical_multiplier: 4, range increment: -1, melee_penalty: -1, is_finesse: 'false', has_reach: 'false'})},</v>
      </c>
    </row>
    <row r="123" spans="1:37" outlineLevel="1" x14ac:dyDescent="0.2">
      <c r="A123" s="11" t="s">
        <v>232</v>
      </c>
      <c r="C123" s="12">
        <v>4</v>
      </c>
      <c r="D123" s="12">
        <v>4</v>
      </c>
      <c r="E123" s="51" t="s">
        <v>57</v>
      </c>
      <c r="F123" s="52" t="s">
        <v>137</v>
      </c>
      <c r="G123" s="52" t="s">
        <v>1321</v>
      </c>
      <c r="H123" s="51" t="s">
        <v>47</v>
      </c>
      <c r="I123" s="51"/>
      <c r="J123" s="51">
        <v>20</v>
      </c>
      <c r="K123" s="51">
        <v>4</v>
      </c>
      <c r="L123" s="51"/>
      <c r="M123" s="51"/>
      <c r="N123" s="51"/>
      <c r="O123" s="53" t="b">
        <v>0</v>
      </c>
      <c r="P123" s="53" t="b">
        <v>0</v>
      </c>
      <c r="R123" s="4" t="str">
        <f t="shared" si="20"/>
        <v>product_name: 'Pick, Light'</v>
      </c>
      <c r="S123" s="4" t="str">
        <f t="shared" si="21"/>
        <v/>
      </c>
      <c r="T123" s="4" t="str">
        <f t="shared" si="22"/>
        <v>cost: 4</v>
      </c>
      <c r="U123" s="4" t="str">
        <f t="shared" ca="1" si="23"/>
        <v>stock: 0</v>
      </c>
      <c r="V123" s="4" t="str">
        <f t="shared" si="24"/>
        <v>weight: 4</v>
      </c>
      <c r="W123" s="4" t="str">
        <f t="shared" si="25"/>
        <v>category_id: 1</v>
      </c>
      <c r="X123" s="4" t="str">
        <f t="shared" si="26"/>
        <v>weapon_type: 'Martial'</v>
      </c>
      <c r="Y123" s="4" t="str">
        <f t="shared" si="27"/>
        <v>ua_weapon_group: 'Impact'</v>
      </c>
      <c r="Z123" s="4" t="str">
        <f t="shared" si="28"/>
        <v>damage: 'd4'</v>
      </c>
      <c r="AA123" s="4" t="str">
        <f t="shared" si="29"/>
        <v>damage_type: 'Piercing'</v>
      </c>
      <c r="AB123" s="4" t="str">
        <f t="shared" si="30"/>
        <v/>
      </c>
      <c r="AC123" s="4" t="str">
        <f t="shared" si="31"/>
        <v>critical_range: 20</v>
      </c>
      <c r="AD123" s="4" t="str">
        <f t="shared" si="32"/>
        <v>critical_multiplier: 4</v>
      </c>
      <c r="AE123" s="4" t="str">
        <f t="shared" si="33"/>
        <v/>
      </c>
      <c r="AF123" s="4" t="str">
        <f t="shared" si="34"/>
        <v>range increment: -1</v>
      </c>
      <c r="AG123" s="4" t="str">
        <f t="shared" si="35"/>
        <v>melee_penalty: -1</v>
      </c>
      <c r="AH123" s="4" t="str">
        <f t="shared" si="36"/>
        <v>is_finesse: 'false'</v>
      </c>
      <c r="AI123" s="4" t="str">
        <f t="shared" si="37"/>
        <v>has_reach: 'false'</v>
      </c>
      <c r="AK123" s="4" t="str">
        <f t="shared" ca="1" si="38"/>
        <v>{product_name: 'Pick, Light', cost: 4, stock: 0, weight: 4, category_id: 1, additional_information: JSON.stringify({weapon_type: 'Martial', ua_weapon_group: 'Impact', damage: 'd4', damage_type: 'Piercing', critical_range: 20, critical_multiplier: 4, range increment: -1, melee_penalty: -1, is_finesse: 'false', has_reach: 'false'})},</v>
      </c>
    </row>
    <row r="124" spans="1:37" outlineLevel="1" x14ac:dyDescent="0.2">
      <c r="A124" s="11" t="s">
        <v>233</v>
      </c>
      <c r="C124" s="12">
        <v>4</v>
      </c>
      <c r="D124" s="12"/>
      <c r="E124" s="51" t="s">
        <v>68</v>
      </c>
      <c r="F124" s="52" t="s">
        <v>137</v>
      </c>
      <c r="G124" s="52" t="s">
        <v>1320</v>
      </c>
      <c r="H124" s="51" t="s">
        <v>95</v>
      </c>
      <c r="I124" s="51"/>
      <c r="J124" s="51">
        <v>20</v>
      </c>
      <c r="K124" s="51">
        <v>3</v>
      </c>
      <c r="L124" s="51"/>
      <c r="M124" s="51"/>
      <c r="N124" s="51"/>
      <c r="O124" s="53" t="b">
        <v>0</v>
      </c>
      <c r="P124" s="53" t="b">
        <v>0</v>
      </c>
      <c r="R124" s="4" t="str">
        <f t="shared" si="20"/>
        <v>product_name: 'Pipe, Machi-kanshisha'</v>
      </c>
      <c r="S124" s="4" t="str">
        <f t="shared" si="21"/>
        <v/>
      </c>
      <c r="T124" s="4" t="str">
        <f t="shared" si="22"/>
        <v>cost: -1</v>
      </c>
      <c r="U124" s="4" t="str">
        <f t="shared" ca="1" si="23"/>
        <v>stock: 3</v>
      </c>
      <c r="V124" s="4" t="str">
        <f t="shared" si="24"/>
        <v>weight: 4</v>
      </c>
      <c r="W124" s="4" t="str">
        <f t="shared" si="25"/>
        <v>category_id: 1</v>
      </c>
      <c r="X124" s="4" t="str">
        <f t="shared" si="26"/>
        <v>weapon_type: 'Exotic'</v>
      </c>
      <c r="Y124" s="4" t="str">
        <f t="shared" si="27"/>
        <v>ua_weapon_group: 'Impact'</v>
      </c>
      <c r="Z124" s="4" t="str">
        <f t="shared" si="28"/>
        <v>damage: 'd6'</v>
      </c>
      <c r="AA124" s="4" t="str">
        <f t="shared" si="29"/>
        <v>damage_type: 'Bludgeoning'</v>
      </c>
      <c r="AB124" s="4" t="str">
        <f t="shared" si="30"/>
        <v/>
      </c>
      <c r="AC124" s="4" t="str">
        <f t="shared" si="31"/>
        <v>critical_range: 20</v>
      </c>
      <c r="AD124" s="4" t="str">
        <f t="shared" si="32"/>
        <v>critical_multiplier: 3</v>
      </c>
      <c r="AE124" s="4" t="str">
        <f t="shared" si="33"/>
        <v/>
      </c>
      <c r="AF124" s="4" t="str">
        <f t="shared" si="34"/>
        <v>range increment: -1</v>
      </c>
      <c r="AG124" s="4" t="str">
        <f t="shared" si="35"/>
        <v>melee_penalty: -1</v>
      </c>
      <c r="AH124" s="4" t="str">
        <f t="shared" si="36"/>
        <v>is_finesse: 'false'</v>
      </c>
      <c r="AI124" s="4" t="str">
        <f t="shared" si="37"/>
        <v>has_reach: 'false'</v>
      </c>
      <c r="AK124" s="4" t="str">
        <f t="shared" ca="1" si="38"/>
        <v>{product_name: 'Pipe, Machi-kanshisha', cost: -1, stock: 3, weight: 4, category_id: 1, additional_information: JSON.stringify({weapon_type: 'Exotic', ua_weapon_group: 'Impact', damage: 'd6', damage_type: 'Bludgeoning', critical_range: 20, critical_multiplier: 3, range increment: -1, melee_penalty: -1, is_finesse: 'false', has_reach: 'false'})},</v>
      </c>
    </row>
    <row r="125" spans="1:37" ht="50" outlineLevel="1" x14ac:dyDescent="0.2">
      <c r="A125" s="11" t="s">
        <v>234</v>
      </c>
      <c r="B125" s="35" t="s">
        <v>235</v>
      </c>
      <c r="C125" s="12">
        <v>15</v>
      </c>
      <c r="D125" s="12">
        <v>10</v>
      </c>
      <c r="E125" s="51" t="s">
        <v>57</v>
      </c>
      <c r="F125" s="52" t="s">
        <v>177</v>
      </c>
      <c r="G125" s="52" t="s">
        <v>1327</v>
      </c>
      <c r="H125" s="51" t="s">
        <v>47</v>
      </c>
      <c r="I125" s="51"/>
      <c r="J125" s="51">
        <v>20</v>
      </c>
      <c r="K125" s="51">
        <v>3</v>
      </c>
      <c r="L125" s="51"/>
      <c r="M125" s="51"/>
      <c r="N125" s="51"/>
      <c r="O125" s="53" t="b">
        <v>0</v>
      </c>
      <c r="P125" s="53" t="b">
        <v>1</v>
      </c>
      <c r="R125" s="4" t="str">
        <f t="shared" si="20"/>
        <v>product_name: 'Ranseur'</v>
      </c>
      <c r="S125" s="4" t="str">
        <f t="shared" si="21"/>
        <v>description: 'A ranseur has reach. You can strike opponents 10 feet away with it, but you can’t use it against an adjacent foe.\nWith a ranseur, you get a +2 bonus on opposed attack rolls made to disarm an opponent (including the roll to avoid being disarmed if such an attempt fails).'</v>
      </c>
      <c r="T125" s="4" t="str">
        <f t="shared" si="22"/>
        <v>cost: 10</v>
      </c>
      <c r="U125" s="4" t="str">
        <f t="shared" ca="1" si="23"/>
        <v>stock: 5</v>
      </c>
      <c r="V125" s="4" t="str">
        <f t="shared" si="24"/>
        <v>weight: 15</v>
      </c>
      <c r="W125" s="4" t="str">
        <f t="shared" si="25"/>
        <v>category_id: 1</v>
      </c>
      <c r="X125" s="4" t="str">
        <f t="shared" si="26"/>
        <v>weapon_type: 'Martial'</v>
      </c>
      <c r="Y125" s="4" t="str">
        <f t="shared" si="27"/>
        <v>ua_weapon_group: 'Polearm'</v>
      </c>
      <c r="Z125" s="4" t="str">
        <f t="shared" si="28"/>
        <v>damage: '2d4'</v>
      </c>
      <c r="AA125" s="4" t="str">
        <f t="shared" si="29"/>
        <v>damage_type: 'Piercing'</v>
      </c>
      <c r="AB125" s="4" t="str">
        <f t="shared" si="30"/>
        <v/>
      </c>
      <c r="AC125" s="4" t="str">
        <f t="shared" si="31"/>
        <v>critical_range: 20</v>
      </c>
      <c r="AD125" s="4" t="str">
        <f t="shared" si="32"/>
        <v>critical_multiplier: 3</v>
      </c>
      <c r="AE125" s="4" t="str">
        <f t="shared" si="33"/>
        <v/>
      </c>
      <c r="AF125" s="4" t="str">
        <f t="shared" si="34"/>
        <v>range increment: -1</v>
      </c>
      <c r="AG125" s="4" t="str">
        <f t="shared" si="35"/>
        <v>melee_penalty: -1</v>
      </c>
      <c r="AH125" s="4" t="str">
        <f t="shared" si="36"/>
        <v>is_finesse: 'false'</v>
      </c>
      <c r="AI125" s="4" t="str">
        <f t="shared" si="37"/>
        <v>has_reach: 'true'</v>
      </c>
      <c r="AK125" s="4" t="str">
        <f t="shared" ca="1" si="38"/>
        <v>{product_name: 'Ranseur', description: 'A ranseur has reach. You can strike opponents 10 feet away with it, but you can’t use it against an adjacent foe.\nWith a ranseur, you get a +2 bonus on opposed attack rolls made to disarm an opponent (including the roll to avoid being disarmed if such an attempt fails).', cost: 10, stock: 5, weight: 15, category_id: 1, additional_information: JSON.stringify({weapon_type: 'Martial', ua_weapon_group: 'Polearm', damage: '2d4', damage_type: 'Piercing', critical_range: 20, critical_multiplier: 3, range increment: -1, melee_penalty: -1, is_finesse: 'false', has_reach: 'true'})},</v>
      </c>
    </row>
    <row r="126" spans="1:37" ht="50" outlineLevel="1" x14ac:dyDescent="0.2">
      <c r="A126" s="11" t="s">
        <v>236</v>
      </c>
      <c r="B126" s="35" t="s">
        <v>237</v>
      </c>
      <c r="C126" s="12">
        <v>3</v>
      </c>
      <c r="D126" s="12">
        <v>20</v>
      </c>
      <c r="E126" s="51" t="s">
        <v>57</v>
      </c>
      <c r="F126" s="52" t="s">
        <v>152</v>
      </c>
      <c r="G126" s="52" t="s">
        <v>1320</v>
      </c>
      <c r="H126" s="51" t="s">
        <v>47</v>
      </c>
      <c r="I126" s="51"/>
      <c r="J126" s="51">
        <v>18</v>
      </c>
      <c r="K126" s="51">
        <v>2</v>
      </c>
      <c r="L126" s="51"/>
      <c r="M126" s="51"/>
      <c r="N126" s="51"/>
      <c r="O126" s="53" t="b">
        <v>1</v>
      </c>
      <c r="P126" s="53" t="b">
        <v>0</v>
      </c>
      <c r="R126" s="4" t="str">
        <f t="shared" si="20"/>
        <v>product_name: 'Rapier'</v>
      </c>
      <c r="S126" s="4" t="str">
        <f t="shared" si="21"/>
        <v>description: 'You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v>
      </c>
      <c r="T126" s="4" t="str">
        <f t="shared" si="22"/>
        <v>cost: 20</v>
      </c>
      <c r="U126" s="4" t="str">
        <f t="shared" ca="1" si="23"/>
        <v>stock: 15</v>
      </c>
      <c r="V126" s="4" t="str">
        <f t="shared" si="24"/>
        <v>weight: 3</v>
      </c>
      <c r="W126" s="4" t="str">
        <f t="shared" si="25"/>
        <v>category_id: 1</v>
      </c>
      <c r="X126" s="4" t="str">
        <f t="shared" si="26"/>
        <v>weapon_type: 'Martial'</v>
      </c>
      <c r="Y126" s="4" t="str">
        <f t="shared" si="27"/>
        <v>ua_weapon_group: 'Sword'</v>
      </c>
      <c r="Z126" s="4" t="str">
        <f t="shared" si="28"/>
        <v>damage: 'd6'</v>
      </c>
      <c r="AA126" s="4" t="str">
        <f t="shared" si="29"/>
        <v>damage_type: 'Piercing'</v>
      </c>
      <c r="AB126" s="4" t="str">
        <f t="shared" si="30"/>
        <v/>
      </c>
      <c r="AC126" s="4" t="str">
        <f t="shared" si="31"/>
        <v>critical_range: 18</v>
      </c>
      <c r="AD126" s="4" t="str">
        <f t="shared" si="32"/>
        <v>critical_multiplier: 2</v>
      </c>
      <c r="AE126" s="4" t="str">
        <f t="shared" si="33"/>
        <v/>
      </c>
      <c r="AF126" s="4" t="str">
        <f t="shared" si="34"/>
        <v>range increment: -1</v>
      </c>
      <c r="AG126" s="4" t="str">
        <f t="shared" si="35"/>
        <v>melee_penalty: -1</v>
      </c>
      <c r="AH126" s="4" t="str">
        <f t="shared" si="36"/>
        <v>is_finesse: 'true'</v>
      </c>
      <c r="AI126" s="4" t="str">
        <f t="shared" si="37"/>
        <v>has_reach: 'false'</v>
      </c>
      <c r="AK126" s="4" t="str">
        <f t="shared" ca="1" si="38"/>
        <v>{product_name: 'Rapier', description: 'You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 cost: 20, stock: 15, weight: 3, category_id: 1, additional_information: JSON.stringify({weapon_type: 'Martial', ua_weapon_group: 'Sword', damage: 'd6', damage_type: 'Piercing', critical_range: 18, critical_multiplier: 2, range increment: -1, melee_penalty: -1, is_finesse: 'true', has_reach: 'false'})},</v>
      </c>
    </row>
    <row r="127" spans="1:37" outlineLevel="1" x14ac:dyDescent="0.2">
      <c r="A127" s="11" t="s">
        <v>238</v>
      </c>
      <c r="C127" s="12">
        <v>0.5</v>
      </c>
      <c r="D127" s="12"/>
      <c r="E127" s="51" t="s">
        <v>45</v>
      </c>
      <c r="F127" s="52" t="s">
        <v>61</v>
      </c>
      <c r="G127" s="52" t="s">
        <v>1330</v>
      </c>
      <c r="H127" s="51" t="s">
        <v>95</v>
      </c>
      <c r="I127" s="51"/>
      <c r="J127" s="51">
        <v>20</v>
      </c>
      <c r="K127" s="51">
        <v>2</v>
      </c>
      <c r="L127" s="51" t="s">
        <v>41</v>
      </c>
      <c r="M127" s="51">
        <v>10</v>
      </c>
      <c r="N127" s="51"/>
      <c r="O127" s="53" t="b">
        <v>0</v>
      </c>
      <c r="P127" s="53" t="b">
        <v>0</v>
      </c>
      <c r="R127" s="4" t="str">
        <f t="shared" si="20"/>
        <v>product_name: 'Rock'</v>
      </c>
      <c r="S127" s="4" t="str">
        <f t="shared" si="21"/>
        <v/>
      </c>
      <c r="T127" s="4" t="str">
        <f t="shared" si="22"/>
        <v>cost: -1</v>
      </c>
      <c r="U127" s="4" t="str">
        <f t="shared" ca="1" si="23"/>
        <v>stock: 5</v>
      </c>
      <c r="V127" s="4" t="str">
        <f t="shared" si="24"/>
        <v>weight: 0.5</v>
      </c>
      <c r="W127" s="4" t="str">
        <f t="shared" si="25"/>
        <v>category_id: 1</v>
      </c>
      <c r="X127" s="4" t="str">
        <f t="shared" si="26"/>
        <v>weapon_type: 'Simple'</v>
      </c>
      <c r="Y127" s="4" t="str">
        <f t="shared" si="27"/>
        <v>ua_weapon_group: 'Improvised'</v>
      </c>
      <c r="Z127" s="4" t="str">
        <f t="shared" si="28"/>
        <v>damage: 'd2'</v>
      </c>
      <c r="AA127" s="4" t="str">
        <f t="shared" si="29"/>
        <v>damage_type: 'Bludgeoning'</v>
      </c>
      <c r="AB127" s="4" t="str">
        <f t="shared" si="30"/>
        <v/>
      </c>
      <c r="AC127" s="4" t="str">
        <f t="shared" si="31"/>
        <v>critical_range: 20</v>
      </c>
      <c r="AD127" s="4" t="str">
        <f t="shared" si="32"/>
        <v>critical_multiplier: 2</v>
      </c>
      <c r="AE127" s="4" t="str">
        <f t="shared" si="33"/>
        <v>delivery: 'thrown'</v>
      </c>
      <c r="AF127" s="4" t="str">
        <f t="shared" si="34"/>
        <v>range increment: 10</v>
      </c>
      <c r="AG127" s="4" t="str">
        <f t="shared" si="35"/>
        <v>melee_penalty: -1</v>
      </c>
      <c r="AH127" s="4" t="str">
        <f t="shared" si="36"/>
        <v>is_finesse: 'false'</v>
      </c>
      <c r="AI127" s="4" t="str">
        <f t="shared" si="37"/>
        <v>has_reach: 'false'</v>
      </c>
      <c r="AK127" s="4" t="str">
        <f t="shared" ca="1" si="38"/>
        <v>{product_name: 'Rock', cost: -1, stock: 5, weight: 0.5, category_id: 1, additional_information: JSON.stringify({weapon_type: 'Simple', ua_weapon_group: 'Improvised', damage: 'd2', damage_type: 'Bludgeoning', critical_range: 20, critical_multiplier: 2, delivery: 'thrown', range increment: 10, melee_penalty: -1, is_finesse: 'false', has_reach: 'false'})},</v>
      </c>
    </row>
    <row r="128" spans="1:37" outlineLevel="1" x14ac:dyDescent="0.2">
      <c r="A128" s="11" t="s">
        <v>239</v>
      </c>
      <c r="C128" s="12">
        <v>4</v>
      </c>
      <c r="D128" s="12">
        <v>20</v>
      </c>
      <c r="E128" s="51" t="s">
        <v>57</v>
      </c>
      <c r="F128" s="52" t="s">
        <v>152</v>
      </c>
      <c r="G128" s="52" t="s">
        <v>1323</v>
      </c>
      <c r="H128" s="51" t="s">
        <v>135</v>
      </c>
      <c r="I128" s="51"/>
      <c r="J128" s="51">
        <v>19</v>
      </c>
      <c r="K128" s="51">
        <v>2</v>
      </c>
      <c r="L128" s="51"/>
      <c r="M128" s="51"/>
      <c r="N128" s="51"/>
      <c r="O128" s="53" t="b">
        <v>0</v>
      </c>
      <c r="P128" s="53" t="b">
        <v>0</v>
      </c>
      <c r="R128" s="4" t="str">
        <f t="shared" si="20"/>
        <v>product_name: 'Saber'</v>
      </c>
      <c r="S128" s="4" t="str">
        <f t="shared" si="21"/>
        <v/>
      </c>
      <c r="T128" s="4" t="str">
        <f t="shared" si="22"/>
        <v>cost: 20</v>
      </c>
      <c r="U128" s="4" t="str">
        <f t="shared" ca="1" si="23"/>
        <v>stock: 18</v>
      </c>
      <c r="V128" s="4" t="str">
        <f t="shared" si="24"/>
        <v>weight: 4</v>
      </c>
      <c r="W128" s="4" t="str">
        <f t="shared" si="25"/>
        <v>category_id: 1</v>
      </c>
      <c r="X128" s="4" t="str">
        <f t="shared" si="26"/>
        <v>weapon_type: 'Martial'</v>
      </c>
      <c r="Y128" s="4" t="str">
        <f t="shared" si="27"/>
        <v>ua_weapon_group: 'Sword'</v>
      </c>
      <c r="Z128" s="4" t="str">
        <f t="shared" si="28"/>
        <v>damage: 'd8'</v>
      </c>
      <c r="AA128" s="4" t="str">
        <f t="shared" si="29"/>
        <v>damage_type: 'Slashing or Piercing'</v>
      </c>
      <c r="AB128" s="4" t="str">
        <f t="shared" si="30"/>
        <v/>
      </c>
      <c r="AC128" s="4" t="str">
        <f t="shared" si="31"/>
        <v>critical_range: 19</v>
      </c>
      <c r="AD128" s="4" t="str">
        <f t="shared" si="32"/>
        <v>critical_multiplier: 2</v>
      </c>
      <c r="AE128" s="4" t="str">
        <f t="shared" si="33"/>
        <v/>
      </c>
      <c r="AF128" s="4" t="str">
        <f t="shared" si="34"/>
        <v>range increment: -1</v>
      </c>
      <c r="AG128" s="4" t="str">
        <f t="shared" si="35"/>
        <v>melee_penalty: -1</v>
      </c>
      <c r="AH128" s="4" t="str">
        <f t="shared" si="36"/>
        <v>is_finesse: 'false'</v>
      </c>
      <c r="AI128" s="4" t="str">
        <f t="shared" si="37"/>
        <v>has_reach: 'false'</v>
      </c>
      <c r="AK128" s="4" t="str">
        <f t="shared" ca="1" si="38"/>
        <v>{product_name: 'Saber', cost: 20, stock: 18, weight: 4, category_id: 1, additional_information: JSON.stringify({weapon_type: 'Martial', ua_weapon_group: 'Sword', damage: 'd8', damage_type: 'Slashing or Piercing', critical_range: 19, critical_multiplier: 2, range increment: -1, melee_penalty: -1, is_finesse: 'false', has_reach: 'false'})},</v>
      </c>
    </row>
    <row r="129" spans="1:37" ht="50" outlineLevel="1" x14ac:dyDescent="0.2">
      <c r="A129" s="11" t="s">
        <v>240</v>
      </c>
      <c r="B129" s="35" t="s">
        <v>241</v>
      </c>
      <c r="C129" s="12">
        <v>2</v>
      </c>
      <c r="D129" s="12">
        <v>1</v>
      </c>
      <c r="E129" s="51" t="s">
        <v>68</v>
      </c>
      <c r="F129" s="52" t="s">
        <v>87</v>
      </c>
      <c r="G129" s="52" t="s">
        <v>1321</v>
      </c>
      <c r="H129" s="51" t="s">
        <v>95</v>
      </c>
      <c r="I129" s="51"/>
      <c r="J129" s="51">
        <v>20</v>
      </c>
      <c r="K129" s="51">
        <v>2</v>
      </c>
      <c r="L129" s="51"/>
      <c r="M129" s="51"/>
      <c r="N129" s="51"/>
      <c r="O129" s="53" t="b">
        <v>0</v>
      </c>
      <c r="P129" s="53" t="b">
        <v>0</v>
      </c>
      <c r="R129" s="4" t="str">
        <f t="shared" si="20"/>
        <v>product_name: 'Sai'</v>
      </c>
      <c r="S129" s="4" t="str">
        <f t="shared" si="21"/>
        <v>description: 'With a sai, you get a +4 bonus on opposed attack rolls made to disarm an enemy (including the roll to avoid being disarmed if such an attempt fails).\nThe sai is a special monk weapon. This designation gives a monk wielding a sai special options.'</v>
      </c>
      <c r="T129" s="4" t="str">
        <f t="shared" si="22"/>
        <v>cost: 1</v>
      </c>
      <c r="U129" s="4" t="str">
        <f t="shared" ca="1" si="23"/>
        <v>stock: 2</v>
      </c>
      <c r="V129" s="4" t="str">
        <f t="shared" si="24"/>
        <v>weight: 2</v>
      </c>
      <c r="W129" s="4" t="str">
        <f t="shared" si="25"/>
        <v>category_id: 1</v>
      </c>
      <c r="X129" s="4" t="str">
        <f t="shared" si="26"/>
        <v>weapon_type: 'Exotic'</v>
      </c>
      <c r="Y129" s="4" t="str">
        <f t="shared" si="27"/>
        <v>ua_weapon_group: 'Dagger'</v>
      </c>
      <c r="Z129" s="4" t="str">
        <f t="shared" si="28"/>
        <v>damage: 'd4'</v>
      </c>
      <c r="AA129" s="4" t="str">
        <f t="shared" si="29"/>
        <v>damage_type: 'Bludgeoning'</v>
      </c>
      <c r="AB129" s="4" t="str">
        <f t="shared" si="30"/>
        <v/>
      </c>
      <c r="AC129" s="4" t="str">
        <f t="shared" si="31"/>
        <v>critical_range: 20</v>
      </c>
      <c r="AD129" s="4" t="str">
        <f t="shared" si="32"/>
        <v>critical_multiplier: 2</v>
      </c>
      <c r="AE129" s="4" t="str">
        <f t="shared" si="33"/>
        <v/>
      </c>
      <c r="AF129" s="4" t="str">
        <f t="shared" si="34"/>
        <v>range increment: -1</v>
      </c>
      <c r="AG129" s="4" t="str">
        <f t="shared" si="35"/>
        <v>melee_penalty: -1</v>
      </c>
      <c r="AH129" s="4" t="str">
        <f t="shared" si="36"/>
        <v>is_finesse: 'false'</v>
      </c>
      <c r="AI129" s="4" t="str">
        <f t="shared" si="37"/>
        <v>has_reach: 'false'</v>
      </c>
      <c r="AK129" s="4" t="str">
        <f t="shared" ca="1" si="38"/>
        <v>{product_name: 'Sai', description: 'With a sai, you get a +4 bonus on opposed attack rolls made to disarm an enemy (including the roll to avoid being disarmed if such an attempt fails).\nThe sai is a special monk weapon. This designation gives a monk wielding a sai special options.', cost: 1, stock: 2, weight: 2, category_id: 1, additional_information: JSON.stringify({weapon_type: 'Exotic', ua_weapon_group: 'Dagger', damage: 'd4', damage_type: 'Bludgeoning', critical_range: 20, critical_multiplier: 2, range increment: -1, melee_penalty: -1, is_finesse: 'false', has_reach: 'false'})},</v>
      </c>
    </row>
    <row r="130" spans="1:37" outlineLevel="1" x14ac:dyDescent="0.2">
      <c r="A130" s="11" t="s">
        <v>242</v>
      </c>
      <c r="C130" s="12">
        <v>10</v>
      </c>
      <c r="D130" s="12">
        <v>95</v>
      </c>
      <c r="E130" s="51" t="s">
        <v>68</v>
      </c>
      <c r="F130" s="52"/>
      <c r="G130" s="52" t="s">
        <v>1323</v>
      </c>
      <c r="H130" s="51" t="s">
        <v>47</v>
      </c>
      <c r="I130" s="51"/>
      <c r="J130" s="51">
        <v>20</v>
      </c>
      <c r="K130" s="51">
        <v>3</v>
      </c>
      <c r="L130" s="51"/>
      <c r="M130" s="51"/>
      <c r="N130" s="51"/>
      <c r="O130" s="53" t="b">
        <v>0</v>
      </c>
      <c r="P130" s="53" t="b">
        <v>0</v>
      </c>
      <c r="R130" s="4" t="str">
        <f t="shared" si="20"/>
        <v>product_name: 'Sang Kauw'</v>
      </c>
      <c r="S130" s="4" t="str">
        <f t="shared" si="21"/>
        <v/>
      </c>
      <c r="T130" s="4" t="str">
        <f t="shared" si="22"/>
        <v>cost: 95</v>
      </c>
      <c r="U130" s="4" t="str">
        <f t="shared" ca="1" si="23"/>
        <v>stock: 19</v>
      </c>
      <c r="V130" s="4" t="str">
        <f t="shared" si="24"/>
        <v>weight: 10</v>
      </c>
      <c r="W130" s="4" t="str">
        <f t="shared" si="25"/>
        <v>category_id: 1</v>
      </c>
      <c r="X130" s="4" t="str">
        <f t="shared" si="26"/>
        <v>weapon_type: 'Exotic'</v>
      </c>
      <c r="Y130" s="4" t="str">
        <f t="shared" si="27"/>
        <v/>
      </c>
      <c r="Z130" s="4" t="str">
        <f t="shared" si="28"/>
        <v>damage: 'd8'</v>
      </c>
      <c r="AA130" s="4" t="str">
        <f t="shared" si="29"/>
        <v>damage_type: 'Piercing'</v>
      </c>
      <c r="AB130" s="4" t="str">
        <f t="shared" si="30"/>
        <v/>
      </c>
      <c r="AC130" s="4" t="str">
        <f t="shared" si="31"/>
        <v>critical_range: 20</v>
      </c>
      <c r="AD130" s="4" t="str">
        <f t="shared" si="32"/>
        <v>critical_multiplier: 3</v>
      </c>
      <c r="AE130" s="4" t="str">
        <f t="shared" si="33"/>
        <v/>
      </c>
      <c r="AF130" s="4" t="str">
        <f t="shared" si="34"/>
        <v>range increment: -1</v>
      </c>
      <c r="AG130" s="4" t="str">
        <f t="shared" si="35"/>
        <v>melee_penalty: -1</v>
      </c>
      <c r="AH130" s="4" t="str">
        <f t="shared" si="36"/>
        <v>is_finesse: 'false'</v>
      </c>
      <c r="AI130" s="4" t="str">
        <f t="shared" si="37"/>
        <v>has_reach: 'false'</v>
      </c>
      <c r="AK130" s="4" t="str">
        <f t="shared" ca="1" si="38"/>
        <v>{product_name: 'Sang Kauw', cost: 95, stock: 19, weight: 10, category_id: 1, additional_information: JSON.stringify({weapon_type: 'Exotic', damage: 'd8', damage_type: 'Piercing', critical_range: 20, critical_multiplier: 3, range increment: -1, melee_penalty: -1, is_finesse: 'false', has_reach: 'false'})},</v>
      </c>
    </row>
    <row r="131" spans="1:37" outlineLevel="1" x14ac:dyDescent="0.2">
      <c r="A131" s="11" t="s">
        <v>243</v>
      </c>
      <c r="C131" s="12">
        <v>3</v>
      </c>
      <c r="D131" s="12">
        <v>1</v>
      </c>
      <c r="E131" s="51" t="s">
        <v>57</v>
      </c>
      <c r="F131" s="52" t="s">
        <v>90</v>
      </c>
      <c r="G131" s="52" t="s">
        <v>1320</v>
      </c>
      <c r="H131" s="51" t="s">
        <v>95</v>
      </c>
      <c r="I131" s="51" t="s">
        <v>97</v>
      </c>
      <c r="J131" s="51">
        <v>20</v>
      </c>
      <c r="K131" s="51">
        <v>2</v>
      </c>
      <c r="L131" s="51"/>
      <c r="M131" s="51"/>
      <c r="N131" s="51"/>
      <c r="O131" s="53" t="b">
        <v>0</v>
      </c>
      <c r="P131" s="53" t="b">
        <v>0</v>
      </c>
      <c r="R131" s="4" t="str">
        <f t="shared" si="20"/>
        <v>product_name: 'Sap'</v>
      </c>
      <c r="S131" s="4" t="str">
        <f t="shared" si="21"/>
        <v/>
      </c>
      <c r="T131" s="4" t="str">
        <f t="shared" si="22"/>
        <v>cost: 1</v>
      </c>
      <c r="U131" s="4" t="str">
        <f t="shared" ca="1" si="23"/>
        <v>stock: 7</v>
      </c>
      <c r="V131" s="4" t="str">
        <f t="shared" si="24"/>
        <v>weight: 3</v>
      </c>
      <c r="W131" s="4" t="str">
        <f t="shared" si="25"/>
        <v>category_id: 1</v>
      </c>
      <c r="X131" s="4" t="str">
        <f t="shared" si="26"/>
        <v>weapon_type: 'Martial'</v>
      </c>
      <c r="Y131" s="4" t="str">
        <f t="shared" si="27"/>
        <v>ua_weapon_group: 'Other'</v>
      </c>
      <c r="Z131" s="4" t="str">
        <f t="shared" si="28"/>
        <v>damage: 'd6'</v>
      </c>
      <c r="AA131" s="4" t="str">
        <f t="shared" si="29"/>
        <v>damage_type: 'Bludgeoning'</v>
      </c>
      <c r="AB131" s="4" t="str">
        <f t="shared" si="30"/>
        <v>special_damage: 'Subdual'</v>
      </c>
      <c r="AC131" s="4" t="str">
        <f t="shared" si="31"/>
        <v>critical_range: 20</v>
      </c>
      <c r="AD131" s="4" t="str">
        <f t="shared" si="32"/>
        <v>critical_multiplier: 2</v>
      </c>
      <c r="AE131" s="4" t="str">
        <f t="shared" si="33"/>
        <v/>
      </c>
      <c r="AF131" s="4" t="str">
        <f t="shared" si="34"/>
        <v>range increment: -1</v>
      </c>
      <c r="AG131" s="4" t="str">
        <f t="shared" si="35"/>
        <v>melee_penalty: -1</v>
      </c>
      <c r="AH131" s="4" t="str">
        <f t="shared" si="36"/>
        <v>is_finesse: 'false'</v>
      </c>
      <c r="AI131" s="4" t="str">
        <f t="shared" si="37"/>
        <v>has_reach: 'false'</v>
      </c>
      <c r="AK131" s="4" t="str">
        <f t="shared" ca="1" si="38"/>
        <v>{product_name: 'Sap', cost: 1, stock: 7, weight: 3, category_id: 1, additional_information: JSON.stringify({weapon_type: 'Martial', ua_weapon_group: 'Other', damage: 'd6', damage_type: 'Bludgeoning', special_damage: 'Subdual', critical_range: 20, critical_multiplier: 2, range increment: -1, melee_penalty: -1, is_finesse: 'false', has_reach: 'false'})},</v>
      </c>
    </row>
    <row r="132" spans="1:37" outlineLevel="1" x14ac:dyDescent="0.2">
      <c r="A132" s="11" t="s">
        <v>244</v>
      </c>
      <c r="C132" s="12">
        <v>8</v>
      </c>
      <c r="D132" s="12">
        <v>8</v>
      </c>
      <c r="E132" s="51" t="s">
        <v>68</v>
      </c>
      <c r="F132" s="52"/>
      <c r="G132" s="52" t="s">
        <v>1321</v>
      </c>
      <c r="H132" s="51" t="s">
        <v>95</v>
      </c>
      <c r="I132" s="51" t="s">
        <v>97</v>
      </c>
      <c r="J132" s="51">
        <v>20</v>
      </c>
      <c r="K132" s="51">
        <v>2</v>
      </c>
      <c r="L132" s="51"/>
      <c r="M132" s="51"/>
      <c r="N132" s="51"/>
      <c r="O132" s="53" t="b">
        <v>0</v>
      </c>
      <c r="P132" s="53" t="b">
        <v>0</v>
      </c>
      <c r="R132" s="4" t="str">
        <f t="shared" si="20"/>
        <v>product_name: 'Sasumata'</v>
      </c>
      <c r="S132" s="4" t="str">
        <f t="shared" si="21"/>
        <v/>
      </c>
      <c r="T132" s="4" t="str">
        <f t="shared" si="22"/>
        <v>cost: 8</v>
      </c>
      <c r="U132" s="4" t="str">
        <f t="shared" ca="1" si="23"/>
        <v>stock: 12</v>
      </c>
      <c r="V132" s="4" t="str">
        <f t="shared" si="24"/>
        <v>weight: 8</v>
      </c>
      <c r="W132" s="4" t="str">
        <f t="shared" si="25"/>
        <v>category_id: 1</v>
      </c>
      <c r="X132" s="4" t="str">
        <f t="shared" si="26"/>
        <v>weapon_type: 'Exotic'</v>
      </c>
      <c r="Y132" s="4" t="str">
        <f t="shared" si="27"/>
        <v/>
      </c>
      <c r="Z132" s="4" t="str">
        <f t="shared" si="28"/>
        <v>damage: 'd4'</v>
      </c>
      <c r="AA132" s="4" t="str">
        <f t="shared" si="29"/>
        <v>damage_type: 'Bludgeoning'</v>
      </c>
      <c r="AB132" s="4" t="str">
        <f t="shared" si="30"/>
        <v>special_damage: 'Subdual'</v>
      </c>
      <c r="AC132" s="4" t="str">
        <f t="shared" si="31"/>
        <v>critical_range: 20</v>
      </c>
      <c r="AD132" s="4" t="str">
        <f t="shared" si="32"/>
        <v>critical_multiplier: 2</v>
      </c>
      <c r="AE132" s="4" t="str">
        <f t="shared" si="33"/>
        <v/>
      </c>
      <c r="AF132" s="4" t="str">
        <f t="shared" si="34"/>
        <v>range increment: -1</v>
      </c>
      <c r="AG132" s="4" t="str">
        <f t="shared" si="35"/>
        <v>melee_penalty: -1</v>
      </c>
      <c r="AH132" s="4" t="str">
        <f t="shared" si="36"/>
        <v>is_finesse: 'false'</v>
      </c>
      <c r="AI132" s="4" t="str">
        <f t="shared" si="37"/>
        <v>has_reach: 'false'</v>
      </c>
      <c r="AK132" s="4" t="str">
        <f t="shared" ca="1" si="38"/>
        <v>{product_name: 'Sasumata', cost: 8, stock: 12, weight: 8, category_id: 1, additional_information: JSON.stringify({weapon_type: 'Exotic', damage: 'd4', damage_type: 'Bludgeoning', special_damage: 'Subdual', critical_range: 20, critical_multiplier: 2, range increment: -1, melee_penalty: -1, is_finesse: 'false', has_reach: 'false'})},</v>
      </c>
    </row>
    <row r="133" spans="1:37" outlineLevel="1" x14ac:dyDescent="0.2">
      <c r="A133" s="11" t="s">
        <v>245</v>
      </c>
      <c r="C133" s="12">
        <v>4</v>
      </c>
      <c r="D133" s="12">
        <v>15</v>
      </c>
      <c r="E133" s="51" t="s">
        <v>57</v>
      </c>
      <c r="F133" s="52" t="s">
        <v>152</v>
      </c>
      <c r="G133" s="52" t="s">
        <v>1320</v>
      </c>
      <c r="H133" s="51" t="s">
        <v>64</v>
      </c>
      <c r="I133" s="51"/>
      <c r="J133" s="51">
        <v>18</v>
      </c>
      <c r="K133" s="51">
        <v>2</v>
      </c>
      <c r="L133" s="51"/>
      <c r="M133" s="51"/>
      <c r="N133" s="51"/>
      <c r="O133" s="53" t="b">
        <v>0</v>
      </c>
      <c r="P133" s="53" t="b">
        <v>0</v>
      </c>
      <c r="R133" s="4" t="str">
        <f t="shared" si="20"/>
        <v>product_name: 'Scimitar'</v>
      </c>
      <c r="S133" s="4" t="str">
        <f t="shared" si="21"/>
        <v/>
      </c>
      <c r="T133" s="4" t="str">
        <f t="shared" si="22"/>
        <v>cost: 15</v>
      </c>
      <c r="U133" s="4" t="str">
        <f t="shared" ca="1" si="23"/>
        <v>stock: 16</v>
      </c>
      <c r="V133" s="4" t="str">
        <f t="shared" si="24"/>
        <v>weight: 4</v>
      </c>
      <c r="W133" s="4" t="str">
        <f t="shared" si="25"/>
        <v>category_id: 1</v>
      </c>
      <c r="X133" s="4" t="str">
        <f t="shared" si="26"/>
        <v>weapon_type: 'Martial'</v>
      </c>
      <c r="Y133" s="4" t="str">
        <f t="shared" si="27"/>
        <v>ua_weapon_group: 'Sword'</v>
      </c>
      <c r="Z133" s="4" t="str">
        <f t="shared" si="28"/>
        <v>damage: 'd6'</v>
      </c>
      <c r="AA133" s="4" t="str">
        <f t="shared" si="29"/>
        <v>damage_type: 'Slashing'</v>
      </c>
      <c r="AB133" s="4" t="str">
        <f t="shared" si="30"/>
        <v/>
      </c>
      <c r="AC133" s="4" t="str">
        <f t="shared" si="31"/>
        <v>critical_range: 18</v>
      </c>
      <c r="AD133" s="4" t="str">
        <f t="shared" si="32"/>
        <v>critical_multiplier: 2</v>
      </c>
      <c r="AE133" s="4" t="str">
        <f t="shared" si="33"/>
        <v/>
      </c>
      <c r="AF133" s="4" t="str">
        <f t="shared" si="34"/>
        <v>range increment: -1</v>
      </c>
      <c r="AG133" s="4" t="str">
        <f t="shared" si="35"/>
        <v>melee_penalty: -1</v>
      </c>
      <c r="AH133" s="4" t="str">
        <f t="shared" si="36"/>
        <v>is_finesse: 'false'</v>
      </c>
      <c r="AI133" s="4" t="str">
        <f t="shared" si="37"/>
        <v>has_reach: 'false'</v>
      </c>
      <c r="AK133" s="4" t="str">
        <f t="shared" ca="1" si="38"/>
        <v>{product_name: 'Scimitar', cost: 15, stock: 16, weight: 4, category_id: 1, additional_information: JSON.stringify({weapon_type: 'Martial', ua_weapon_group: 'Sword', damage: 'd6', damage_type: 'Slashing', critical_range: 18, critical_multiplier: 2, range increment: -1, melee_penalty: -1, is_finesse: 'false', has_reach: 'false'})},</v>
      </c>
    </row>
    <row r="134" spans="1:37" outlineLevel="1" x14ac:dyDescent="0.2">
      <c r="A134" s="11" t="s">
        <v>246</v>
      </c>
      <c r="C134" s="12">
        <v>15</v>
      </c>
      <c r="D134" s="12"/>
      <c r="E134" s="51" t="s">
        <v>68</v>
      </c>
      <c r="F134" s="52" t="s">
        <v>152</v>
      </c>
      <c r="G134" s="52" t="s">
        <v>1320</v>
      </c>
      <c r="H134" s="51" t="s">
        <v>64</v>
      </c>
      <c r="I134" s="51"/>
      <c r="J134" s="51">
        <v>18</v>
      </c>
      <c r="K134" s="51">
        <v>2</v>
      </c>
      <c r="L134" s="51"/>
      <c r="M134" s="51"/>
      <c r="N134" s="51"/>
      <c r="O134" s="53" t="b">
        <v>0</v>
      </c>
      <c r="P134" s="53" t="b">
        <v>0</v>
      </c>
      <c r="R134" s="4" t="str">
        <f t="shared" ref="R134:R193" si="39">A$4&amp;": '"&amp;A134&amp;"'"</f>
        <v>product_name: 'Scimitar, Double'</v>
      </c>
      <c r="S134" s="4" t="str">
        <f t="shared" ref="S134:S193" si="40">IF(B134="","",$B$4&amp;": '"&amp;SUBSTITUTE(B134,CHAR(10),"\n")&amp;"'")</f>
        <v/>
      </c>
      <c r="T134" s="4" t="str">
        <f t="shared" ref="T134:T193" si="41">D$4&amp;": "&amp;IF(ISNUMBER(D134),D134,-1)</f>
        <v>cost: -1</v>
      </c>
      <c r="U134" s="4" t="str">
        <f t="shared" ref="U134:U193" ca="1" si="42">"stock: "&amp;TRUNC(RAND()*20)</f>
        <v>stock: 15</v>
      </c>
      <c r="V134" s="4" t="str">
        <f t="shared" ref="V134:V193" si="43">C$4&amp;": "&amp;IF(ISNUMBER(C134),C134,-1)</f>
        <v>weight: 15</v>
      </c>
      <c r="W134" s="4" t="str">
        <f t="shared" ref="W134:W193" si="44">$W$4&amp;": 1"</f>
        <v>category_id: 1</v>
      </c>
      <c r="X134" s="4" t="str">
        <f t="shared" ref="X134:X193" si="45">IF(E134="","",E$4&amp;": '"&amp;E134&amp;"'")</f>
        <v>weapon_type: 'Exotic'</v>
      </c>
      <c r="Y134" s="4" t="str">
        <f t="shared" ref="Y134:Y193" si="46">IF(F134="","",F$4&amp;": '"&amp;F134&amp;"'")</f>
        <v>ua_weapon_group: 'Sword'</v>
      </c>
      <c r="Z134" s="4" t="str">
        <f t="shared" ref="Z134:Z193" si="47">IF(G134="","",G$4&amp;": '"&amp;G134&amp;"'")</f>
        <v>damage: 'd6'</v>
      </c>
      <c r="AA134" s="4" t="str">
        <f t="shared" ref="AA134:AA193" si="48">IF(H134="","",H$4&amp;": '"&amp;H134&amp;"'")</f>
        <v>damage_type: 'Slashing'</v>
      </c>
      <c r="AB134" s="4" t="str">
        <f t="shared" ref="AB134:AB193" si="49">IF(I134="","",I$4&amp;": '"&amp;I134&amp;"'")</f>
        <v/>
      </c>
      <c r="AC134" s="4" t="str">
        <f t="shared" ref="AC134:AC193" si="50">J$4&amp;": "&amp;IF(ISNUMBER(J134),J134,-1)</f>
        <v>critical_range: 18</v>
      </c>
      <c r="AD134" s="4" t="str">
        <f t="shared" ref="AD134:AD193" si="51">K$4&amp;": "&amp;IF(ISNUMBER(K134),K134,-1)</f>
        <v>critical_multiplier: 2</v>
      </c>
      <c r="AE134" s="4" t="str">
        <f t="shared" ref="AE134:AE193" si="52">IF(L134="","",L$4&amp;": '"&amp;L134&amp;"'")</f>
        <v/>
      </c>
      <c r="AF134" s="4" t="str">
        <f t="shared" ref="AF134:AF193" si="53">M$4&amp;": "&amp;IF(ISNUMBER(M134),M134,-1)</f>
        <v>range increment: -1</v>
      </c>
      <c r="AG134" s="4" t="str">
        <f t="shared" ref="AG134:AG193" si="54">N$4&amp;": "&amp;IF(ISNUMBER(N134),N134,-1)</f>
        <v>melee_penalty: -1</v>
      </c>
      <c r="AH134" s="4" t="str">
        <f t="shared" ref="AH134:AH193" si="55">IF(O134="","",O$4&amp;": '"&amp;LOWER(O134)&amp;"'")</f>
        <v>is_finesse: 'false'</v>
      </c>
      <c r="AI134" s="4" t="str">
        <f t="shared" ref="AI134:AI193" si="56">IF(P134="","",P$4&amp;": '"&amp;LOWER(P134)&amp;"'")</f>
        <v>has_reach: 'false'</v>
      </c>
      <c r="AK134" s="4" t="str">
        <f t="shared" ref="AK134:AK193" ca="1" si="57">"{"&amp;_xlfn.TEXTJOIN(", ",,R134:W134,"additional_information: JSON.stringify({"&amp;_xlfn.TEXTJOIN(", ",,X134:AI134)&amp;"})")&amp;"},"</f>
        <v>{product_name: 'Scimitar, Double', cost: -1, stock: 15, weight: 15, category_id: 1, additional_information: JSON.stringify({weapon_type: 'Exotic', ua_weapon_group: 'Sword', damage: 'd6', damage_type: 'Slashing', critical_range: 18, critical_multiplier: 2, range increment: -1, melee_penalty: -1, is_finesse: 'false', has_reach: 'false'})},</v>
      </c>
    </row>
    <row r="135" spans="1:37" outlineLevel="1" x14ac:dyDescent="0.2">
      <c r="A135" s="11" t="s">
        <v>247</v>
      </c>
      <c r="C135" s="12">
        <v>2</v>
      </c>
      <c r="D135" s="12">
        <v>20</v>
      </c>
      <c r="E135" s="51" t="s">
        <v>68</v>
      </c>
      <c r="F135" s="52" t="s">
        <v>123</v>
      </c>
      <c r="G135" s="52" t="s">
        <v>1323</v>
      </c>
      <c r="H135" s="51" t="s">
        <v>64</v>
      </c>
      <c r="I135" s="51"/>
      <c r="J135" s="51">
        <v>20</v>
      </c>
      <c r="K135" s="51">
        <v>2</v>
      </c>
      <c r="L135" s="51"/>
      <c r="M135" s="51"/>
      <c r="N135" s="51"/>
      <c r="O135" s="53" t="b">
        <v>0</v>
      </c>
      <c r="P135" s="53" t="b">
        <v>0</v>
      </c>
      <c r="R135" s="4" t="str">
        <f t="shared" si="39"/>
        <v>product_name: 'Scourge'</v>
      </c>
      <c r="S135" s="4" t="str">
        <f t="shared" si="40"/>
        <v/>
      </c>
      <c r="T135" s="4" t="str">
        <f t="shared" si="41"/>
        <v>cost: 20</v>
      </c>
      <c r="U135" s="4" t="str">
        <f t="shared" ca="1" si="42"/>
        <v>stock: 12</v>
      </c>
      <c r="V135" s="4" t="str">
        <f t="shared" si="43"/>
        <v>weight: 2</v>
      </c>
      <c r="W135" s="4" t="str">
        <f t="shared" si="44"/>
        <v>category_id: 1</v>
      </c>
      <c r="X135" s="4" t="str">
        <f t="shared" si="45"/>
        <v>weapon_type: 'Exotic'</v>
      </c>
      <c r="Y135" s="4" t="str">
        <f t="shared" si="46"/>
        <v>ua_weapon_group: 'Whip'</v>
      </c>
      <c r="Z135" s="4" t="str">
        <f t="shared" si="47"/>
        <v>damage: 'd8'</v>
      </c>
      <c r="AA135" s="4" t="str">
        <f t="shared" si="48"/>
        <v>damage_type: 'Slashing'</v>
      </c>
      <c r="AB135" s="4" t="str">
        <f t="shared" si="49"/>
        <v/>
      </c>
      <c r="AC135" s="4" t="str">
        <f t="shared" si="50"/>
        <v>critical_range: 20</v>
      </c>
      <c r="AD135" s="4" t="str">
        <f t="shared" si="51"/>
        <v>critical_multiplier: 2</v>
      </c>
      <c r="AE135" s="4" t="str">
        <f t="shared" si="52"/>
        <v/>
      </c>
      <c r="AF135" s="4" t="str">
        <f t="shared" si="53"/>
        <v>range increment: -1</v>
      </c>
      <c r="AG135" s="4" t="str">
        <f t="shared" si="54"/>
        <v>melee_penalty: -1</v>
      </c>
      <c r="AH135" s="4" t="str">
        <f t="shared" si="55"/>
        <v>is_finesse: 'false'</v>
      </c>
      <c r="AI135" s="4" t="str">
        <f t="shared" si="56"/>
        <v>has_reach: 'false'</v>
      </c>
      <c r="AK135" s="4" t="str">
        <f t="shared" ca="1" si="57"/>
        <v>{product_name: 'Scourge', cost: 20, stock: 12, weight: 2, category_id: 1, additional_information: JSON.stringify({weapon_type: 'Exotic', ua_weapon_group: 'Whip', damage: 'd8', damage_type: 'Slashing', critical_range: 20, critical_multiplier: 2, range increment: -1, melee_penalty: -1, is_finesse: 'false', has_reach: 'false'})},</v>
      </c>
    </row>
    <row r="136" spans="1:37" ht="30" outlineLevel="1" x14ac:dyDescent="0.2">
      <c r="A136" s="11" t="s">
        <v>248</v>
      </c>
      <c r="B136" s="35" t="s">
        <v>249</v>
      </c>
      <c r="C136" s="12">
        <v>12</v>
      </c>
      <c r="D136" s="12">
        <v>18</v>
      </c>
      <c r="E136" s="51" t="s">
        <v>57</v>
      </c>
      <c r="F136" s="52" t="s">
        <v>177</v>
      </c>
      <c r="G136" s="52" t="s">
        <v>1327</v>
      </c>
      <c r="H136" s="51" t="s">
        <v>132</v>
      </c>
      <c r="I136" s="51"/>
      <c r="J136" s="51">
        <v>20</v>
      </c>
      <c r="K136" s="51">
        <v>4</v>
      </c>
      <c r="L136" s="51"/>
      <c r="M136" s="51"/>
      <c r="N136" s="51"/>
      <c r="O136" s="53" t="b">
        <v>0</v>
      </c>
      <c r="P136" s="53" t="b">
        <v>0</v>
      </c>
      <c r="R136" s="4" t="str">
        <f t="shared" si="39"/>
        <v>product_name: 'Scythe'</v>
      </c>
      <c r="S136" s="4" t="str">
        <f t="shared" si="40"/>
        <v>description: 'A scythe can be used to make trip attacks. If you are tripped during your own trip attempt, you can drop the scythe to avoid being tripped.'</v>
      </c>
      <c r="T136" s="4" t="str">
        <f t="shared" si="41"/>
        <v>cost: 18</v>
      </c>
      <c r="U136" s="4" t="str">
        <f t="shared" ca="1" si="42"/>
        <v>stock: 14</v>
      </c>
      <c r="V136" s="4" t="str">
        <f t="shared" si="43"/>
        <v>weight: 12</v>
      </c>
      <c r="W136" s="4" t="str">
        <f t="shared" si="44"/>
        <v>category_id: 1</v>
      </c>
      <c r="X136" s="4" t="str">
        <f t="shared" si="45"/>
        <v>weapon_type: 'Martial'</v>
      </c>
      <c r="Y136" s="4" t="str">
        <f t="shared" si="46"/>
        <v>ua_weapon_group: 'Polearm'</v>
      </c>
      <c r="Z136" s="4" t="str">
        <f t="shared" si="47"/>
        <v>damage: '2d4'</v>
      </c>
      <c r="AA136" s="4" t="str">
        <f t="shared" si="48"/>
        <v>damage_type: 'Slashing and Piercing'</v>
      </c>
      <c r="AB136" s="4" t="str">
        <f t="shared" si="49"/>
        <v/>
      </c>
      <c r="AC136" s="4" t="str">
        <f t="shared" si="50"/>
        <v>critical_range: 20</v>
      </c>
      <c r="AD136" s="4" t="str">
        <f t="shared" si="51"/>
        <v>critical_multiplier: 4</v>
      </c>
      <c r="AE136" s="4" t="str">
        <f t="shared" si="52"/>
        <v/>
      </c>
      <c r="AF136" s="4" t="str">
        <f t="shared" si="53"/>
        <v>range increment: -1</v>
      </c>
      <c r="AG136" s="4" t="str">
        <f t="shared" si="54"/>
        <v>melee_penalty: -1</v>
      </c>
      <c r="AH136" s="4" t="str">
        <f t="shared" si="55"/>
        <v>is_finesse: 'false'</v>
      </c>
      <c r="AI136" s="4" t="str">
        <f t="shared" si="56"/>
        <v>has_reach: 'false'</v>
      </c>
      <c r="AK136" s="4" t="str">
        <f t="shared" ca="1" si="57"/>
        <v>{product_name: 'Scythe', description: 'A scythe can be used to make trip attacks. If you are tripped during your own trip attempt, you can drop the scythe to avoid being tripped.', cost: 18, stock: 14, weight: 12, category_id: 1, additional_information: JSON.stringify({weapon_type: 'Martial', ua_weapon_group: 'Polearm', damage: '2d4', damage_type: 'Slashing and Piercing', critical_range: 20, critical_multiplier: 4, range increment: -1, melee_penalty: -1, is_finesse: 'false', has_reach: 'false'})},</v>
      </c>
    </row>
    <row r="137" spans="1:37" ht="20" outlineLevel="1" x14ac:dyDescent="0.2">
      <c r="A137" s="11" t="s">
        <v>250</v>
      </c>
      <c r="B137" s="35" t="s">
        <v>251</v>
      </c>
      <c r="C137" s="12">
        <v>15</v>
      </c>
      <c r="D137" s="12">
        <v>20</v>
      </c>
      <c r="E137" s="51" t="s">
        <v>57</v>
      </c>
      <c r="F137" s="52" t="s">
        <v>69</v>
      </c>
      <c r="G137" s="52" t="s">
        <v>1321</v>
      </c>
      <c r="H137" s="51" t="s">
        <v>95</v>
      </c>
      <c r="I137" s="51"/>
      <c r="J137" s="51">
        <v>20</v>
      </c>
      <c r="K137" s="51">
        <v>2</v>
      </c>
      <c r="L137" s="51"/>
      <c r="M137" s="51"/>
      <c r="N137" s="51"/>
      <c r="O137" s="53" t="b">
        <v>0</v>
      </c>
      <c r="P137" s="53" t="b">
        <v>0</v>
      </c>
      <c r="R137" s="4" t="str">
        <f t="shared" si="39"/>
        <v>product_name: 'Shield, Heavy'</v>
      </c>
      <c r="S137" s="4" t="str">
        <f t="shared" si="40"/>
        <v>description: 'You can bash with a shield instead of using it for defense. See Armor for details.'</v>
      </c>
      <c r="T137" s="4" t="str">
        <f t="shared" si="41"/>
        <v>cost: 20</v>
      </c>
      <c r="U137" s="4" t="str">
        <f t="shared" ca="1" si="42"/>
        <v>stock: 10</v>
      </c>
      <c r="V137" s="4" t="str">
        <f t="shared" si="43"/>
        <v>weight: 15</v>
      </c>
      <c r="W137" s="4" t="str">
        <f t="shared" si="44"/>
        <v>category_id: 1</v>
      </c>
      <c r="X137" s="4" t="str">
        <f t="shared" si="45"/>
        <v>weapon_type: 'Martial'</v>
      </c>
      <c r="Y137" s="4" t="str">
        <f t="shared" si="46"/>
        <v>ua_weapon_group: 'Shield'</v>
      </c>
      <c r="Z137" s="4" t="str">
        <f t="shared" si="47"/>
        <v>damage: 'd4'</v>
      </c>
      <c r="AA137" s="4" t="str">
        <f t="shared" si="48"/>
        <v>damage_type: 'Bludgeoning'</v>
      </c>
      <c r="AB137" s="4" t="str">
        <f t="shared" si="49"/>
        <v/>
      </c>
      <c r="AC137" s="4" t="str">
        <f t="shared" si="50"/>
        <v>critical_range: 20</v>
      </c>
      <c r="AD137" s="4" t="str">
        <f t="shared" si="51"/>
        <v>critical_multiplier: 2</v>
      </c>
      <c r="AE137" s="4" t="str">
        <f t="shared" si="52"/>
        <v/>
      </c>
      <c r="AF137" s="4" t="str">
        <f t="shared" si="53"/>
        <v>range increment: -1</v>
      </c>
      <c r="AG137" s="4" t="str">
        <f t="shared" si="54"/>
        <v>melee_penalty: -1</v>
      </c>
      <c r="AH137" s="4" t="str">
        <f t="shared" si="55"/>
        <v>is_finesse: 'false'</v>
      </c>
      <c r="AI137" s="4" t="str">
        <f t="shared" si="56"/>
        <v>has_reach: 'false'</v>
      </c>
      <c r="AK137" s="4" t="str">
        <f t="shared" ca="1" si="57"/>
        <v>{product_name: 'Shield, Heavy', description: 'You can bash with a shield instead of using it for defense. See Armor for details.', cost: 20, stock: 10, weight: 15, category_id: 1, additional_information: JSON.stringify({weapon_type: 'Martial', ua_weapon_group: 'Shield', damage: 'd4', damage_type: 'Bludgeoning', critical_range: 20, critical_multiplier: 2, range increment: -1, melee_penalty: -1, is_finesse: 'false', has_reach: 'false'})},</v>
      </c>
    </row>
    <row r="138" spans="1:37" ht="20" outlineLevel="1" x14ac:dyDescent="0.2">
      <c r="A138" s="11" t="s">
        <v>252</v>
      </c>
      <c r="B138" s="35" t="s">
        <v>251</v>
      </c>
      <c r="C138" s="12">
        <v>6</v>
      </c>
      <c r="D138" s="12">
        <v>9</v>
      </c>
      <c r="E138" s="51" t="s">
        <v>57</v>
      </c>
      <c r="F138" s="52" t="s">
        <v>69</v>
      </c>
      <c r="G138" s="52" t="s">
        <v>409</v>
      </c>
      <c r="H138" s="51" t="s">
        <v>95</v>
      </c>
      <c r="I138" s="51"/>
      <c r="J138" s="51">
        <v>20</v>
      </c>
      <c r="K138" s="51">
        <v>2</v>
      </c>
      <c r="L138" s="51"/>
      <c r="M138" s="51"/>
      <c r="N138" s="51"/>
      <c r="O138" s="53" t="b">
        <v>0</v>
      </c>
      <c r="P138" s="53" t="b">
        <v>0</v>
      </c>
      <c r="R138" s="4" t="str">
        <f t="shared" si="39"/>
        <v>product_name: 'Shield, Light'</v>
      </c>
      <c r="S138" s="4" t="str">
        <f t="shared" si="40"/>
        <v>description: 'You can bash with a shield instead of using it for defense. See Armor for details.'</v>
      </c>
      <c r="T138" s="4" t="str">
        <f t="shared" si="41"/>
        <v>cost: 9</v>
      </c>
      <c r="U138" s="4" t="str">
        <f t="shared" ca="1" si="42"/>
        <v>stock: 12</v>
      </c>
      <c r="V138" s="4" t="str">
        <f t="shared" si="43"/>
        <v>weight: 6</v>
      </c>
      <c r="W138" s="4" t="str">
        <f t="shared" si="44"/>
        <v>category_id: 1</v>
      </c>
      <c r="X138" s="4" t="str">
        <f t="shared" si="45"/>
        <v>weapon_type: 'Martial'</v>
      </c>
      <c r="Y138" s="4" t="str">
        <f t="shared" si="46"/>
        <v>ua_weapon_group: 'Shield'</v>
      </c>
      <c r="Z138" s="4" t="str">
        <f t="shared" si="47"/>
        <v>damage: 'd3'</v>
      </c>
      <c r="AA138" s="4" t="str">
        <f t="shared" si="48"/>
        <v>damage_type: 'Bludgeoning'</v>
      </c>
      <c r="AB138" s="4" t="str">
        <f t="shared" si="49"/>
        <v/>
      </c>
      <c r="AC138" s="4" t="str">
        <f t="shared" si="50"/>
        <v>critical_range: 20</v>
      </c>
      <c r="AD138" s="4" t="str">
        <f t="shared" si="51"/>
        <v>critical_multiplier: 2</v>
      </c>
      <c r="AE138" s="4" t="str">
        <f t="shared" si="52"/>
        <v/>
      </c>
      <c r="AF138" s="4" t="str">
        <f t="shared" si="53"/>
        <v>range increment: -1</v>
      </c>
      <c r="AG138" s="4" t="str">
        <f t="shared" si="54"/>
        <v>melee_penalty: -1</v>
      </c>
      <c r="AH138" s="4" t="str">
        <f t="shared" si="55"/>
        <v>is_finesse: 'false'</v>
      </c>
      <c r="AI138" s="4" t="str">
        <f t="shared" si="56"/>
        <v>has_reach: 'false'</v>
      </c>
      <c r="AK138" s="4" t="str">
        <f t="shared" ca="1" si="57"/>
        <v>{product_name: 'Shield, Light', description: 'You can bash with a shield instead of using it for defense. See Armor for details.', cost: 9, stock: 12, weight: 6, category_id: 1, additional_information: JSON.stringify({weapon_type: 'Martial', ua_weapon_group: 'Shield', damage: 'd3', damage_type: 'Bludgeoning', critical_range: 20, critical_multiplier: 2, range increment: -1, melee_penalty: -1, is_finesse: 'false', has_reach: 'false'})},</v>
      </c>
    </row>
    <row r="139" spans="1:37" ht="20" outlineLevel="1" x14ac:dyDescent="0.2">
      <c r="A139" s="11" t="s">
        <v>253</v>
      </c>
      <c r="B139" s="35" t="s">
        <v>251</v>
      </c>
      <c r="C139" s="12">
        <v>5</v>
      </c>
      <c r="D139" s="12">
        <v>10</v>
      </c>
      <c r="E139" s="51" t="s">
        <v>57</v>
      </c>
      <c r="F139" s="52" t="s">
        <v>69</v>
      </c>
      <c r="G139" s="52" t="s">
        <v>1320</v>
      </c>
      <c r="H139" s="51" t="s">
        <v>47</v>
      </c>
      <c r="I139" s="51"/>
      <c r="J139" s="51">
        <v>20</v>
      </c>
      <c r="K139" s="51">
        <v>2</v>
      </c>
      <c r="L139" s="51"/>
      <c r="M139" s="51"/>
      <c r="N139" s="51"/>
      <c r="O139" s="53" t="b">
        <v>0</v>
      </c>
      <c r="P139" s="53" t="b">
        <v>0</v>
      </c>
      <c r="R139" s="4" t="str">
        <f t="shared" si="39"/>
        <v>product_name: 'Shield, Spiked Heavy'</v>
      </c>
      <c r="S139" s="4" t="str">
        <f t="shared" si="40"/>
        <v>description: 'You can bash with a shield instead of using it for defense. See Armor for details.'</v>
      </c>
      <c r="T139" s="4" t="str">
        <f t="shared" si="41"/>
        <v>cost: 10</v>
      </c>
      <c r="U139" s="4" t="str">
        <f t="shared" ca="1" si="42"/>
        <v>stock: 19</v>
      </c>
      <c r="V139" s="4" t="str">
        <f t="shared" si="43"/>
        <v>weight: 5</v>
      </c>
      <c r="W139" s="4" t="str">
        <f t="shared" si="44"/>
        <v>category_id: 1</v>
      </c>
      <c r="X139" s="4" t="str">
        <f t="shared" si="45"/>
        <v>weapon_type: 'Martial'</v>
      </c>
      <c r="Y139" s="4" t="str">
        <f t="shared" si="46"/>
        <v>ua_weapon_group: 'Shield'</v>
      </c>
      <c r="Z139" s="4" t="str">
        <f t="shared" si="47"/>
        <v>damage: 'd6'</v>
      </c>
      <c r="AA139" s="4" t="str">
        <f t="shared" si="48"/>
        <v>damage_type: 'Piercing'</v>
      </c>
      <c r="AB139" s="4" t="str">
        <f t="shared" si="49"/>
        <v/>
      </c>
      <c r="AC139" s="4" t="str">
        <f t="shared" si="50"/>
        <v>critical_range: 20</v>
      </c>
      <c r="AD139" s="4" t="str">
        <f t="shared" si="51"/>
        <v>critical_multiplier: 2</v>
      </c>
      <c r="AE139" s="4" t="str">
        <f t="shared" si="52"/>
        <v/>
      </c>
      <c r="AF139" s="4" t="str">
        <f t="shared" si="53"/>
        <v>range increment: -1</v>
      </c>
      <c r="AG139" s="4" t="str">
        <f t="shared" si="54"/>
        <v>melee_penalty: -1</v>
      </c>
      <c r="AH139" s="4" t="str">
        <f t="shared" si="55"/>
        <v>is_finesse: 'false'</v>
      </c>
      <c r="AI139" s="4" t="str">
        <f t="shared" si="56"/>
        <v>has_reach: 'false'</v>
      </c>
      <c r="AK139" s="4" t="str">
        <f t="shared" ca="1" si="57"/>
        <v>{product_name: 'Shield, Spiked Heavy', description: 'You can bash with a shield instead of using it for defense. See Armor for details.', cost: 10, stock: 19, weight: 5, category_id: 1, additional_information: JSON.stringify({weapon_type: 'Martial', ua_weapon_group: 'Shield', damage: 'd6', damage_type: 'Piercing', critical_range: 20, critical_multiplier: 2, range increment: -1, melee_penalty: -1, is_finesse: 'false', has_reach: 'false'})},</v>
      </c>
    </row>
    <row r="140" spans="1:37" ht="20" outlineLevel="1" x14ac:dyDescent="0.2">
      <c r="A140" s="11" t="s">
        <v>254</v>
      </c>
      <c r="B140" s="35" t="s">
        <v>251</v>
      </c>
      <c r="C140" s="12">
        <v>5</v>
      </c>
      <c r="D140" s="12">
        <v>10</v>
      </c>
      <c r="E140" s="51" t="s">
        <v>57</v>
      </c>
      <c r="F140" s="52" t="s">
        <v>69</v>
      </c>
      <c r="G140" s="52" t="s">
        <v>409</v>
      </c>
      <c r="H140" s="51" t="s">
        <v>47</v>
      </c>
      <c r="I140" s="51"/>
      <c r="J140" s="51">
        <v>20</v>
      </c>
      <c r="K140" s="51">
        <v>2</v>
      </c>
      <c r="L140" s="51"/>
      <c r="M140" s="51"/>
      <c r="N140" s="51"/>
      <c r="O140" s="53" t="b">
        <v>0</v>
      </c>
      <c r="P140" s="53" t="b">
        <v>0</v>
      </c>
      <c r="R140" s="4" t="str">
        <f t="shared" si="39"/>
        <v>product_name: 'Shield, Spiked Light'</v>
      </c>
      <c r="S140" s="4" t="str">
        <f t="shared" si="40"/>
        <v>description: 'You can bash with a shield instead of using it for defense. See Armor for details.'</v>
      </c>
      <c r="T140" s="4" t="str">
        <f t="shared" si="41"/>
        <v>cost: 10</v>
      </c>
      <c r="U140" s="4" t="str">
        <f t="shared" ca="1" si="42"/>
        <v>stock: 4</v>
      </c>
      <c r="V140" s="4" t="str">
        <f t="shared" si="43"/>
        <v>weight: 5</v>
      </c>
      <c r="W140" s="4" t="str">
        <f t="shared" si="44"/>
        <v>category_id: 1</v>
      </c>
      <c r="X140" s="4" t="str">
        <f t="shared" si="45"/>
        <v>weapon_type: 'Martial'</v>
      </c>
      <c r="Y140" s="4" t="str">
        <f t="shared" si="46"/>
        <v>ua_weapon_group: 'Shield'</v>
      </c>
      <c r="Z140" s="4" t="str">
        <f t="shared" si="47"/>
        <v>damage: 'd3'</v>
      </c>
      <c r="AA140" s="4" t="str">
        <f t="shared" si="48"/>
        <v>damage_type: 'Piercing'</v>
      </c>
      <c r="AB140" s="4" t="str">
        <f t="shared" si="49"/>
        <v/>
      </c>
      <c r="AC140" s="4" t="str">
        <f t="shared" si="50"/>
        <v>critical_range: 20</v>
      </c>
      <c r="AD140" s="4" t="str">
        <f t="shared" si="51"/>
        <v>critical_multiplier: 2</v>
      </c>
      <c r="AE140" s="4" t="str">
        <f t="shared" si="52"/>
        <v/>
      </c>
      <c r="AF140" s="4" t="str">
        <f t="shared" si="53"/>
        <v>range increment: -1</v>
      </c>
      <c r="AG140" s="4" t="str">
        <f t="shared" si="54"/>
        <v>melee_penalty: -1</v>
      </c>
      <c r="AH140" s="4" t="str">
        <f t="shared" si="55"/>
        <v>is_finesse: 'false'</v>
      </c>
      <c r="AI140" s="4" t="str">
        <f t="shared" si="56"/>
        <v>has_reach: 'false'</v>
      </c>
      <c r="AK140" s="4" t="str">
        <f t="shared" ca="1" si="57"/>
        <v>{product_name: 'Shield, Spiked Light', description: 'You can bash with a shield instead of using it for defense. See Armor for details.', cost: 10, stock: 4, weight: 5, category_id: 1, additional_information: JSON.stringify({weapon_type: 'Martial', ua_weapon_group: 'Shield', damage: 'd3', damage_type: 'Piercing', critical_range: 20, critical_multiplier: 2, range increment: -1, melee_penalty: -1, is_finesse: 'false', has_reach: 'false'})},</v>
      </c>
    </row>
    <row r="141" spans="1:37" outlineLevel="1" x14ac:dyDescent="0.2">
      <c r="A141" s="11" t="s">
        <v>255</v>
      </c>
      <c r="C141" s="12">
        <v>5</v>
      </c>
      <c r="D141" s="12">
        <v>12</v>
      </c>
      <c r="E141" s="51" t="s">
        <v>68</v>
      </c>
      <c r="F141" s="52"/>
      <c r="G141" s="52" t="s">
        <v>1323</v>
      </c>
      <c r="H141" s="51" t="s">
        <v>47</v>
      </c>
      <c r="I141" s="51"/>
      <c r="J141" s="51">
        <v>20</v>
      </c>
      <c r="K141" s="51">
        <v>3</v>
      </c>
      <c r="L141" s="51"/>
      <c r="M141" s="51"/>
      <c r="N141" s="51"/>
      <c r="O141" s="53" t="b">
        <v>0</v>
      </c>
      <c r="P141" s="53" t="b">
        <v>0</v>
      </c>
      <c r="R141" s="4" t="str">
        <f t="shared" si="39"/>
        <v>product_name: 'Shikomi-zue'</v>
      </c>
      <c r="S141" s="4" t="str">
        <f t="shared" si="40"/>
        <v/>
      </c>
      <c r="T141" s="4" t="str">
        <f t="shared" si="41"/>
        <v>cost: 12</v>
      </c>
      <c r="U141" s="4" t="str">
        <f t="shared" ca="1" si="42"/>
        <v>stock: 10</v>
      </c>
      <c r="V141" s="4" t="str">
        <f t="shared" si="43"/>
        <v>weight: 5</v>
      </c>
      <c r="W141" s="4" t="str">
        <f t="shared" si="44"/>
        <v>category_id: 1</v>
      </c>
      <c r="X141" s="4" t="str">
        <f t="shared" si="45"/>
        <v>weapon_type: 'Exotic'</v>
      </c>
      <c r="Y141" s="4" t="str">
        <f t="shared" si="46"/>
        <v/>
      </c>
      <c r="Z141" s="4" t="str">
        <f t="shared" si="47"/>
        <v>damage: 'd8'</v>
      </c>
      <c r="AA141" s="4" t="str">
        <f t="shared" si="48"/>
        <v>damage_type: 'Piercing'</v>
      </c>
      <c r="AB141" s="4" t="str">
        <f t="shared" si="49"/>
        <v/>
      </c>
      <c r="AC141" s="4" t="str">
        <f t="shared" si="50"/>
        <v>critical_range: 20</v>
      </c>
      <c r="AD141" s="4" t="str">
        <f t="shared" si="51"/>
        <v>critical_multiplier: 3</v>
      </c>
      <c r="AE141" s="4" t="str">
        <f t="shared" si="52"/>
        <v/>
      </c>
      <c r="AF141" s="4" t="str">
        <f t="shared" si="53"/>
        <v>range increment: -1</v>
      </c>
      <c r="AG141" s="4" t="str">
        <f t="shared" si="54"/>
        <v>melee_penalty: -1</v>
      </c>
      <c r="AH141" s="4" t="str">
        <f t="shared" si="55"/>
        <v>is_finesse: 'false'</v>
      </c>
      <c r="AI141" s="4" t="str">
        <f t="shared" si="56"/>
        <v>has_reach: 'false'</v>
      </c>
      <c r="AK141" s="4" t="str">
        <f t="shared" ca="1" si="57"/>
        <v>{product_name: 'Shikomi-zue', cost: 12, stock: 10, weight: 5, category_id: 1, additional_information: JSON.stringify({weapon_type: 'Exotic', damage: 'd8', damage_type: 'Piercing', critical_range: 20, critical_multiplier: 3, range increment: -1, melee_penalty: -1, is_finesse: 'false', has_reach: 'false'})},</v>
      </c>
    </row>
    <row r="142" spans="1:37" outlineLevel="1" x14ac:dyDescent="0.2">
      <c r="A142" s="11" t="s">
        <v>256</v>
      </c>
      <c r="C142" s="12">
        <v>15</v>
      </c>
      <c r="D142" s="12"/>
      <c r="E142" s="51" t="s">
        <v>68</v>
      </c>
      <c r="F142" s="52"/>
      <c r="G142" s="52" t="s">
        <v>1329</v>
      </c>
      <c r="H142" s="51" t="s">
        <v>95</v>
      </c>
      <c r="I142" s="51"/>
      <c r="J142" s="51">
        <v>19</v>
      </c>
      <c r="K142" s="51">
        <v>3</v>
      </c>
      <c r="L142" s="51" t="s">
        <v>41</v>
      </c>
      <c r="M142" s="51">
        <v>10</v>
      </c>
      <c r="N142" s="51"/>
      <c r="O142" s="53" t="b">
        <v>0</v>
      </c>
      <c r="P142" s="53" t="b">
        <v>0</v>
      </c>
      <c r="R142" s="4" t="str">
        <f t="shared" si="39"/>
        <v>product_name: 'Shotput, Orc'</v>
      </c>
      <c r="S142" s="4" t="str">
        <f t="shared" si="40"/>
        <v/>
      </c>
      <c r="T142" s="4" t="str">
        <f t="shared" si="41"/>
        <v>cost: -1</v>
      </c>
      <c r="U142" s="4" t="str">
        <f t="shared" ca="1" si="42"/>
        <v>stock: 15</v>
      </c>
      <c r="V142" s="4" t="str">
        <f t="shared" si="43"/>
        <v>weight: 15</v>
      </c>
      <c r="W142" s="4" t="str">
        <f t="shared" si="44"/>
        <v>category_id: 1</v>
      </c>
      <c r="X142" s="4" t="str">
        <f t="shared" si="45"/>
        <v>weapon_type: 'Exotic'</v>
      </c>
      <c r="Y142" s="4" t="str">
        <f t="shared" si="46"/>
        <v/>
      </c>
      <c r="Z142" s="4" t="str">
        <f t="shared" si="47"/>
        <v>damage: '2d6'</v>
      </c>
      <c r="AA142" s="4" t="str">
        <f t="shared" si="48"/>
        <v>damage_type: 'Bludgeoning'</v>
      </c>
      <c r="AB142" s="4" t="str">
        <f t="shared" si="49"/>
        <v/>
      </c>
      <c r="AC142" s="4" t="str">
        <f t="shared" si="50"/>
        <v>critical_range: 19</v>
      </c>
      <c r="AD142" s="4" t="str">
        <f t="shared" si="51"/>
        <v>critical_multiplier: 3</v>
      </c>
      <c r="AE142" s="4" t="str">
        <f t="shared" si="52"/>
        <v>delivery: 'thrown'</v>
      </c>
      <c r="AF142" s="4" t="str">
        <f t="shared" si="53"/>
        <v>range increment: 10</v>
      </c>
      <c r="AG142" s="4" t="str">
        <f t="shared" si="54"/>
        <v>melee_penalty: -1</v>
      </c>
      <c r="AH142" s="4" t="str">
        <f t="shared" si="55"/>
        <v>is_finesse: 'false'</v>
      </c>
      <c r="AI142" s="4" t="str">
        <f t="shared" si="56"/>
        <v>has_reach: 'false'</v>
      </c>
      <c r="AK142" s="4" t="str">
        <f t="shared" ca="1" si="57"/>
        <v>{product_name: 'Shotput, Orc', cost: -1, stock: 15, weight: 15, category_id: 1, additional_information: JSON.stringify({weapon_type: 'Exotic', damage: '2d6', damage_type: 'Bludgeoning', critical_range: 19, critical_multiplier: 3, delivery: 'thrown', range increment: 10, melee_penalty: -1, is_finesse: 'false', has_reach: 'false'})},</v>
      </c>
    </row>
    <row r="143" spans="1:37" ht="70" outlineLevel="1" x14ac:dyDescent="0.2">
      <c r="A143" s="11" t="s">
        <v>257</v>
      </c>
      <c r="B143" s="35" t="s">
        <v>258</v>
      </c>
      <c r="C143" s="12">
        <v>0.1</v>
      </c>
      <c r="D143" s="12">
        <v>1</v>
      </c>
      <c r="E143" s="51" t="s">
        <v>68</v>
      </c>
      <c r="F143" s="52"/>
      <c r="G143" s="52" t="s">
        <v>1326</v>
      </c>
      <c r="H143" s="51" t="s">
        <v>47</v>
      </c>
      <c r="I143" s="51"/>
      <c r="J143" s="51">
        <v>20</v>
      </c>
      <c r="K143" s="51">
        <v>2</v>
      </c>
      <c r="L143" s="51" t="s">
        <v>41</v>
      </c>
      <c r="M143" s="51">
        <v>10</v>
      </c>
      <c r="N143" s="51"/>
      <c r="O143" s="53" t="b">
        <v>0</v>
      </c>
      <c r="P143" s="53" t="b">
        <v>0</v>
      </c>
      <c r="R143" s="4" t="str">
        <f t="shared" si="39"/>
        <v>product_name: 'Shuriken'</v>
      </c>
      <c r="S143" s="4" t="str">
        <f t="shared" si="40"/>
        <v>description: 'A shuriken is a special monk weapon. This designation gives a monk wielding shuriken special options. A shuriken can’t be used as a melee weapon.\nAlthough they are thrown weapons, shuriken are treated as ammunition for the purposes of drawing them, crafting masterwork or otherwise special versions of them and what happens to them after they are thrown.'</v>
      </c>
      <c r="T143" s="4" t="str">
        <f t="shared" si="41"/>
        <v>cost: 1</v>
      </c>
      <c r="U143" s="4" t="str">
        <f t="shared" ca="1" si="42"/>
        <v>stock: 3</v>
      </c>
      <c r="V143" s="4" t="str">
        <f t="shared" si="43"/>
        <v>weight: 0.1</v>
      </c>
      <c r="W143" s="4" t="str">
        <f t="shared" si="44"/>
        <v>category_id: 1</v>
      </c>
      <c r="X143" s="4" t="str">
        <f t="shared" si="45"/>
        <v>weapon_type: 'Exotic'</v>
      </c>
      <c r="Y143" s="4" t="str">
        <f t="shared" si="46"/>
        <v/>
      </c>
      <c r="Z143" s="4" t="str">
        <f t="shared" si="47"/>
        <v>damage: 'd1'</v>
      </c>
      <c r="AA143" s="4" t="str">
        <f t="shared" si="48"/>
        <v>damage_type: 'Piercing'</v>
      </c>
      <c r="AB143" s="4" t="str">
        <f t="shared" si="49"/>
        <v/>
      </c>
      <c r="AC143" s="4" t="str">
        <f t="shared" si="50"/>
        <v>critical_range: 20</v>
      </c>
      <c r="AD143" s="4" t="str">
        <f t="shared" si="51"/>
        <v>critical_multiplier: 2</v>
      </c>
      <c r="AE143" s="4" t="str">
        <f t="shared" si="52"/>
        <v>delivery: 'thrown'</v>
      </c>
      <c r="AF143" s="4" t="str">
        <f t="shared" si="53"/>
        <v>range increment: 10</v>
      </c>
      <c r="AG143" s="4" t="str">
        <f t="shared" si="54"/>
        <v>melee_penalty: -1</v>
      </c>
      <c r="AH143" s="4" t="str">
        <f t="shared" si="55"/>
        <v>is_finesse: 'false'</v>
      </c>
      <c r="AI143" s="4" t="str">
        <f t="shared" si="56"/>
        <v>has_reach: 'false'</v>
      </c>
      <c r="AK143" s="4" t="str">
        <f t="shared" ca="1" si="57"/>
        <v>{product_name: 'Shuriken', description: 'A shuriken is a special monk weapon. This designation gives a monk wielding shuriken special options. A shuriken can’t be used as a melee weapon.\nAlthough they are thrown weapons, shuriken are treated as ammunition for the purposes of drawing them, crafting masterwork or otherwise special versions of them and what happens to them after they are thrown.', cost: 1, stock: 3, weight: 0.1, category_id: 1, additional_information: JSON.stringify({weapon_type: 'Exotic', damage: 'd1', damage_type: 'Piercing', critical_range: 20, critical_multiplier: 2, delivery: 'thrown', range increment: 10, melee_penalty: -1, is_finesse: 'false', has_reach: 'false'})},</v>
      </c>
    </row>
    <row r="144" spans="1:37" ht="20" outlineLevel="1" x14ac:dyDescent="0.2">
      <c r="A144" s="11" t="s">
        <v>259</v>
      </c>
      <c r="B144" s="35" t="s">
        <v>260</v>
      </c>
      <c r="C144" s="12">
        <v>1</v>
      </c>
      <c r="D144" s="12">
        <v>3</v>
      </c>
      <c r="E144" s="51" t="s">
        <v>68</v>
      </c>
      <c r="F144" s="52"/>
      <c r="G144" s="52" t="s">
        <v>1320</v>
      </c>
      <c r="H144" s="51" t="s">
        <v>47</v>
      </c>
      <c r="I144" s="51"/>
      <c r="J144" s="51">
        <v>20</v>
      </c>
      <c r="K144" s="51">
        <v>2</v>
      </c>
      <c r="L144" s="51"/>
      <c r="M144" s="51"/>
      <c r="N144" s="51"/>
      <c r="O144" s="53" t="b">
        <v>0</v>
      </c>
      <c r="P144" s="53" t="b">
        <v>0</v>
      </c>
      <c r="R144" s="4" t="str">
        <f t="shared" si="39"/>
        <v>product_name: 'Siangham'</v>
      </c>
      <c r="S144" s="4" t="str">
        <f t="shared" si="40"/>
        <v>description: 'The siangham is a special monk weapon. This designation gives a monk wielding a siangham special options.'</v>
      </c>
      <c r="T144" s="4" t="str">
        <f t="shared" si="41"/>
        <v>cost: 3</v>
      </c>
      <c r="U144" s="4" t="str">
        <f t="shared" ca="1" si="42"/>
        <v>stock: 13</v>
      </c>
      <c r="V144" s="4" t="str">
        <f t="shared" si="43"/>
        <v>weight: 1</v>
      </c>
      <c r="W144" s="4" t="str">
        <f t="shared" si="44"/>
        <v>category_id: 1</v>
      </c>
      <c r="X144" s="4" t="str">
        <f t="shared" si="45"/>
        <v>weapon_type: 'Exotic'</v>
      </c>
      <c r="Y144" s="4" t="str">
        <f t="shared" si="46"/>
        <v/>
      </c>
      <c r="Z144" s="4" t="str">
        <f t="shared" si="47"/>
        <v>damage: 'd6'</v>
      </c>
      <c r="AA144" s="4" t="str">
        <f t="shared" si="48"/>
        <v>damage_type: 'Piercing'</v>
      </c>
      <c r="AB144" s="4" t="str">
        <f t="shared" si="49"/>
        <v/>
      </c>
      <c r="AC144" s="4" t="str">
        <f t="shared" si="50"/>
        <v>critical_range: 20</v>
      </c>
      <c r="AD144" s="4" t="str">
        <f t="shared" si="51"/>
        <v>critical_multiplier: 2</v>
      </c>
      <c r="AE144" s="4" t="str">
        <f t="shared" si="52"/>
        <v/>
      </c>
      <c r="AF144" s="4" t="str">
        <f t="shared" si="53"/>
        <v>range increment: -1</v>
      </c>
      <c r="AG144" s="4" t="str">
        <f t="shared" si="54"/>
        <v>melee_penalty: -1</v>
      </c>
      <c r="AH144" s="4" t="str">
        <f t="shared" si="55"/>
        <v>is_finesse: 'false'</v>
      </c>
      <c r="AI144" s="4" t="str">
        <f t="shared" si="56"/>
        <v>has_reach: 'false'</v>
      </c>
      <c r="AK144" s="4" t="str">
        <f t="shared" ca="1" si="57"/>
        <v>{product_name: 'Siangham', description: 'The siangham is a special monk weapon. This designation gives a monk wielding a siangham special options.', cost: 3, stock: 13, weight: 1, category_id: 1, additional_information: JSON.stringify({weapon_type: 'Exotic', damage: 'd6', damage_type: 'Piercing', critical_range: 20, critical_multiplier: 2, range increment: -1, melee_penalty: -1, is_finesse: 'false', has_reach: 'false'})},</v>
      </c>
    </row>
    <row r="145" spans="1:37" ht="30" outlineLevel="1" x14ac:dyDescent="0.2">
      <c r="A145" s="11" t="s">
        <v>261</v>
      </c>
      <c r="B145" s="35" t="s">
        <v>262</v>
      </c>
      <c r="C145" s="12">
        <v>3</v>
      </c>
      <c r="D145" s="12">
        <v>6</v>
      </c>
      <c r="E145" s="51" t="s">
        <v>45</v>
      </c>
      <c r="F145" s="52" t="s">
        <v>90</v>
      </c>
      <c r="G145" s="52" t="s">
        <v>1320</v>
      </c>
      <c r="H145" s="51" t="s">
        <v>64</v>
      </c>
      <c r="I145" s="51"/>
      <c r="J145" s="51">
        <v>20</v>
      </c>
      <c r="K145" s="51">
        <v>2</v>
      </c>
      <c r="L145" s="51"/>
      <c r="M145" s="51"/>
      <c r="N145" s="51"/>
      <c r="O145" s="53" t="b">
        <v>0</v>
      </c>
      <c r="P145" s="53" t="b">
        <v>0</v>
      </c>
      <c r="R145" s="4" t="str">
        <f t="shared" si="39"/>
        <v>product_name: 'Sickle'</v>
      </c>
      <c r="S145" s="4" t="str">
        <f t="shared" si="40"/>
        <v>description: 'A sickle can be used to make trip attacks. If you are tripped during your own trip attempt, you can drop the sickle to avoid being tripped.'</v>
      </c>
      <c r="T145" s="4" t="str">
        <f t="shared" si="41"/>
        <v>cost: 6</v>
      </c>
      <c r="U145" s="4" t="str">
        <f t="shared" ca="1" si="42"/>
        <v>stock: 9</v>
      </c>
      <c r="V145" s="4" t="str">
        <f t="shared" si="43"/>
        <v>weight: 3</v>
      </c>
      <c r="W145" s="4" t="str">
        <f t="shared" si="44"/>
        <v>category_id: 1</v>
      </c>
      <c r="X145" s="4" t="str">
        <f t="shared" si="45"/>
        <v>weapon_type: 'Simple'</v>
      </c>
      <c r="Y145" s="4" t="str">
        <f t="shared" si="46"/>
        <v>ua_weapon_group: 'Other'</v>
      </c>
      <c r="Z145" s="4" t="str">
        <f t="shared" si="47"/>
        <v>damage: 'd6'</v>
      </c>
      <c r="AA145" s="4" t="str">
        <f t="shared" si="48"/>
        <v>damage_type: 'Slashing'</v>
      </c>
      <c r="AB145" s="4" t="str">
        <f t="shared" si="49"/>
        <v/>
      </c>
      <c r="AC145" s="4" t="str">
        <f t="shared" si="50"/>
        <v>critical_range: 20</v>
      </c>
      <c r="AD145" s="4" t="str">
        <f t="shared" si="51"/>
        <v>critical_multiplier: 2</v>
      </c>
      <c r="AE145" s="4" t="str">
        <f t="shared" si="52"/>
        <v/>
      </c>
      <c r="AF145" s="4" t="str">
        <f t="shared" si="53"/>
        <v>range increment: -1</v>
      </c>
      <c r="AG145" s="4" t="str">
        <f t="shared" si="54"/>
        <v>melee_penalty: -1</v>
      </c>
      <c r="AH145" s="4" t="str">
        <f t="shared" si="55"/>
        <v>is_finesse: 'false'</v>
      </c>
      <c r="AI145" s="4" t="str">
        <f t="shared" si="56"/>
        <v>has_reach: 'false'</v>
      </c>
      <c r="AK145" s="4" t="str">
        <f t="shared" ca="1" si="57"/>
        <v>{product_name: 'Sickle', description: 'A sickle can be used to make trip attacks. If you are tripped during your own trip attempt, you can drop the sickle to avoid being tripped.', cost: 6, stock: 9, weight: 3, category_id: 1, additional_information: JSON.stringify({weapon_type: 'Simple', ua_weapon_group: 'Other', damage: 'd6', damage_type: 'Slashing', critical_range: 20, critical_multiplier: 2, range increment: -1, melee_penalty: -1, is_finesse: 'false', has_reach: 'false'})},</v>
      </c>
    </row>
    <row r="146" spans="1:37" outlineLevel="1" x14ac:dyDescent="0.2">
      <c r="A146" s="11" t="s">
        <v>263</v>
      </c>
      <c r="C146" s="12">
        <v>0.25</v>
      </c>
      <c r="D146" s="12"/>
      <c r="E146" s="51" t="s">
        <v>68</v>
      </c>
      <c r="F146" s="52"/>
      <c r="G146" s="52" t="s">
        <v>409</v>
      </c>
      <c r="H146" s="51" t="s">
        <v>95</v>
      </c>
      <c r="I146" s="51"/>
      <c r="J146" s="51">
        <v>20</v>
      </c>
      <c r="K146" s="51">
        <v>2</v>
      </c>
      <c r="L146" s="51" t="s">
        <v>41</v>
      </c>
      <c r="M146" s="51">
        <v>10</v>
      </c>
      <c r="N146" s="51"/>
      <c r="O146" s="53" t="b">
        <v>0</v>
      </c>
      <c r="P146" s="53" t="b">
        <v>0</v>
      </c>
      <c r="R146" s="4" t="str">
        <f t="shared" si="39"/>
        <v>product_name: 'Skiprock, Halfling'</v>
      </c>
      <c r="S146" s="4" t="str">
        <f t="shared" si="40"/>
        <v/>
      </c>
      <c r="T146" s="4" t="str">
        <f t="shared" si="41"/>
        <v>cost: -1</v>
      </c>
      <c r="U146" s="4" t="str">
        <f t="shared" ca="1" si="42"/>
        <v>stock: 15</v>
      </c>
      <c r="V146" s="4" t="str">
        <f t="shared" si="43"/>
        <v>weight: 0.25</v>
      </c>
      <c r="W146" s="4" t="str">
        <f t="shared" si="44"/>
        <v>category_id: 1</v>
      </c>
      <c r="X146" s="4" t="str">
        <f t="shared" si="45"/>
        <v>weapon_type: 'Exotic'</v>
      </c>
      <c r="Y146" s="4" t="str">
        <f t="shared" si="46"/>
        <v/>
      </c>
      <c r="Z146" s="4" t="str">
        <f t="shared" si="47"/>
        <v>damage: 'd3'</v>
      </c>
      <c r="AA146" s="4" t="str">
        <f t="shared" si="48"/>
        <v>damage_type: 'Bludgeoning'</v>
      </c>
      <c r="AB146" s="4" t="str">
        <f t="shared" si="49"/>
        <v/>
      </c>
      <c r="AC146" s="4" t="str">
        <f t="shared" si="50"/>
        <v>critical_range: 20</v>
      </c>
      <c r="AD146" s="4" t="str">
        <f t="shared" si="51"/>
        <v>critical_multiplier: 2</v>
      </c>
      <c r="AE146" s="4" t="str">
        <f t="shared" si="52"/>
        <v>delivery: 'thrown'</v>
      </c>
      <c r="AF146" s="4" t="str">
        <f t="shared" si="53"/>
        <v>range increment: 10</v>
      </c>
      <c r="AG146" s="4" t="str">
        <f t="shared" si="54"/>
        <v>melee_penalty: -1</v>
      </c>
      <c r="AH146" s="4" t="str">
        <f t="shared" si="55"/>
        <v>is_finesse: 'false'</v>
      </c>
      <c r="AI146" s="4" t="str">
        <f t="shared" si="56"/>
        <v>has_reach: 'false'</v>
      </c>
      <c r="AK146" s="4" t="str">
        <f t="shared" ca="1" si="57"/>
        <v>{product_name: 'Skiprock, Halfling', cost: -1, stock: 15, weight: 0.25, category_id: 1, additional_information: JSON.stringify({weapon_type: 'Exotic', damage: 'd3', damage_type: 'Bludgeoning', critical_range: 20, critical_multiplier: 2, delivery: 'thrown', range increment: 10, melee_penalty: -1, is_finesse: 'false', has_reach: 'false'})},</v>
      </c>
    </row>
    <row r="147" spans="1:37" outlineLevel="1" x14ac:dyDescent="0.2">
      <c r="A147" s="11" t="s">
        <v>265</v>
      </c>
      <c r="C147" s="12"/>
      <c r="D147" s="12"/>
      <c r="E147" s="51" t="s">
        <v>84</v>
      </c>
      <c r="F147" s="52" t="s">
        <v>84</v>
      </c>
      <c r="G147" s="52" t="s">
        <v>1326</v>
      </c>
      <c r="H147" s="51" t="s">
        <v>95</v>
      </c>
      <c r="I147" s="51"/>
      <c r="J147" s="51">
        <v>20</v>
      </c>
      <c r="K147" s="51">
        <v>2</v>
      </c>
      <c r="L147" s="51"/>
      <c r="M147" s="51"/>
      <c r="N147" s="51"/>
      <c r="O147" s="53" t="b">
        <v>1</v>
      </c>
      <c r="P147" s="53" t="b">
        <v>0</v>
      </c>
      <c r="R147" s="4" t="str">
        <f t="shared" si="39"/>
        <v>product_name: 'Slam'</v>
      </c>
      <c r="S147" s="4" t="str">
        <f t="shared" si="40"/>
        <v/>
      </c>
      <c r="T147" s="4" t="str">
        <f t="shared" si="41"/>
        <v>cost: -1</v>
      </c>
      <c r="U147" s="4" t="str">
        <f t="shared" ca="1" si="42"/>
        <v>stock: 11</v>
      </c>
      <c r="V147" s="4" t="str">
        <f t="shared" si="43"/>
        <v>weight: -1</v>
      </c>
      <c r="W147" s="4" t="str">
        <f t="shared" si="44"/>
        <v>category_id: 1</v>
      </c>
      <c r="X147" s="4" t="str">
        <f t="shared" si="45"/>
        <v>weapon_type: 'Natural'</v>
      </c>
      <c r="Y147" s="4" t="str">
        <f t="shared" si="46"/>
        <v>ua_weapon_group: 'Natural'</v>
      </c>
      <c r="Z147" s="4" t="str">
        <f t="shared" si="47"/>
        <v>damage: 'd1'</v>
      </c>
      <c r="AA147" s="4" t="str">
        <f t="shared" si="48"/>
        <v>damage_type: 'Bludgeoning'</v>
      </c>
      <c r="AB147" s="4" t="str">
        <f t="shared" si="49"/>
        <v/>
      </c>
      <c r="AC147" s="4" t="str">
        <f t="shared" si="50"/>
        <v>critical_range: 20</v>
      </c>
      <c r="AD147" s="4" t="str">
        <f t="shared" si="51"/>
        <v>critical_multiplier: 2</v>
      </c>
      <c r="AE147" s="4" t="str">
        <f t="shared" si="52"/>
        <v/>
      </c>
      <c r="AF147" s="4" t="str">
        <f t="shared" si="53"/>
        <v>range increment: -1</v>
      </c>
      <c r="AG147" s="4" t="str">
        <f t="shared" si="54"/>
        <v>melee_penalty: -1</v>
      </c>
      <c r="AH147" s="4" t="str">
        <f t="shared" si="55"/>
        <v>is_finesse: 'true'</v>
      </c>
      <c r="AI147" s="4" t="str">
        <f t="shared" si="56"/>
        <v>has_reach: 'false'</v>
      </c>
      <c r="AK147" s="4" t="str">
        <f t="shared" ca="1" si="57"/>
        <v>{product_name: 'Slam', cost: -1, stock: 11, weight: -1, category_id: 1, additional_information: JSON.stringify({weapon_type: 'Natural', ua_weapon_group: 'Natural', damage: 'd1', damage_type: 'Bludgeoning', critical_range: 20, critical_multiplier: 2, range increment: -1, melee_penalty: -1, is_finesse: 'true', has_reach: 'false'})},</v>
      </c>
    </row>
    <row r="148" spans="1:37" outlineLevel="1" x14ac:dyDescent="0.2">
      <c r="A148" s="11" t="s">
        <v>266</v>
      </c>
      <c r="C148" s="12"/>
      <c r="D148" s="12"/>
      <c r="E148" s="51" t="s">
        <v>84</v>
      </c>
      <c r="F148" s="52" t="s">
        <v>84</v>
      </c>
      <c r="G148" s="52" t="s">
        <v>1326</v>
      </c>
      <c r="H148" s="51" t="s">
        <v>95</v>
      </c>
      <c r="I148" s="51"/>
      <c r="J148" s="51">
        <v>20</v>
      </c>
      <c r="K148" s="51">
        <v>2</v>
      </c>
      <c r="L148" s="51"/>
      <c r="M148" s="51"/>
      <c r="N148" s="51"/>
      <c r="O148" s="53" t="b">
        <v>1</v>
      </c>
      <c r="P148" s="53" t="b">
        <v>0</v>
      </c>
      <c r="R148" s="4" t="str">
        <f t="shared" si="39"/>
        <v>product_name: 'Slap'</v>
      </c>
      <c r="S148" s="4" t="str">
        <f t="shared" si="40"/>
        <v/>
      </c>
      <c r="T148" s="4" t="str">
        <f t="shared" si="41"/>
        <v>cost: -1</v>
      </c>
      <c r="U148" s="4" t="str">
        <f t="shared" ca="1" si="42"/>
        <v>stock: 7</v>
      </c>
      <c r="V148" s="4" t="str">
        <f t="shared" si="43"/>
        <v>weight: -1</v>
      </c>
      <c r="W148" s="4" t="str">
        <f t="shared" si="44"/>
        <v>category_id: 1</v>
      </c>
      <c r="X148" s="4" t="str">
        <f t="shared" si="45"/>
        <v>weapon_type: 'Natural'</v>
      </c>
      <c r="Y148" s="4" t="str">
        <f t="shared" si="46"/>
        <v>ua_weapon_group: 'Natural'</v>
      </c>
      <c r="Z148" s="4" t="str">
        <f t="shared" si="47"/>
        <v>damage: 'd1'</v>
      </c>
      <c r="AA148" s="4" t="str">
        <f t="shared" si="48"/>
        <v>damage_type: 'Bludgeoning'</v>
      </c>
      <c r="AB148" s="4" t="str">
        <f t="shared" si="49"/>
        <v/>
      </c>
      <c r="AC148" s="4" t="str">
        <f t="shared" si="50"/>
        <v>critical_range: 20</v>
      </c>
      <c r="AD148" s="4" t="str">
        <f t="shared" si="51"/>
        <v>critical_multiplier: 2</v>
      </c>
      <c r="AE148" s="4" t="str">
        <f t="shared" si="52"/>
        <v/>
      </c>
      <c r="AF148" s="4" t="str">
        <f t="shared" si="53"/>
        <v>range increment: -1</v>
      </c>
      <c r="AG148" s="4" t="str">
        <f t="shared" si="54"/>
        <v>melee_penalty: -1</v>
      </c>
      <c r="AH148" s="4" t="str">
        <f t="shared" si="55"/>
        <v>is_finesse: 'true'</v>
      </c>
      <c r="AI148" s="4" t="str">
        <f t="shared" si="56"/>
        <v>has_reach: 'false'</v>
      </c>
      <c r="AK148" s="4" t="str">
        <f t="shared" ca="1" si="57"/>
        <v>{product_name: 'Slap', cost: -1, stock: 7, weight: -1, category_id: 1, additional_information: JSON.stringify({weapon_type: 'Natural', ua_weapon_group: 'Natural', damage: 'd1', damage_type: 'Bludgeoning', critical_range: 20, critical_multiplier: 2, range increment: -1, melee_penalty: -1, is_finesse: 'true', has_reach: 'false'})},</v>
      </c>
    </row>
    <row r="149" spans="1:37" ht="130" outlineLevel="1" x14ac:dyDescent="0.2">
      <c r="A149" s="11" t="s">
        <v>267</v>
      </c>
      <c r="B149" s="35" t="s">
        <v>268</v>
      </c>
      <c r="C149" s="12"/>
      <c r="D149" s="12"/>
      <c r="E149" s="51" t="s">
        <v>45</v>
      </c>
      <c r="F149" s="52" t="s">
        <v>90</v>
      </c>
      <c r="G149" s="52" t="s">
        <v>1321</v>
      </c>
      <c r="H149" s="51" t="s">
        <v>95</v>
      </c>
      <c r="I149" s="51"/>
      <c r="J149" s="51">
        <v>20</v>
      </c>
      <c r="K149" s="51">
        <v>2</v>
      </c>
      <c r="L149" s="51" t="s">
        <v>41</v>
      </c>
      <c r="M149" s="51">
        <v>50</v>
      </c>
      <c r="N149" s="51"/>
      <c r="O149" s="53" t="b">
        <v>0</v>
      </c>
      <c r="P149" s="53" t="b">
        <v>0</v>
      </c>
      <c r="R149" s="4" t="str">
        <f t="shared" si="39"/>
        <v>product_name: 'Sling'</v>
      </c>
      <c r="S149" s="4" t="str">
        <f t="shared" si="40"/>
        <v>description: 'Bullets come in a leather pouch that holds 10 bullets. A bullet that hits its target is destroyed; one that misses has a 50% chance of being destroyed or lost.\nYour Strength modifier applies to damage rolls when you use a sling, just as it does for thrown weapons. You can fire, but not load, a sling with one hand. Loading a sling is a move action that requires two hands and provokes attacks of opportunity.\nYou can hurl ordinary stones with a sling, but stones are not as dense or as round as bullets. Thus, such an attack deals damage as if the weapon were designed for a creature one size category smaller than you and you take a –1 penalty on attack rolls.'</v>
      </c>
      <c r="T149" s="4" t="str">
        <f t="shared" si="41"/>
        <v>cost: -1</v>
      </c>
      <c r="U149" s="4" t="str">
        <f t="shared" ca="1" si="42"/>
        <v>stock: 9</v>
      </c>
      <c r="V149" s="4" t="str">
        <f t="shared" si="43"/>
        <v>weight: -1</v>
      </c>
      <c r="W149" s="4" t="str">
        <f t="shared" si="44"/>
        <v>category_id: 1</v>
      </c>
      <c r="X149" s="4" t="str">
        <f t="shared" si="45"/>
        <v>weapon_type: 'Simple'</v>
      </c>
      <c r="Y149" s="4" t="str">
        <f t="shared" si="46"/>
        <v>ua_weapon_group: 'Other'</v>
      </c>
      <c r="Z149" s="4" t="str">
        <f t="shared" si="47"/>
        <v>damage: 'd4'</v>
      </c>
      <c r="AA149" s="4" t="str">
        <f t="shared" si="48"/>
        <v>damage_type: 'Bludgeoning'</v>
      </c>
      <c r="AB149" s="4" t="str">
        <f t="shared" si="49"/>
        <v/>
      </c>
      <c r="AC149" s="4" t="str">
        <f t="shared" si="50"/>
        <v>critical_range: 20</v>
      </c>
      <c r="AD149" s="4" t="str">
        <f t="shared" si="51"/>
        <v>critical_multiplier: 2</v>
      </c>
      <c r="AE149" s="4" t="str">
        <f t="shared" si="52"/>
        <v>delivery: 'thrown'</v>
      </c>
      <c r="AF149" s="4" t="str">
        <f t="shared" si="53"/>
        <v>range increment: 50</v>
      </c>
      <c r="AG149" s="4" t="str">
        <f t="shared" si="54"/>
        <v>melee_penalty: -1</v>
      </c>
      <c r="AH149" s="4" t="str">
        <f t="shared" si="55"/>
        <v>is_finesse: 'false'</v>
      </c>
      <c r="AI149" s="4" t="str">
        <f t="shared" si="56"/>
        <v>has_reach: 'false'</v>
      </c>
      <c r="AK149" s="4" t="str">
        <f t="shared" ca="1" si="57"/>
        <v>{product_name: 'Sling', description: 'Bullets come in a leather pouch that holds 10 bullets. A bullet that hits its target is destroyed; one that misses has a 50% chance of being destroyed or lost.\nYour Strength modifier applies to damage rolls when you use a sling, just as it does for thrown weapons. You can fire, but not load, a sling with one hand. Loading a sling is a move action that requires two hands and provokes attacks of opportunity.\nYou can hurl ordinary stones with a sling, but stones are not as dense or as round as bullets. Thus, such an attack deals damage as if the weapon were designed for a creature one size category smaller than you and you take a –1 penalty on attack rolls.', cost: -1, stock: 9, weight: -1, category_id: 1, additional_information: JSON.stringify({weapon_type: 'Simple', ua_weapon_group: 'Other', damage: 'd4', damage_type: 'Bludgeoning', critical_range: 20, critical_multiplier: 2, delivery: 'thrown', range increment: 50, melee_penalty: -1, is_finesse: 'false', has_reach: 'false'})},</v>
      </c>
    </row>
    <row r="150" spans="1:37" outlineLevel="1" x14ac:dyDescent="0.2">
      <c r="A150" s="11" t="s">
        <v>269</v>
      </c>
      <c r="C150" s="12">
        <v>5</v>
      </c>
      <c r="D150" s="12">
        <v>4</v>
      </c>
      <c r="E150" s="51" t="s">
        <v>68</v>
      </c>
      <c r="F150" s="52"/>
      <c r="G150" s="52" t="s">
        <v>1321</v>
      </c>
      <c r="H150" s="51" t="s">
        <v>47</v>
      </c>
      <c r="I150" s="51"/>
      <c r="J150" s="51">
        <v>20</v>
      </c>
      <c r="K150" s="51">
        <v>2</v>
      </c>
      <c r="L150" s="51"/>
      <c r="M150" s="51"/>
      <c r="N150" s="51"/>
      <c r="O150" s="53" t="b">
        <v>0</v>
      </c>
      <c r="P150" s="53" t="b">
        <v>0</v>
      </c>
      <c r="R150" s="4" t="str">
        <f t="shared" si="39"/>
        <v>product_name: 'Sodegarami'</v>
      </c>
      <c r="S150" s="4" t="str">
        <f t="shared" si="40"/>
        <v/>
      </c>
      <c r="T150" s="4" t="str">
        <f t="shared" si="41"/>
        <v>cost: 4</v>
      </c>
      <c r="U150" s="4" t="str">
        <f t="shared" ca="1" si="42"/>
        <v>stock: 19</v>
      </c>
      <c r="V150" s="4" t="str">
        <f t="shared" si="43"/>
        <v>weight: 5</v>
      </c>
      <c r="W150" s="4" t="str">
        <f t="shared" si="44"/>
        <v>category_id: 1</v>
      </c>
      <c r="X150" s="4" t="str">
        <f t="shared" si="45"/>
        <v>weapon_type: 'Exotic'</v>
      </c>
      <c r="Y150" s="4" t="str">
        <f t="shared" si="46"/>
        <v/>
      </c>
      <c r="Z150" s="4" t="str">
        <f t="shared" si="47"/>
        <v>damage: 'd4'</v>
      </c>
      <c r="AA150" s="4" t="str">
        <f t="shared" si="48"/>
        <v>damage_type: 'Piercing'</v>
      </c>
      <c r="AB150" s="4" t="str">
        <f t="shared" si="49"/>
        <v/>
      </c>
      <c r="AC150" s="4" t="str">
        <f t="shared" si="50"/>
        <v>critical_range: 20</v>
      </c>
      <c r="AD150" s="4" t="str">
        <f t="shared" si="51"/>
        <v>critical_multiplier: 2</v>
      </c>
      <c r="AE150" s="4" t="str">
        <f t="shared" si="52"/>
        <v/>
      </c>
      <c r="AF150" s="4" t="str">
        <f t="shared" si="53"/>
        <v>range increment: -1</v>
      </c>
      <c r="AG150" s="4" t="str">
        <f t="shared" si="54"/>
        <v>melee_penalty: -1</v>
      </c>
      <c r="AH150" s="4" t="str">
        <f t="shared" si="55"/>
        <v>is_finesse: 'false'</v>
      </c>
      <c r="AI150" s="4" t="str">
        <f t="shared" si="56"/>
        <v>has_reach: 'false'</v>
      </c>
      <c r="AK150" s="4" t="str">
        <f t="shared" ca="1" si="57"/>
        <v>{product_name: 'Sodegarami', cost: 4, stock: 19, weight: 5, category_id: 1, additional_information: JSON.stringify({weapon_type: 'Exotic', damage: 'd4', damage_type: 'Piercing', critical_range: 20, critical_multiplier: 2, range increment: -1, melee_penalty: -1, is_finesse: 'false', has_reach: 'false'})},</v>
      </c>
    </row>
    <row r="151" spans="1:37" ht="30" outlineLevel="1" x14ac:dyDescent="0.2">
      <c r="A151" s="11" t="s">
        <v>270</v>
      </c>
      <c r="B151" s="35" t="s">
        <v>271</v>
      </c>
      <c r="C151" s="12">
        <v>3</v>
      </c>
      <c r="D151" s="12">
        <v>1</v>
      </c>
      <c r="E151" s="51" t="s">
        <v>45</v>
      </c>
      <c r="F151" s="52" t="s">
        <v>177</v>
      </c>
      <c r="G151" s="52" t="s">
        <v>1320</v>
      </c>
      <c r="H151" s="51" t="s">
        <v>47</v>
      </c>
      <c r="I151" s="51"/>
      <c r="J151" s="51">
        <v>20</v>
      </c>
      <c r="K151" s="51">
        <v>3</v>
      </c>
      <c r="L151" s="51" t="s">
        <v>41</v>
      </c>
      <c r="M151" s="51">
        <v>20</v>
      </c>
      <c r="N151" s="51"/>
      <c r="O151" s="53" t="b">
        <v>0</v>
      </c>
      <c r="P151" s="53" t="b">
        <v>0</v>
      </c>
      <c r="R151" s="4" t="str">
        <f t="shared" si="39"/>
        <v>product_name: 'Spear'</v>
      </c>
      <c r="S151" s="4" t="str">
        <f t="shared" si="40"/>
        <v>description: 'A spear can be thrown. If you use a ready action to set a spear against a charge, you deal double damage on a successful hit against a charging character.'</v>
      </c>
      <c r="T151" s="4" t="str">
        <f t="shared" si="41"/>
        <v>cost: 1</v>
      </c>
      <c r="U151" s="4" t="str">
        <f t="shared" ca="1" si="42"/>
        <v>stock: 18</v>
      </c>
      <c r="V151" s="4" t="str">
        <f t="shared" si="43"/>
        <v>weight: 3</v>
      </c>
      <c r="W151" s="4" t="str">
        <f t="shared" si="44"/>
        <v>category_id: 1</v>
      </c>
      <c r="X151" s="4" t="str">
        <f t="shared" si="45"/>
        <v>weapon_type: 'Simple'</v>
      </c>
      <c r="Y151" s="4" t="str">
        <f t="shared" si="46"/>
        <v>ua_weapon_group: 'Polearm'</v>
      </c>
      <c r="Z151" s="4" t="str">
        <f t="shared" si="47"/>
        <v>damage: 'd6'</v>
      </c>
      <c r="AA151" s="4" t="str">
        <f t="shared" si="48"/>
        <v>damage_type: 'Piercing'</v>
      </c>
      <c r="AB151" s="4" t="str">
        <f t="shared" si="49"/>
        <v/>
      </c>
      <c r="AC151" s="4" t="str">
        <f t="shared" si="50"/>
        <v>critical_range: 20</v>
      </c>
      <c r="AD151" s="4" t="str">
        <f t="shared" si="51"/>
        <v>critical_multiplier: 3</v>
      </c>
      <c r="AE151" s="4" t="str">
        <f t="shared" si="52"/>
        <v>delivery: 'thrown'</v>
      </c>
      <c r="AF151" s="4" t="str">
        <f t="shared" si="53"/>
        <v>range increment: 20</v>
      </c>
      <c r="AG151" s="4" t="str">
        <f t="shared" si="54"/>
        <v>melee_penalty: -1</v>
      </c>
      <c r="AH151" s="4" t="str">
        <f t="shared" si="55"/>
        <v>is_finesse: 'false'</v>
      </c>
      <c r="AI151" s="4" t="str">
        <f t="shared" si="56"/>
        <v>has_reach: 'false'</v>
      </c>
      <c r="AK151" s="4" t="str">
        <f t="shared" ca="1" si="57"/>
        <v>{product_name: 'Spear', description: 'A spear can be thrown. If you use a ready action to set a spear against a charge, you deal double damage on a successful hit against a charging character.', cost: 1, stock: 18, weight: 3, category_id: 1, additional_information: JSON.stringify({weapon_type: 'Simple', ua_weapon_group: 'Polearm', damage: 'd6', damage_type: 'Piercing', critical_range: 20, critical_multiplier: 3, delivery: 'thrown', range increment: 20, melee_penalty: -1, is_finesse: 'false', has_reach: 'false'})},</v>
      </c>
    </row>
    <row r="152" spans="1:37" ht="50" outlineLevel="1" x14ac:dyDescent="0.2">
      <c r="A152" s="11" t="s">
        <v>272</v>
      </c>
      <c r="B152" s="35" t="s">
        <v>273</v>
      </c>
      <c r="C152" s="12">
        <v>9</v>
      </c>
      <c r="D152" s="12">
        <v>5</v>
      </c>
      <c r="E152" s="51" t="s">
        <v>57</v>
      </c>
      <c r="F152" s="52" t="s">
        <v>177</v>
      </c>
      <c r="G152" s="52" t="s">
        <v>1323</v>
      </c>
      <c r="H152" s="51" t="s">
        <v>47</v>
      </c>
      <c r="I152" s="51"/>
      <c r="J152" s="51">
        <v>20</v>
      </c>
      <c r="K152" s="51">
        <v>3</v>
      </c>
      <c r="L152" s="51"/>
      <c r="M152" s="51"/>
      <c r="N152" s="51"/>
      <c r="O152" s="53" t="b">
        <v>0</v>
      </c>
      <c r="P152" s="53" t="b">
        <v>1</v>
      </c>
      <c r="R152" s="4" t="str">
        <f t="shared" si="39"/>
        <v>product_name: 'Spear, Long'</v>
      </c>
      <c r="S152" s="4" t="str">
        <f t="shared" si="40"/>
        <v>description: 'A longspear has reach. You can strike opponents 10 feet away with it, but you can’t use it against an adjacent foe. If you use a ready action to set a longspear against a charge, you deal double damage on a successful hit against a charging character.'</v>
      </c>
      <c r="T152" s="4" t="str">
        <f t="shared" si="41"/>
        <v>cost: 5</v>
      </c>
      <c r="U152" s="4" t="str">
        <f t="shared" ca="1" si="42"/>
        <v>stock: 12</v>
      </c>
      <c r="V152" s="4" t="str">
        <f t="shared" si="43"/>
        <v>weight: 9</v>
      </c>
      <c r="W152" s="4" t="str">
        <f t="shared" si="44"/>
        <v>category_id: 1</v>
      </c>
      <c r="X152" s="4" t="str">
        <f t="shared" si="45"/>
        <v>weapon_type: 'Martial'</v>
      </c>
      <c r="Y152" s="4" t="str">
        <f t="shared" si="46"/>
        <v>ua_weapon_group: 'Polearm'</v>
      </c>
      <c r="Z152" s="4" t="str">
        <f t="shared" si="47"/>
        <v>damage: 'd8'</v>
      </c>
      <c r="AA152" s="4" t="str">
        <f t="shared" si="48"/>
        <v>damage_type: 'Piercing'</v>
      </c>
      <c r="AB152" s="4" t="str">
        <f t="shared" si="49"/>
        <v/>
      </c>
      <c r="AC152" s="4" t="str">
        <f t="shared" si="50"/>
        <v>critical_range: 20</v>
      </c>
      <c r="AD152" s="4" t="str">
        <f t="shared" si="51"/>
        <v>critical_multiplier: 3</v>
      </c>
      <c r="AE152" s="4" t="str">
        <f t="shared" si="52"/>
        <v/>
      </c>
      <c r="AF152" s="4" t="str">
        <f t="shared" si="53"/>
        <v>range increment: -1</v>
      </c>
      <c r="AG152" s="4" t="str">
        <f t="shared" si="54"/>
        <v>melee_penalty: -1</v>
      </c>
      <c r="AH152" s="4" t="str">
        <f t="shared" si="55"/>
        <v>is_finesse: 'false'</v>
      </c>
      <c r="AI152" s="4" t="str">
        <f t="shared" si="56"/>
        <v>has_reach: 'true'</v>
      </c>
      <c r="AK152" s="4" t="str">
        <f t="shared" ca="1" si="57"/>
        <v>{product_name: 'Spear, Long', description: 'A longspear has reach. You can strike opponents 10 feet away with it, but you can’t use it against an adjacent foe. If you use a ready action to set a longspear against a charge, you deal double damage on a successful hit against a charging character.', cost: 5, stock: 12, weight: 9, category_id: 1, additional_information: JSON.stringify({weapon_type: 'Martial', ua_weapon_group: 'Polearm', damage: 'd8', damage_type: 'Piercing', critical_range: 20, critical_multiplier: 3, range increment: -1, melee_penalty: -1, is_finesse: 'false', has_reach: 'true'})},</v>
      </c>
    </row>
    <row r="153" spans="1:37" ht="20" outlineLevel="1" x14ac:dyDescent="0.2">
      <c r="A153" s="11" t="s">
        <v>274</v>
      </c>
      <c r="B153" s="35" t="s">
        <v>275</v>
      </c>
      <c r="C153" s="12">
        <v>5</v>
      </c>
      <c r="D153" s="12">
        <v>2</v>
      </c>
      <c r="E153" s="51" t="s">
        <v>45</v>
      </c>
      <c r="F153" s="52" t="s">
        <v>177</v>
      </c>
      <c r="G153" s="52" t="s">
        <v>1323</v>
      </c>
      <c r="H153" s="51" t="s">
        <v>47</v>
      </c>
      <c r="I153" s="51"/>
      <c r="J153" s="51">
        <v>20</v>
      </c>
      <c r="K153" s="51">
        <v>3</v>
      </c>
      <c r="L153" s="51" t="s">
        <v>41</v>
      </c>
      <c r="M153" s="51">
        <v>20</v>
      </c>
      <c r="N153" s="51"/>
      <c r="O153" s="53" t="b">
        <v>0</v>
      </c>
      <c r="P153" s="53" t="b">
        <v>0</v>
      </c>
      <c r="R153" s="4" t="str">
        <f t="shared" si="39"/>
        <v>product_name: 'Spear, Short'</v>
      </c>
      <c r="S153" s="4" t="str">
        <f t="shared" si="40"/>
        <v>description: 'A shortspear is small enough to wield one-handed. It may also be thrown.'</v>
      </c>
      <c r="T153" s="4" t="str">
        <f t="shared" si="41"/>
        <v>cost: 2</v>
      </c>
      <c r="U153" s="4" t="str">
        <f t="shared" ca="1" si="42"/>
        <v>stock: 8</v>
      </c>
      <c r="V153" s="4" t="str">
        <f t="shared" si="43"/>
        <v>weight: 5</v>
      </c>
      <c r="W153" s="4" t="str">
        <f t="shared" si="44"/>
        <v>category_id: 1</v>
      </c>
      <c r="X153" s="4" t="str">
        <f t="shared" si="45"/>
        <v>weapon_type: 'Simple'</v>
      </c>
      <c r="Y153" s="4" t="str">
        <f t="shared" si="46"/>
        <v>ua_weapon_group: 'Polearm'</v>
      </c>
      <c r="Z153" s="4" t="str">
        <f t="shared" si="47"/>
        <v>damage: 'd8'</v>
      </c>
      <c r="AA153" s="4" t="str">
        <f t="shared" si="48"/>
        <v>damage_type: 'Piercing'</v>
      </c>
      <c r="AB153" s="4" t="str">
        <f t="shared" si="49"/>
        <v/>
      </c>
      <c r="AC153" s="4" t="str">
        <f t="shared" si="50"/>
        <v>critical_range: 20</v>
      </c>
      <c r="AD153" s="4" t="str">
        <f t="shared" si="51"/>
        <v>critical_multiplier: 3</v>
      </c>
      <c r="AE153" s="4" t="str">
        <f t="shared" si="52"/>
        <v>delivery: 'thrown'</v>
      </c>
      <c r="AF153" s="4" t="str">
        <f t="shared" si="53"/>
        <v>range increment: 20</v>
      </c>
      <c r="AG153" s="4" t="str">
        <f t="shared" si="54"/>
        <v>melee_penalty: -1</v>
      </c>
      <c r="AH153" s="4" t="str">
        <f t="shared" si="55"/>
        <v>is_finesse: 'false'</v>
      </c>
      <c r="AI153" s="4" t="str">
        <f t="shared" si="56"/>
        <v>has_reach: 'false'</v>
      </c>
      <c r="AK153" s="4" t="str">
        <f t="shared" ca="1" si="57"/>
        <v>{product_name: 'Spear, Short', description: 'A shortspear is small enough to wield one-handed. It may also be thrown.', cost: 2, stock: 8, weight: 5, category_id: 1, additional_information: JSON.stringify({weapon_type: 'Simple', ua_weapon_group: 'Polearm', damage: 'd8', damage_type: 'Piercing', critical_range: 20, critical_multiplier: 3, delivery: 'thrown', range increment: 20, melee_penalty: -1, is_finesse: 'false', has_reach: 'false'})},</v>
      </c>
    </row>
    <row r="154" spans="1:37" outlineLevel="1" x14ac:dyDescent="0.2">
      <c r="A154" s="11" t="s">
        <v>276</v>
      </c>
      <c r="C154" s="12"/>
      <c r="D154" s="12"/>
      <c r="E154" s="51" t="s">
        <v>84</v>
      </c>
      <c r="F154" s="52" t="s">
        <v>84</v>
      </c>
      <c r="G154" s="52" t="s">
        <v>1323</v>
      </c>
      <c r="H154" s="51" t="s">
        <v>47</v>
      </c>
      <c r="I154" s="51"/>
      <c r="J154" s="51">
        <v>19</v>
      </c>
      <c r="K154" s="51">
        <v>2</v>
      </c>
      <c r="L154" s="51" t="s">
        <v>41</v>
      </c>
      <c r="M154" s="51">
        <v>180</v>
      </c>
      <c r="N154" s="51"/>
      <c r="O154" s="53" t="b">
        <v>0</v>
      </c>
      <c r="P154" s="53" t="b">
        <v>0</v>
      </c>
      <c r="R154" s="4" t="str">
        <f t="shared" si="39"/>
        <v>product_name: 'Spike, Manticore Tail'</v>
      </c>
      <c r="S154" s="4" t="str">
        <f t="shared" si="40"/>
        <v/>
      </c>
      <c r="T154" s="4" t="str">
        <f t="shared" si="41"/>
        <v>cost: -1</v>
      </c>
      <c r="U154" s="4" t="str">
        <f t="shared" ca="1" si="42"/>
        <v>stock: 2</v>
      </c>
      <c r="V154" s="4" t="str">
        <f t="shared" si="43"/>
        <v>weight: -1</v>
      </c>
      <c r="W154" s="4" t="str">
        <f t="shared" si="44"/>
        <v>category_id: 1</v>
      </c>
      <c r="X154" s="4" t="str">
        <f t="shared" si="45"/>
        <v>weapon_type: 'Natural'</v>
      </c>
      <c r="Y154" s="4" t="str">
        <f t="shared" si="46"/>
        <v>ua_weapon_group: 'Natural'</v>
      </c>
      <c r="Z154" s="4" t="str">
        <f t="shared" si="47"/>
        <v>damage: 'd8'</v>
      </c>
      <c r="AA154" s="4" t="str">
        <f t="shared" si="48"/>
        <v>damage_type: 'Piercing'</v>
      </c>
      <c r="AB154" s="4" t="str">
        <f t="shared" si="49"/>
        <v/>
      </c>
      <c r="AC154" s="4" t="str">
        <f t="shared" si="50"/>
        <v>critical_range: 19</v>
      </c>
      <c r="AD154" s="4" t="str">
        <f t="shared" si="51"/>
        <v>critical_multiplier: 2</v>
      </c>
      <c r="AE154" s="4" t="str">
        <f t="shared" si="52"/>
        <v>delivery: 'thrown'</v>
      </c>
      <c r="AF154" s="4" t="str">
        <f t="shared" si="53"/>
        <v>range increment: 180</v>
      </c>
      <c r="AG154" s="4" t="str">
        <f t="shared" si="54"/>
        <v>melee_penalty: -1</v>
      </c>
      <c r="AH154" s="4" t="str">
        <f t="shared" si="55"/>
        <v>is_finesse: 'false'</v>
      </c>
      <c r="AI154" s="4" t="str">
        <f t="shared" si="56"/>
        <v>has_reach: 'false'</v>
      </c>
      <c r="AK154" s="4" t="str">
        <f t="shared" ca="1" si="57"/>
        <v>{product_name: 'Spike, Manticore Tail', cost: -1, stock: 2, weight: -1, category_id: 1, additional_information: JSON.stringify({weapon_type: 'Natural', ua_weapon_group: 'Natural', damage: 'd8', damage_type: 'Piercing', critical_range: 19, critical_multiplier: 2, delivery: 'thrown', range increment: 180, melee_penalty: -1, is_finesse: 'false', has_reach: 'false'})},</v>
      </c>
    </row>
    <row r="155" spans="1:37" outlineLevel="1" x14ac:dyDescent="0.2">
      <c r="A155" s="11" t="s">
        <v>277</v>
      </c>
      <c r="C155" s="12">
        <v>0.5</v>
      </c>
      <c r="D155" s="12">
        <v>1</v>
      </c>
      <c r="E155" s="51" t="s">
        <v>68</v>
      </c>
      <c r="F155" s="52"/>
      <c r="G155" s="52" t="s">
        <v>1321</v>
      </c>
      <c r="H155" s="51" t="s">
        <v>47</v>
      </c>
      <c r="I155" s="51"/>
      <c r="J155" s="51">
        <v>20</v>
      </c>
      <c r="K155" s="51">
        <v>2</v>
      </c>
      <c r="L155" s="51"/>
      <c r="M155" s="51"/>
      <c r="N155" s="51"/>
      <c r="O155" s="53" t="b">
        <v>0</v>
      </c>
      <c r="P155" s="53" t="b">
        <v>0</v>
      </c>
      <c r="R155" s="4" t="str">
        <f t="shared" si="39"/>
        <v>product_name: 'Spikes, Ratling Tail'</v>
      </c>
      <c r="S155" s="4" t="str">
        <f t="shared" si="40"/>
        <v/>
      </c>
      <c r="T155" s="4" t="str">
        <f t="shared" si="41"/>
        <v>cost: 1</v>
      </c>
      <c r="U155" s="4" t="str">
        <f t="shared" ca="1" si="42"/>
        <v>stock: 0</v>
      </c>
      <c r="V155" s="4" t="str">
        <f t="shared" si="43"/>
        <v>weight: 0.5</v>
      </c>
      <c r="W155" s="4" t="str">
        <f t="shared" si="44"/>
        <v>category_id: 1</v>
      </c>
      <c r="X155" s="4" t="str">
        <f t="shared" si="45"/>
        <v>weapon_type: 'Exotic'</v>
      </c>
      <c r="Y155" s="4" t="str">
        <f t="shared" si="46"/>
        <v/>
      </c>
      <c r="Z155" s="4" t="str">
        <f t="shared" si="47"/>
        <v>damage: 'd4'</v>
      </c>
      <c r="AA155" s="4" t="str">
        <f t="shared" si="48"/>
        <v>damage_type: 'Piercing'</v>
      </c>
      <c r="AB155" s="4" t="str">
        <f t="shared" si="49"/>
        <v/>
      </c>
      <c r="AC155" s="4" t="str">
        <f t="shared" si="50"/>
        <v>critical_range: 20</v>
      </c>
      <c r="AD155" s="4" t="str">
        <f t="shared" si="51"/>
        <v>critical_multiplier: 2</v>
      </c>
      <c r="AE155" s="4" t="str">
        <f t="shared" si="52"/>
        <v/>
      </c>
      <c r="AF155" s="4" t="str">
        <f t="shared" si="53"/>
        <v>range increment: -1</v>
      </c>
      <c r="AG155" s="4" t="str">
        <f t="shared" si="54"/>
        <v>melee_penalty: -1</v>
      </c>
      <c r="AH155" s="4" t="str">
        <f t="shared" si="55"/>
        <v>is_finesse: 'false'</v>
      </c>
      <c r="AI155" s="4" t="str">
        <f t="shared" si="56"/>
        <v>has_reach: 'false'</v>
      </c>
      <c r="AK155" s="4" t="str">
        <f t="shared" ca="1" si="57"/>
        <v>{product_name: 'Spikes, Ratling Tail', cost: 1, stock: 0, weight: 0.5, category_id: 1, additional_information: JSON.stringify({weapon_type: 'Exotic', damage: 'd4', damage_type: 'Piercing', critical_range: 20, critical_multiplier: 2, range increment: -1, melee_penalty: -1, is_finesse: 'false', has_reach: 'false'})},</v>
      </c>
    </row>
    <row r="156" spans="1:37" outlineLevel="1" x14ac:dyDescent="0.2">
      <c r="A156" s="11" t="s">
        <v>279</v>
      </c>
      <c r="C156" s="12">
        <v>10</v>
      </c>
      <c r="D156" s="12"/>
      <c r="E156" s="51" t="s">
        <v>68</v>
      </c>
      <c r="F156" s="52" t="s">
        <v>177</v>
      </c>
      <c r="G156" s="52" t="s">
        <v>1323</v>
      </c>
      <c r="H156" s="51" t="s">
        <v>64</v>
      </c>
      <c r="I156" s="51"/>
      <c r="J156" s="51">
        <v>20</v>
      </c>
      <c r="K156" s="51">
        <v>2</v>
      </c>
      <c r="L156" s="51" t="s">
        <v>41</v>
      </c>
      <c r="M156" s="51">
        <v>20</v>
      </c>
      <c r="N156" s="51"/>
      <c r="O156" s="53" t="b">
        <v>0</v>
      </c>
      <c r="P156" s="53" t="b">
        <v>0</v>
      </c>
      <c r="R156" s="4" t="str">
        <f t="shared" si="39"/>
        <v>product_name: 'Staff, Bladed'</v>
      </c>
      <c r="S156" s="4" t="str">
        <f t="shared" si="40"/>
        <v/>
      </c>
      <c r="T156" s="4" t="str">
        <f t="shared" si="41"/>
        <v>cost: -1</v>
      </c>
      <c r="U156" s="4" t="str">
        <f t="shared" ca="1" si="42"/>
        <v>stock: 3</v>
      </c>
      <c r="V156" s="4" t="str">
        <f t="shared" si="43"/>
        <v>weight: 10</v>
      </c>
      <c r="W156" s="4" t="str">
        <f t="shared" si="44"/>
        <v>category_id: 1</v>
      </c>
      <c r="X156" s="4" t="str">
        <f t="shared" si="45"/>
        <v>weapon_type: 'Exotic'</v>
      </c>
      <c r="Y156" s="4" t="str">
        <f t="shared" si="46"/>
        <v>ua_weapon_group: 'Polearm'</v>
      </c>
      <c r="Z156" s="4" t="str">
        <f t="shared" si="47"/>
        <v>damage: 'd8'</v>
      </c>
      <c r="AA156" s="4" t="str">
        <f t="shared" si="48"/>
        <v>damage_type: 'Slashing'</v>
      </c>
      <c r="AB156" s="4" t="str">
        <f t="shared" si="49"/>
        <v/>
      </c>
      <c r="AC156" s="4" t="str">
        <f t="shared" si="50"/>
        <v>critical_range: 20</v>
      </c>
      <c r="AD156" s="4" t="str">
        <f t="shared" si="51"/>
        <v>critical_multiplier: 2</v>
      </c>
      <c r="AE156" s="4" t="str">
        <f t="shared" si="52"/>
        <v>delivery: 'thrown'</v>
      </c>
      <c r="AF156" s="4" t="str">
        <f t="shared" si="53"/>
        <v>range increment: 20</v>
      </c>
      <c r="AG156" s="4" t="str">
        <f t="shared" si="54"/>
        <v>melee_penalty: -1</v>
      </c>
      <c r="AH156" s="4" t="str">
        <f t="shared" si="55"/>
        <v>is_finesse: 'false'</v>
      </c>
      <c r="AI156" s="4" t="str">
        <f t="shared" si="56"/>
        <v>has_reach: 'false'</v>
      </c>
      <c r="AK156" s="4" t="str">
        <f t="shared" ca="1" si="57"/>
        <v>{product_name: 'Staff, Bladed', cost: -1, stock: 3, weight: 10, category_id: 1, additional_information: JSON.stringify({weapon_type: 'Exotic', ua_weapon_group: 'Polearm', damage: 'd8', damage_type: 'Slashing', critical_range: 20, critical_multiplier: 2, delivery: 'thrown', range increment: 20, melee_penalty: -1, is_finesse: 'false', has_reach: 'false'})},</v>
      </c>
    </row>
    <row r="157" spans="1:37" ht="90" outlineLevel="1" x14ac:dyDescent="0.2">
      <c r="A157" s="11" t="s">
        <v>280</v>
      </c>
      <c r="B157" s="35" t="s">
        <v>281</v>
      </c>
      <c r="C157" s="12">
        <v>4</v>
      </c>
      <c r="D157" s="12"/>
      <c r="E157" s="51" t="s">
        <v>45</v>
      </c>
      <c r="F157" s="52" t="s">
        <v>177</v>
      </c>
      <c r="G157" s="52" t="s">
        <v>1320</v>
      </c>
      <c r="H157" s="51" t="s">
        <v>95</v>
      </c>
      <c r="I157" s="51"/>
      <c r="J157" s="51">
        <v>20</v>
      </c>
      <c r="K157" s="51">
        <v>2</v>
      </c>
      <c r="L157" s="51"/>
      <c r="M157" s="51"/>
      <c r="N157" s="51"/>
      <c r="O157" s="53" t="b">
        <v>0</v>
      </c>
      <c r="P157" s="53" t="b">
        <v>0</v>
      </c>
      <c r="R157" s="4" t="str">
        <f t="shared" si="39"/>
        <v>product_name: 'Staff, Quarter'</v>
      </c>
      <c r="S157" s="4" t="str">
        <f t="shared" si="40"/>
        <v>description: 'A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round.\nThe quarterstaff is a special monk weapon. This designation gives a monk wielding a quarterstaff special options.'</v>
      </c>
      <c r="T157" s="4" t="str">
        <f t="shared" si="41"/>
        <v>cost: -1</v>
      </c>
      <c r="U157" s="4" t="str">
        <f t="shared" ca="1" si="42"/>
        <v>stock: 2</v>
      </c>
      <c r="V157" s="4" t="str">
        <f t="shared" si="43"/>
        <v>weight: 4</v>
      </c>
      <c r="W157" s="4" t="str">
        <f t="shared" si="44"/>
        <v>category_id: 1</v>
      </c>
      <c r="X157" s="4" t="str">
        <f t="shared" si="45"/>
        <v>weapon_type: 'Simple'</v>
      </c>
      <c r="Y157" s="4" t="str">
        <f t="shared" si="46"/>
        <v>ua_weapon_group: 'Polearm'</v>
      </c>
      <c r="Z157" s="4" t="str">
        <f t="shared" si="47"/>
        <v>damage: 'd6'</v>
      </c>
      <c r="AA157" s="4" t="str">
        <f t="shared" si="48"/>
        <v>damage_type: 'Bludgeoning'</v>
      </c>
      <c r="AB157" s="4" t="str">
        <f t="shared" si="49"/>
        <v/>
      </c>
      <c r="AC157" s="4" t="str">
        <f t="shared" si="50"/>
        <v>critical_range: 20</v>
      </c>
      <c r="AD157" s="4" t="str">
        <f t="shared" si="51"/>
        <v>critical_multiplier: 2</v>
      </c>
      <c r="AE157" s="4" t="str">
        <f t="shared" si="52"/>
        <v/>
      </c>
      <c r="AF157" s="4" t="str">
        <f t="shared" si="53"/>
        <v>range increment: -1</v>
      </c>
      <c r="AG157" s="4" t="str">
        <f t="shared" si="54"/>
        <v>melee_penalty: -1</v>
      </c>
      <c r="AH157" s="4" t="str">
        <f t="shared" si="55"/>
        <v>is_finesse: 'false'</v>
      </c>
      <c r="AI157" s="4" t="str">
        <f t="shared" si="56"/>
        <v>has_reach: 'false'</v>
      </c>
      <c r="AK157" s="4" t="str">
        <f t="shared" ca="1" si="57"/>
        <v>{product_name: 'Staff, Quarter', description: 'A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round.\nThe quarterstaff is a special monk weapon. This designation gives a monk wielding a quarterstaff special options.', cost: -1, stock: 2, weight: 4, category_id: 1, additional_information: JSON.stringify({weapon_type: 'Simple', ua_weapon_group: 'Polearm', damage: 'd6', damage_type: 'Bludgeoning', critical_range: 20, critical_multiplier: 2, range increment: -1, melee_penalty: -1, is_finesse: 'false', has_reach: 'false'})},</v>
      </c>
    </row>
    <row r="158" spans="1:37" outlineLevel="1" x14ac:dyDescent="0.2">
      <c r="A158" s="11" t="s">
        <v>282</v>
      </c>
      <c r="C158" s="12">
        <v>8</v>
      </c>
      <c r="D158" s="12"/>
      <c r="E158" s="51" t="s">
        <v>68</v>
      </c>
      <c r="F158" s="52"/>
      <c r="G158" s="52" t="s">
        <v>1323</v>
      </c>
      <c r="H158" s="51" t="s">
        <v>95</v>
      </c>
      <c r="I158" s="51"/>
      <c r="J158" s="51">
        <v>20</v>
      </c>
      <c r="K158" s="51">
        <v>3</v>
      </c>
      <c r="L158" s="51"/>
      <c r="M158" s="51"/>
      <c r="N158" s="51"/>
      <c r="O158" s="53" t="b">
        <v>0</v>
      </c>
      <c r="P158" s="53" t="b">
        <v>0</v>
      </c>
      <c r="R158" s="4" t="str">
        <f t="shared" si="39"/>
        <v>product_name: 'Staff, Three-Section'</v>
      </c>
      <c r="S158" s="4" t="str">
        <f t="shared" si="40"/>
        <v/>
      </c>
      <c r="T158" s="4" t="str">
        <f t="shared" si="41"/>
        <v>cost: -1</v>
      </c>
      <c r="U158" s="4" t="str">
        <f t="shared" ca="1" si="42"/>
        <v>stock: 15</v>
      </c>
      <c r="V158" s="4" t="str">
        <f t="shared" si="43"/>
        <v>weight: 8</v>
      </c>
      <c r="W158" s="4" t="str">
        <f t="shared" si="44"/>
        <v>category_id: 1</v>
      </c>
      <c r="X158" s="4" t="str">
        <f t="shared" si="45"/>
        <v>weapon_type: 'Exotic'</v>
      </c>
      <c r="Y158" s="4" t="str">
        <f t="shared" si="46"/>
        <v/>
      </c>
      <c r="Z158" s="4" t="str">
        <f t="shared" si="47"/>
        <v>damage: 'd8'</v>
      </c>
      <c r="AA158" s="4" t="str">
        <f t="shared" si="48"/>
        <v>damage_type: 'Bludgeoning'</v>
      </c>
      <c r="AB158" s="4" t="str">
        <f t="shared" si="49"/>
        <v/>
      </c>
      <c r="AC158" s="4" t="str">
        <f t="shared" si="50"/>
        <v>critical_range: 20</v>
      </c>
      <c r="AD158" s="4" t="str">
        <f t="shared" si="51"/>
        <v>critical_multiplier: 3</v>
      </c>
      <c r="AE158" s="4" t="str">
        <f t="shared" si="52"/>
        <v/>
      </c>
      <c r="AF158" s="4" t="str">
        <f t="shared" si="53"/>
        <v>range increment: -1</v>
      </c>
      <c r="AG158" s="4" t="str">
        <f t="shared" si="54"/>
        <v>melee_penalty: -1</v>
      </c>
      <c r="AH158" s="4" t="str">
        <f t="shared" si="55"/>
        <v>is_finesse: 'false'</v>
      </c>
      <c r="AI158" s="4" t="str">
        <f t="shared" si="56"/>
        <v>has_reach: 'false'</v>
      </c>
      <c r="AK158" s="4" t="str">
        <f t="shared" ca="1" si="57"/>
        <v>{product_name: 'Staff, Three-Section', cost: -1, stock: 15, weight: 8, category_id: 1, additional_information: JSON.stringify({weapon_type: 'Exotic', damage: 'd8', damage_type: 'Bludgeoning', critical_range: 20, critical_multiplier: 3, range increment: -1, melee_penalty: -1, is_finesse: 'false', has_reach: 'false'})},</v>
      </c>
    </row>
    <row r="159" spans="1:37" ht="380" outlineLevel="1" x14ac:dyDescent="0.2">
      <c r="A159" s="11" t="s">
        <v>283</v>
      </c>
      <c r="B159" s="35" t="s">
        <v>284</v>
      </c>
      <c r="C159" s="12"/>
      <c r="D159" s="12"/>
      <c r="E159" s="51" t="s">
        <v>45</v>
      </c>
      <c r="F159" s="51" t="s">
        <v>84</v>
      </c>
      <c r="G159" s="52" t="s">
        <v>409</v>
      </c>
      <c r="H159" s="51" t="s">
        <v>95</v>
      </c>
      <c r="I159" s="51" t="s">
        <v>97</v>
      </c>
      <c r="J159" s="51">
        <v>20</v>
      </c>
      <c r="K159" s="51">
        <v>2</v>
      </c>
      <c r="L159" s="51"/>
      <c r="M159" s="51"/>
      <c r="N159" s="51"/>
      <c r="O159" s="53" t="b">
        <v>1</v>
      </c>
      <c r="P159" s="53" t="b">
        <v>0</v>
      </c>
      <c r="R159" s="4" t="str">
        <f t="shared" si="39"/>
        <v>product_name: 'Standard Unarmed'</v>
      </c>
      <c r="S159" s="4" t="str">
        <f t="shared" si="40"/>
        <v>description: 'Striking for damage with punches, kicks, and head butts is much like attacking with a melee weapon, except for the following:\n\nAttacks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foe.\n\nAn unarmed character can't take attacks of opportunity (but see 'Armed' Unarmed Attacks, below).\n\n'Armed' Unarmed Attacks: Sometimes a character's or creature's unarmed attack counts as an armed attack. A monk, a character with the Improved Unarmed Strike feat, a spellcaster delivering a touch attack spell, and a creature with natural physical weapons all count as being armed.\n\nNote that being armed counts for both offense and defense (the character can make attacks of opportunity)\n\nUnarmed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on).\n\nDealing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v>
      </c>
      <c r="T159" s="4" t="str">
        <f t="shared" si="41"/>
        <v>cost: -1</v>
      </c>
      <c r="U159" s="4" t="str">
        <f t="shared" ca="1" si="42"/>
        <v>stock: 14</v>
      </c>
      <c r="V159" s="4" t="str">
        <f t="shared" si="43"/>
        <v>weight: -1</v>
      </c>
      <c r="W159" s="4" t="str">
        <f t="shared" si="44"/>
        <v>category_id: 1</v>
      </c>
      <c r="X159" s="4" t="str">
        <f t="shared" si="45"/>
        <v>weapon_type: 'Simple'</v>
      </c>
      <c r="Y159" s="4" t="str">
        <f t="shared" si="46"/>
        <v>ua_weapon_group: 'Natural'</v>
      </c>
      <c r="Z159" s="4" t="str">
        <f t="shared" si="47"/>
        <v>damage: 'd3'</v>
      </c>
      <c r="AA159" s="4" t="str">
        <f t="shared" si="48"/>
        <v>damage_type: 'Bludgeoning'</v>
      </c>
      <c r="AB159" s="4" t="str">
        <f t="shared" si="49"/>
        <v>special_damage: 'Subdual'</v>
      </c>
      <c r="AC159" s="4" t="str">
        <f t="shared" si="50"/>
        <v>critical_range: 20</v>
      </c>
      <c r="AD159" s="4" t="str">
        <f t="shared" si="51"/>
        <v>critical_multiplier: 2</v>
      </c>
      <c r="AE159" s="4" t="str">
        <f t="shared" si="52"/>
        <v/>
      </c>
      <c r="AF159" s="4" t="str">
        <f t="shared" si="53"/>
        <v>range increment: -1</v>
      </c>
      <c r="AG159" s="4" t="str">
        <f t="shared" si="54"/>
        <v>melee_penalty: -1</v>
      </c>
      <c r="AH159" s="4" t="str">
        <f t="shared" si="55"/>
        <v>is_finesse: 'true'</v>
      </c>
      <c r="AI159" s="4" t="str">
        <f t="shared" si="56"/>
        <v>has_reach: 'false'</v>
      </c>
      <c r="AK159" s="4" t="str">
        <f t="shared" ca="1" si="57"/>
        <v>{product_name: 'Standard Unarmed', description: 'Striking for damage with punches, kicks, and head butts is much like attacking with a melee weapon, except for the following:\n\nAttacks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foe.\n\nAn unarmed character can't take attacks of opportunity (but see 'Armed' Unarmed Attacks, below).\n\n'Armed' Unarmed Attacks: Sometimes a character's or creature's unarmed attack counts as an armed attack. A monk, a character with the Improved Unarmed Strike feat, a spellcaster delivering a touch attack spell, and a creature with natural physical weapons all count as being armed.\n\nNote that being armed counts for both offense and defense (the character can make attacks of opportunity)\n\nUnarmed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on).\n\nDealing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 cost: -1, stock: 14, weight: -1, category_id: 1, additional_information: JSON.stringify({weapon_type: 'Simple', ua_weapon_group: 'Natural', damage: 'd3', damage_type: 'Bludgeoning', special_damage: 'Subdual', critical_range: 20, critical_multiplier: 2, range increment: -1, melee_penalty: -1, is_finesse: 'true', has_reach: 'false'})},</v>
      </c>
    </row>
    <row r="160" spans="1:37" outlineLevel="1" x14ac:dyDescent="0.2">
      <c r="A160" s="11" t="s">
        <v>285</v>
      </c>
      <c r="C160" s="12"/>
      <c r="D160" s="12"/>
      <c r="E160" s="51" t="s">
        <v>84</v>
      </c>
      <c r="F160" s="52" t="s">
        <v>84</v>
      </c>
      <c r="G160" s="52" t="s">
        <v>1326</v>
      </c>
      <c r="H160" s="51" t="s">
        <v>47</v>
      </c>
      <c r="I160" s="51"/>
      <c r="J160" s="51">
        <v>20</v>
      </c>
      <c r="K160" s="51">
        <v>2</v>
      </c>
      <c r="L160" s="51"/>
      <c r="M160" s="51"/>
      <c r="N160" s="51"/>
      <c r="O160" s="53" t="b">
        <v>0</v>
      </c>
      <c r="P160" s="53" t="b">
        <v>0</v>
      </c>
      <c r="R160" s="4" t="str">
        <f t="shared" si="39"/>
        <v>product_name: 'Sting'</v>
      </c>
      <c r="S160" s="4" t="str">
        <f t="shared" si="40"/>
        <v/>
      </c>
      <c r="T160" s="4" t="str">
        <f t="shared" si="41"/>
        <v>cost: -1</v>
      </c>
      <c r="U160" s="4" t="str">
        <f t="shared" ca="1" si="42"/>
        <v>stock: 19</v>
      </c>
      <c r="V160" s="4" t="str">
        <f t="shared" si="43"/>
        <v>weight: -1</v>
      </c>
      <c r="W160" s="4" t="str">
        <f t="shared" si="44"/>
        <v>category_id: 1</v>
      </c>
      <c r="X160" s="4" t="str">
        <f t="shared" si="45"/>
        <v>weapon_type: 'Natural'</v>
      </c>
      <c r="Y160" s="4" t="str">
        <f t="shared" si="46"/>
        <v>ua_weapon_group: 'Natural'</v>
      </c>
      <c r="Z160" s="4" t="str">
        <f t="shared" si="47"/>
        <v>damage: 'd1'</v>
      </c>
      <c r="AA160" s="4" t="str">
        <f t="shared" si="48"/>
        <v>damage_type: 'Piercing'</v>
      </c>
      <c r="AB160" s="4" t="str">
        <f t="shared" si="49"/>
        <v/>
      </c>
      <c r="AC160" s="4" t="str">
        <f t="shared" si="50"/>
        <v>critical_range: 20</v>
      </c>
      <c r="AD160" s="4" t="str">
        <f t="shared" si="51"/>
        <v>critical_multiplier: 2</v>
      </c>
      <c r="AE160" s="4" t="str">
        <f t="shared" si="52"/>
        <v/>
      </c>
      <c r="AF160" s="4" t="str">
        <f t="shared" si="53"/>
        <v>range increment: -1</v>
      </c>
      <c r="AG160" s="4" t="str">
        <f t="shared" si="54"/>
        <v>melee_penalty: -1</v>
      </c>
      <c r="AH160" s="4" t="str">
        <f t="shared" si="55"/>
        <v>is_finesse: 'false'</v>
      </c>
      <c r="AI160" s="4" t="str">
        <f t="shared" si="56"/>
        <v>has_reach: 'false'</v>
      </c>
      <c r="AK160" s="4" t="str">
        <f t="shared" ca="1" si="57"/>
        <v>{product_name: 'Sting', cost: -1, stock: 19, weight: -1, category_id: 1, additional_information: JSON.stringify({weapon_type: 'Natural', ua_weapon_group: 'Natural', damage: 'd1', damage_type: 'Piercing', critical_range: 20, critical_multiplier: 2, range increment: -1, melee_penalty: -1, is_finesse: 'false', has_reach: 'false'})},</v>
      </c>
    </row>
    <row r="161" spans="1:37" ht="120" outlineLevel="1" x14ac:dyDescent="0.2">
      <c r="A161" s="11" t="s">
        <v>286</v>
      </c>
      <c r="B161" s="37" t="s">
        <v>287</v>
      </c>
      <c r="C161" s="12"/>
      <c r="D161" s="12"/>
      <c r="E161" s="51" t="s">
        <v>45</v>
      </c>
      <c r="F161" s="52" t="s">
        <v>84</v>
      </c>
      <c r="G161" s="52" t="s">
        <v>409</v>
      </c>
      <c r="H161" s="51" t="s">
        <v>95</v>
      </c>
      <c r="I161" s="51" t="s">
        <v>97</v>
      </c>
      <c r="J161" s="51">
        <v>20</v>
      </c>
      <c r="K161" s="51">
        <v>2</v>
      </c>
      <c r="L161" s="51"/>
      <c r="M161" s="51"/>
      <c r="N161" s="51"/>
      <c r="O161" s="53" t="b">
        <v>1</v>
      </c>
      <c r="P161" s="53" t="b">
        <v>0</v>
      </c>
      <c r="R161" s="4" t="str">
        <f t="shared" si="39"/>
        <v>product_name: 'Strike, Unarmed'</v>
      </c>
      <c r="S161" s="4" t="str">
        <f t="shared" si="40"/>
        <v>description: 'A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rolls.\nAn unarmed strike is always considered a light weapon. Therefore, you can use the Weapon Finesse feat to apply your Dexterity modifier instead of your Strength modifier to attack rolls with an unarmed strike.'</v>
      </c>
      <c r="T161" s="4" t="str">
        <f t="shared" si="41"/>
        <v>cost: -1</v>
      </c>
      <c r="U161" s="4" t="str">
        <f t="shared" ca="1" si="42"/>
        <v>stock: 2</v>
      </c>
      <c r="V161" s="4" t="str">
        <f t="shared" si="43"/>
        <v>weight: -1</v>
      </c>
      <c r="W161" s="4" t="str">
        <f t="shared" si="44"/>
        <v>category_id: 1</v>
      </c>
      <c r="X161" s="4" t="str">
        <f t="shared" si="45"/>
        <v>weapon_type: 'Simple'</v>
      </c>
      <c r="Y161" s="4" t="str">
        <f t="shared" si="46"/>
        <v>ua_weapon_group: 'Natural'</v>
      </c>
      <c r="Z161" s="4" t="str">
        <f t="shared" si="47"/>
        <v>damage: 'd3'</v>
      </c>
      <c r="AA161" s="4" t="str">
        <f t="shared" si="48"/>
        <v>damage_type: 'Bludgeoning'</v>
      </c>
      <c r="AB161" s="4" t="str">
        <f t="shared" si="49"/>
        <v>special_damage: 'Subdual'</v>
      </c>
      <c r="AC161" s="4" t="str">
        <f t="shared" si="50"/>
        <v>critical_range: 20</v>
      </c>
      <c r="AD161" s="4" t="str">
        <f t="shared" si="51"/>
        <v>critical_multiplier: 2</v>
      </c>
      <c r="AE161" s="4" t="str">
        <f t="shared" si="52"/>
        <v/>
      </c>
      <c r="AF161" s="4" t="str">
        <f t="shared" si="53"/>
        <v>range increment: -1</v>
      </c>
      <c r="AG161" s="4" t="str">
        <f t="shared" si="54"/>
        <v>melee_penalty: -1</v>
      </c>
      <c r="AH161" s="4" t="str">
        <f t="shared" si="55"/>
        <v>is_finesse: 'true'</v>
      </c>
      <c r="AI161" s="4" t="str">
        <f t="shared" si="56"/>
        <v>has_reach: 'false'</v>
      </c>
      <c r="AK161" s="4" t="str">
        <f t="shared" ca="1" si="57"/>
        <v>{product_name: 'Strike, Unarmed', description: 'A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rolls.\nAn unarmed strike is always considered a light weapon. Therefore, you can use the Weapon Finesse feat to apply your Dexterity modifier instead of your Strength modifier to attack rolls with an unarmed strike.', cost: -1, stock: 2, weight: -1, category_id: 1, additional_information: JSON.stringify({weapon_type: 'Simple', ua_weapon_group: 'Natural', damage: 'd3', damage_type: 'Bludgeoning', special_damage: 'Subdual', critical_range: 20, critical_multiplier: 2, range increment: -1, melee_penalty: -1, is_finesse: 'true', has_reach: 'false'})},</v>
      </c>
    </row>
    <row r="162" spans="1:37" ht="30" outlineLevel="1" x14ac:dyDescent="0.2">
      <c r="A162" s="11" t="s">
        <v>288</v>
      </c>
      <c r="B162" s="35" t="s">
        <v>289</v>
      </c>
      <c r="C162" s="12">
        <v>10</v>
      </c>
      <c r="D162" s="12">
        <v>35</v>
      </c>
      <c r="E162" s="51" t="s">
        <v>68</v>
      </c>
      <c r="F162" s="52" t="s">
        <v>152</v>
      </c>
      <c r="G162" s="52" t="s">
        <v>1324</v>
      </c>
      <c r="H162" s="51" t="s">
        <v>64</v>
      </c>
      <c r="I162" s="51"/>
      <c r="J162" s="51">
        <v>19</v>
      </c>
      <c r="K162" s="51">
        <v>2</v>
      </c>
      <c r="L162" s="51"/>
      <c r="M162" s="51"/>
      <c r="N162" s="51"/>
      <c r="O162" s="53" t="b">
        <v>0</v>
      </c>
      <c r="P162" s="53" t="b">
        <v>0</v>
      </c>
      <c r="R162" s="4" t="str">
        <f t="shared" si="39"/>
        <v>product_name: 'Sword, Bastard'</v>
      </c>
      <c r="S162" s="4" t="str">
        <f t="shared" si="40"/>
        <v>description: 'A bastard sword is too large to use in one hand without special training; thus, it is an exotic weapon. A character can use a bastard sword two-handed as a martial weapon.'</v>
      </c>
      <c r="T162" s="4" t="str">
        <f t="shared" si="41"/>
        <v>cost: 35</v>
      </c>
      <c r="U162" s="4" t="str">
        <f t="shared" ca="1" si="42"/>
        <v>stock: 3</v>
      </c>
      <c r="V162" s="4" t="str">
        <f t="shared" si="43"/>
        <v>weight: 10</v>
      </c>
      <c r="W162" s="4" t="str">
        <f t="shared" si="44"/>
        <v>category_id: 1</v>
      </c>
      <c r="X162" s="4" t="str">
        <f t="shared" si="45"/>
        <v>weapon_type: 'Exotic'</v>
      </c>
      <c r="Y162" s="4" t="str">
        <f t="shared" si="46"/>
        <v>ua_weapon_group: 'Sword'</v>
      </c>
      <c r="Z162" s="4" t="str">
        <f t="shared" si="47"/>
        <v>damage: 'd10'</v>
      </c>
      <c r="AA162" s="4" t="str">
        <f t="shared" si="48"/>
        <v>damage_type: 'Slashing'</v>
      </c>
      <c r="AB162" s="4" t="str">
        <f t="shared" si="49"/>
        <v/>
      </c>
      <c r="AC162" s="4" t="str">
        <f t="shared" si="50"/>
        <v>critical_range: 19</v>
      </c>
      <c r="AD162" s="4" t="str">
        <f t="shared" si="51"/>
        <v>critical_multiplier: 2</v>
      </c>
      <c r="AE162" s="4" t="str">
        <f t="shared" si="52"/>
        <v/>
      </c>
      <c r="AF162" s="4" t="str">
        <f t="shared" si="53"/>
        <v>range increment: -1</v>
      </c>
      <c r="AG162" s="4" t="str">
        <f t="shared" si="54"/>
        <v>melee_penalty: -1</v>
      </c>
      <c r="AH162" s="4" t="str">
        <f t="shared" si="55"/>
        <v>is_finesse: 'false'</v>
      </c>
      <c r="AI162" s="4" t="str">
        <f t="shared" si="56"/>
        <v>has_reach: 'false'</v>
      </c>
      <c r="AK162" s="4" t="str">
        <f t="shared" ca="1" si="57"/>
        <v>{product_name: 'Sword, Bastard', description: 'A bastard sword is too large to use in one hand without special training; thus, it is an exotic weapon. A character can use a bastard sword two-handed as a martial weapon.', cost: 35, stock: 3, weight: 10, category_id: 1, additional_information: JSON.stringify({weapon_type: 'Exotic', ua_weapon_group: 'Sword', damage: 'd10', damage_type: 'Slashing', critical_range: 19, critical_multiplier: 2, range increment: -1, melee_penalty: -1, is_finesse: 'false', has_reach: 'false'})},</v>
      </c>
    </row>
    <row r="163" spans="1:37" outlineLevel="1" x14ac:dyDescent="0.2">
      <c r="A163" s="11" t="s">
        <v>290</v>
      </c>
      <c r="C163" s="12">
        <v>2</v>
      </c>
      <c r="D163" s="12">
        <v>2</v>
      </c>
      <c r="E163" s="51" t="s">
        <v>68</v>
      </c>
      <c r="F163" s="52" t="s">
        <v>152</v>
      </c>
      <c r="G163" s="52" t="s">
        <v>1320</v>
      </c>
      <c r="H163" s="51" t="s">
        <v>64</v>
      </c>
      <c r="I163" s="51"/>
      <c r="J163" s="51">
        <v>19</v>
      </c>
      <c r="K163" s="51">
        <v>2</v>
      </c>
      <c r="L163" s="51"/>
      <c r="M163" s="51"/>
      <c r="N163" s="51"/>
      <c r="O163" s="53" t="b">
        <v>0</v>
      </c>
      <c r="P163" s="53" t="b">
        <v>0</v>
      </c>
      <c r="R163" s="4" t="str">
        <f t="shared" si="39"/>
        <v>product_name: 'Sword, Butterfly'</v>
      </c>
      <c r="S163" s="4" t="str">
        <f t="shared" si="40"/>
        <v/>
      </c>
      <c r="T163" s="4" t="str">
        <f t="shared" si="41"/>
        <v>cost: 2</v>
      </c>
      <c r="U163" s="4" t="str">
        <f t="shared" ca="1" si="42"/>
        <v>stock: 13</v>
      </c>
      <c r="V163" s="4" t="str">
        <f t="shared" si="43"/>
        <v>weight: 2</v>
      </c>
      <c r="W163" s="4" t="str">
        <f t="shared" si="44"/>
        <v>category_id: 1</v>
      </c>
      <c r="X163" s="4" t="str">
        <f t="shared" si="45"/>
        <v>weapon_type: 'Exotic'</v>
      </c>
      <c r="Y163" s="4" t="str">
        <f t="shared" si="46"/>
        <v>ua_weapon_group: 'Sword'</v>
      </c>
      <c r="Z163" s="4" t="str">
        <f t="shared" si="47"/>
        <v>damage: 'd6'</v>
      </c>
      <c r="AA163" s="4" t="str">
        <f t="shared" si="48"/>
        <v>damage_type: 'Slashing'</v>
      </c>
      <c r="AB163" s="4" t="str">
        <f t="shared" si="49"/>
        <v/>
      </c>
      <c r="AC163" s="4" t="str">
        <f t="shared" si="50"/>
        <v>critical_range: 19</v>
      </c>
      <c r="AD163" s="4" t="str">
        <f t="shared" si="51"/>
        <v>critical_multiplier: 2</v>
      </c>
      <c r="AE163" s="4" t="str">
        <f t="shared" si="52"/>
        <v/>
      </c>
      <c r="AF163" s="4" t="str">
        <f t="shared" si="53"/>
        <v>range increment: -1</v>
      </c>
      <c r="AG163" s="4" t="str">
        <f t="shared" si="54"/>
        <v>melee_penalty: -1</v>
      </c>
      <c r="AH163" s="4" t="str">
        <f t="shared" si="55"/>
        <v>is_finesse: 'false'</v>
      </c>
      <c r="AI163" s="4" t="str">
        <f t="shared" si="56"/>
        <v>has_reach: 'false'</v>
      </c>
      <c r="AK163" s="4" t="str">
        <f t="shared" ca="1" si="57"/>
        <v>{product_name: 'Sword, Butterfly', cost: 2, stock: 13, weight: 2, category_id: 1, additional_information: JSON.stringify({weapon_type: 'Exotic', ua_weapon_group: 'Sword', damage: 'd6', damage_type: 'Slashing', critical_range: 19, critical_multiplier: 2, range increment: -1, melee_penalty: -1, is_finesse: 'false', has_reach: 'false'})},</v>
      </c>
    </row>
    <row r="164" spans="1:37" outlineLevel="1" x14ac:dyDescent="0.2">
      <c r="A164" s="11" t="s">
        <v>291</v>
      </c>
      <c r="C164" s="12">
        <v>15</v>
      </c>
      <c r="D164" s="12">
        <v>50</v>
      </c>
      <c r="E164" s="51" t="s">
        <v>57</v>
      </c>
      <c r="F164" s="52" t="s">
        <v>152</v>
      </c>
      <c r="G164" s="52" t="s">
        <v>1329</v>
      </c>
      <c r="H164" s="51" t="s">
        <v>64</v>
      </c>
      <c r="I164" s="51"/>
      <c r="J164" s="51">
        <v>19</v>
      </c>
      <c r="K164" s="51">
        <v>2</v>
      </c>
      <c r="L164" s="51"/>
      <c r="M164" s="51"/>
      <c r="N164" s="51"/>
      <c r="O164" s="53" t="b">
        <v>0</v>
      </c>
      <c r="P164" s="53" t="b">
        <v>0</v>
      </c>
      <c r="R164" s="4" t="str">
        <f t="shared" si="39"/>
        <v>product_name: 'Sword, Great'</v>
      </c>
      <c r="S164" s="4" t="str">
        <f t="shared" si="40"/>
        <v/>
      </c>
      <c r="T164" s="4" t="str">
        <f t="shared" si="41"/>
        <v>cost: 50</v>
      </c>
      <c r="U164" s="4" t="str">
        <f t="shared" ca="1" si="42"/>
        <v>stock: 4</v>
      </c>
      <c r="V164" s="4" t="str">
        <f t="shared" si="43"/>
        <v>weight: 15</v>
      </c>
      <c r="W164" s="4" t="str">
        <f t="shared" si="44"/>
        <v>category_id: 1</v>
      </c>
      <c r="X164" s="4" t="str">
        <f t="shared" si="45"/>
        <v>weapon_type: 'Martial'</v>
      </c>
      <c r="Y164" s="4" t="str">
        <f t="shared" si="46"/>
        <v>ua_weapon_group: 'Sword'</v>
      </c>
      <c r="Z164" s="4" t="str">
        <f t="shared" si="47"/>
        <v>damage: '2d6'</v>
      </c>
      <c r="AA164" s="4" t="str">
        <f t="shared" si="48"/>
        <v>damage_type: 'Slashing'</v>
      </c>
      <c r="AB164" s="4" t="str">
        <f t="shared" si="49"/>
        <v/>
      </c>
      <c r="AC164" s="4" t="str">
        <f t="shared" si="50"/>
        <v>critical_range: 19</v>
      </c>
      <c r="AD164" s="4" t="str">
        <f t="shared" si="51"/>
        <v>critical_multiplier: 2</v>
      </c>
      <c r="AE164" s="4" t="str">
        <f t="shared" si="52"/>
        <v/>
      </c>
      <c r="AF164" s="4" t="str">
        <f t="shared" si="53"/>
        <v>range increment: -1</v>
      </c>
      <c r="AG164" s="4" t="str">
        <f t="shared" si="54"/>
        <v>melee_penalty: -1</v>
      </c>
      <c r="AH164" s="4" t="str">
        <f t="shared" si="55"/>
        <v>is_finesse: 'false'</v>
      </c>
      <c r="AI164" s="4" t="str">
        <f t="shared" si="56"/>
        <v>has_reach: 'false'</v>
      </c>
      <c r="AK164" s="4" t="str">
        <f t="shared" ca="1" si="57"/>
        <v>{product_name: 'Sword, Great', cost: 50, stock: 4, weight: 15, category_id: 1, additional_information: JSON.stringify({weapon_type: 'Martial', ua_weapon_group: 'Sword', damage: '2d6', damage_type: 'Slashing', critical_range: 19, critical_multiplier: 2, range increment: -1, melee_penalty: -1, is_finesse: 'false', has_reach: 'false'})},</v>
      </c>
    </row>
    <row r="165" spans="1:37" outlineLevel="1" x14ac:dyDescent="0.2">
      <c r="A165" s="11" t="s">
        <v>292</v>
      </c>
      <c r="C165" s="12">
        <v>4</v>
      </c>
      <c r="D165" s="12">
        <v>15</v>
      </c>
      <c r="E165" s="51" t="s">
        <v>57</v>
      </c>
      <c r="F165" s="52" t="s">
        <v>152</v>
      </c>
      <c r="G165" s="52" t="s">
        <v>1323</v>
      </c>
      <c r="H165" s="51" t="s">
        <v>64</v>
      </c>
      <c r="I165" s="51"/>
      <c r="J165" s="51">
        <v>19</v>
      </c>
      <c r="K165" s="51">
        <v>2</v>
      </c>
      <c r="L165" s="51"/>
      <c r="M165" s="51"/>
      <c r="N165" s="51"/>
      <c r="O165" s="53" t="b">
        <v>0</v>
      </c>
      <c r="P165" s="53" t="b">
        <v>0</v>
      </c>
      <c r="R165" s="4" t="str">
        <f t="shared" si="39"/>
        <v>product_name: 'Sword, Long'</v>
      </c>
      <c r="S165" s="4" t="str">
        <f t="shared" si="40"/>
        <v/>
      </c>
      <c r="T165" s="4" t="str">
        <f t="shared" si="41"/>
        <v>cost: 15</v>
      </c>
      <c r="U165" s="4" t="str">
        <f t="shared" ca="1" si="42"/>
        <v>stock: 19</v>
      </c>
      <c r="V165" s="4" t="str">
        <f t="shared" si="43"/>
        <v>weight: 4</v>
      </c>
      <c r="W165" s="4" t="str">
        <f t="shared" si="44"/>
        <v>category_id: 1</v>
      </c>
      <c r="X165" s="4" t="str">
        <f t="shared" si="45"/>
        <v>weapon_type: 'Martial'</v>
      </c>
      <c r="Y165" s="4" t="str">
        <f t="shared" si="46"/>
        <v>ua_weapon_group: 'Sword'</v>
      </c>
      <c r="Z165" s="4" t="str">
        <f t="shared" si="47"/>
        <v>damage: 'd8'</v>
      </c>
      <c r="AA165" s="4" t="str">
        <f t="shared" si="48"/>
        <v>damage_type: 'Slashing'</v>
      </c>
      <c r="AB165" s="4" t="str">
        <f t="shared" si="49"/>
        <v/>
      </c>
      <c r="AC165" s="4" t="str">
        <f t="shared" si="50"/>
        <v>critical_range: 19</v>
      </c>
      <c r="AD165" s="4" t="str">
        <f t="shared" si="51"/>
        <v>critical_multiplier: 2</v>
      </c>
      <c r="AE165" s="4" t="str">
        <f t="shared" si="52"/>
        <v/>
      </c>
      <c r="AF165" s="4" t="str">
        <f t="shared" si="53"/>
        <v>range increment: -1</v>
      </c>
      <c r="AG165" s="4" t="str">
        <f t="shared" si="54"/>
        <v>melee_penalty: -1</v>
      </c>
      <c r="AH165" s="4" t="str">
        <f t="shared" si="55"/>
        <v>is_finesse: 'false'</v>
      </c>
      <c r="AI165" s="4" t="str">
        <f t="shared" si="56"/>
        <v>has_reach: 'false'</v>
      </c>
      <c r="AK165" s="4" t="str">
        <f t="shared" ca="1" si="57"/>
        <v>{product_name: 'Sword, Long', cost: 15, stock: 19, weight: 4, category_id: 1, additional_information: JSON.stringify({weapon_type: 'Martial', ua_weapon_group: 'Sword', damage: 'd8', damage_type: 'Slashing', critical_range: 19, critical_multiplier: 2, range increment: -1, melee_penalty: -1, is_finesse: 'false', has_reach: 'false'})},</v>
      </c>
    </row>
    <row r="166" spans="1:37" outlineLevel="1" x14ac:dyDescent="0.2">
      <c r="A166" s="11" t="s">
        <v>293</v>
      </c>
      <c r="C166" s="12">
        <v>3</v>
      </c>
      <c r="D166" s="12">
        <v>10</v>
      </c>
      <c r="E166" s="51" t="s">
        <v>57</v>
      </c>
      <c r="F166" s="52" t="s">
        <v>152</v>
      </c>
      <c r="G166" s="52" t="s">
        <v>1320</v>
      </c>
      <c r="H166" s="51" t="s">
        <v>47</v>
      </c>
      <c r="I166" s="51"/>
      <c r="J166" s="51">
        <v>19</v>
      </c>
      <c r="K166" s="51">
        <v>2</v>
      </c>
      <c r="L166" s="51"/>
      <c r="M166" s="51"/>
      <c r="N166" s="51"/>
      <c r="O166" s="53" t="b">
        <v>0</v>
      </c>
      <c r="P166" s="53" t="b">
        <v>0</v>
      </c>
      <c r="R166" s="4" t="str">
        <f t="shared" si="39"/>
        <v>product_name: 'Sword, Short'</v>
      </c>
      <c r="S166" s="4" t="str">
        <f t="shared" si="40"/>
        <v/>
      </c>
      <c r="T166" s="4" t="str">
        <f t="shared" si="41"/>
        <v>cost: 10</v>
      </c>
      <c r="U166" s="4" t="str">
        <f t="shared" ca="1" si="42"/>
        <v>stock: 6</v>
      </c>
      <c r="V166" s="4" t="str">
        <f t="shared" si="43"/>
        <v>weight: 3</v>
      </c>
      <c r="W166" s="4" t="str">
        <f t="shared" si="44"/>
        <v>category_id: 1</v>
      </c>
      <c r="X166" s="4" t="str">
        <f t="shared" si="45"/>
        <v>weapon_type: 'Martial'</v>
      </c>
      <c r="Y166" s="4" t="str">
        <f t="shared" si="46"/>
        <v>ua_weapon_group: 'Sword'</v>
      </c>
      <c r="Z166" s="4" t="str">
        <f t="shared" si="47"/>
        <v>damage: 'd6'</v>
      </c>
      <c r="AA166" s="4" t="str">
        <f t="shared" si="48"/>
        <v>damage_type: 'Piercing'</v>
      </c>
      <c r="AB166" s="4" t="str">
        <f t="shared" si="49"/>
        <v/>
      </c>
      <c r="AC166" s="4" t="str">
        <f t="shared" si="50"/>
        <v>critical_range: 19</v>
      </c>
      <c r="AD166" s="4" t="str">
        <f t="shared" si="51"/>
        <v>critical_multiplier: 2</v>
      </c>
      <c r="AE166" s="4" t="str">
        <f t="shared" si="52"/>
        <v/>
      </c>
      <c r="AF166" s="4" t="str">
        <f t="shared" si="53"/>
        <v>range increment: -1</v>
      </c>
      <c r="AG166" s="4" t="str">
        <f t="shared" si="54"/>
        <v>melee_penalty: -1</v>
      </c>
      <c r="AH166" s="4" t="str">
        <f t="shared" si="55"/>
        <v>is_finesse: 'false'</v>
      </c>
      <c r="AI166" s="4" t="str">
        <f t="shared" si="56"/>
        <v>has_reach: 'false'</v>
      </c>
      <c r="AK166" s="4" t="str">
        <f t="shared" ca="1" si="57"/>
        <v>{product_name: 'Sword, Short', cost: 10, stock: 6, weight: 3, category_id: 1, additional_information: JSON.stringify({weapon_type: 'Martial', ua_weapon_group: 'Sword', damage: 'd6', damage_type: 'Piercing', critical_range: 19, critical_multiplier: 2, range increment: -1, melee_penalty: -1, is_finesse: 'false', has_reach: 'false'})},</v>
      </c>
    </row>
    <row r="167" spans="1:37" ht="70" outlineLevel="1" x14ac:dyDescent="0.2">
      <c r="A167" s="11" t="s">
        <v>294</v>
      </c>
      <c r="B167" s="35" t="s">
        <v>295</v>
      </c>
      <c r="C167" s="12">
        <v>30</v>
      </c>
      <c r="D167" s="12">
        <v>100</v>
      </c>
      <c r="E167" s="51" t="s">
        <v>68</v>
      </c>
      <c r="F167" s="52" t="s">
        <v>152</v>
      </c>
      <c r="G167" s="52" t="s">
        <v>1323</v>
      </c>
      <c r="H167" s="51" t="s">
        <v>64</v>
      </c>
      <c r="I167" s="51"/>
      <c r="J167" s="51">
        <v>19</v>
      </c>
      <c r="K167" s="51">
        <v>2</v>
      </c>
      <c r="L167" s="51"/>
      <c r="M167" s="51"/>
      <c r="N167" s="51"/>
      <c r="O167" s="53" t="b">
        <v>0</v>
      </c>
      <c r="P167" s="53" t="b">
        <v>0</v>
      </c>
      <c r="R167" s="4" t="str">
        <f t="shared" si="39"/>
        <v>product_name: 'Sword, Two-Bladed'</v>
      </c>
      <c r="S167" s="4" t="str">
        <f t="shared" si="40"/>
        <v>description: 'A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v>
      </c>
      <c r="T167" s="4" t="str">
        <f t="shared" si="41"/>
        <v>cost: 100</v>
      </c>
      <c r="U167" s="4" t="str">
        <f t="shared" ca="1" si="42"/>
        <v>stock: 4</v>
      </c>
      <c r="V167" s="4" t="str">
        <f t="shared" si="43"/>
        <v>weight: 30</v>
      </c>
      <c r="W167" s="4" t="str">
        <f t="shared" si="44"/>
        <v>category_id: 1</v>
      </c>
      <c r="X167" s="4" t="str">
        <f t="shared" si="45"/>
        <v>weapon_type: 'Exotic'</v>
      </c>
      <c r="Y167" s="4" t="str">
        <f t="shared" si="46"/>
        <v>ua_weapon_group: 'Sword'</v>
      </c>
      <c r="Z167" s="4" t="str">
        <f t="shared" si="47"/>
        <v>damage: 'd8'</v>
      </c>
      <c r="AA167" s="4" t="str">
        <f t="shared" si="48"/>
        <v>damage_type: 'Slashing'</v>
      </c>
      <c r="AB167" s="4" t="str">
        <f t="shared" si="49"/>
        <v/>
      </c>
      <c r="AC167" s="4" t="str">
        <f t="shared" si="50"/>
        <v>critical_range: 19</v>
      </c>
      <c r="AD167" s="4" t="str">
        <f t="shared" si="51"/>
        <v>critical_multiplier: 2</v>
      </c>
      <c r="AE167" s="4" t="str">
        <f t="shared" si="52"/>
        <v/>
      </c>
      <c r="AF167" s="4" t="str">
        <f t="shared" si="53"/>
        <v>range increment: -1</v>
      </c>
      <c r="AG167" s="4" t="str">
        <f t="shared" si="54"/>
        <v>melee_penalty: -1</v>
      </c>
      <c r="AH167" s="4" t="str">
        <f t="shared" si="55"/>
        <v>is_finesse: 'false'</v>
      </c>
      <c r="AI167" s="4" t="str">
        <f t="shared" si="56"/>
        <v>has_reach: 'false'</v>
      </c>
      <c r="AK167" s="4" t="str">
        <f t="shared" ca="1" si="57"/>
        <v>{product_name: 'Sword, Two-Bladed', description: 'A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 cost: 100, stock: 4, weight: 30, category_id: 1, additional_information: JSON.stringify({weapon_type: 'Exotic', ua_weapon_group: 'Sword', damage: 'd8', damage_type: 'Slashing', critical_range: 19, critical_multiplier: 2, range increment: -1, melee_penalty: -1, is_finesse: 'false', has_reach: 'false'})},</v>
      </c>
    </row>
    <row r="168" spans="1:37" outlineLevel="1" x14ac:dyDescent="0.2">
      <c r="A168" s="11" t="s">
        <v>296</v>
      </c>
      <c r="C168" s="12">
        <v>4</v>
      </c>
      <c r="D168" s="12">
        <v>50</v>
      </c>
      <c r="E168" s="51" t="s">
        <v>39</v>
      </c>
      <c r="F168" s="52" t="s">
        <v>40</v>
      </c>
      <c r="G168" s="52" t="s">
        <v>1322</v>
      </c>
      <c r="H168" s="51" t="s">
        <v>297</v>
      </c>
      <c r="I168" s="51" t="s">
        <v>298</v>
      </c>
      <c r="J168" s="51"/>
      <c r="K168" s="51"/>
      <c r="L168" s="51" t="s">
        <v>41</v>
      </c>
      <c r="M168" s="51">
        <v>10</v>
      </c>
      <c r="N168" s="51"/>
      <c r="O168" s="53" t="b">
        <v>0</v>
      </c>
      <c r="P168" s="53" t="b">
        <v>0</v>
      </c>
      <c r="R168" s="4" t="str">
        <f t="shared" si="39"/>
        <v>product_name: 'Tanglefoot Bag'</v>
      </c>
      <c r="S168" s="4" t="str">
        <f t="shared" si="40"/>
        <v/>
      </c>
      <c r="T168" s="4" t="str">
        <f t="shared" si="41"/>
        <v>cost: 50</v>
      </c>
      <c r="U168" s="4" t="str">
        <f t="shared" ca="1" si="42"/>
        <v>stock: 5</v>
      </c>
      <c r="V168" s="4" t="str">
        <f t="shared" si="43"/>
        <v>weight: 4</v>
      </c>
      <c r="W168" s="4" t="str">
        <f t="shared" si="44"/>
        <v>category_id: 1</v>
      </c>
      <c r="X168" s="4" t="str">
        <f t="shared" si="45"/>
        <v>weapon_type: 'Grenade'</v>
      </c>
      <c r="Y168" s="4" t="str">
        <f t="shared" si="46"/>
        <v>ua_weapon_group: 'Alchemical'</v>
      </c>
      <c r="Z168" s="4" t="str">
        <f t="shared" si="47"/>
        <v>damage: 'd'</v>
      </c>
      <c r="AA168" s="4" t="str">
        <f t="shared" si="48"/>
        <v>damage_type: 'Entangle'</v>
      </c>
      <c r="AB168" s="4" t="str">
        <f t="shared" si="49"/>
        <v>special_damage: 'Reflex DC (15)'</v>
      </c>
      <c r="AC168" s="4" t="str">
        <f t="shared" si="50"/>
        <v>critical_range: -1</v>
      </c>
      <c r="AD168" s="4" t="str">
        <f t="shared" si="51"/>
        <v>critical_multiplier: -1</v>
      </c>
      <c r="AE168" s="4" t="str">
        <f t="shared" si="52"/>
        <v>delivery: 'thrown'</v>
      </c>
      <c r="AF168" s="4" t="str">
        <f t="shared" si="53"/>
        <v>range increment: 10</v>
      </c>
      <c r="AG168" s="4" t="str">
        <f t="shared" si="54"/>
        <v>melee_penalty: -1</v>
      </c>
      <c r="AH168" s="4" t="str">
        <f t="shared" si="55"/>
        <v>is_finesse: 'false'</v>
      </c>
      <c r="AI168" s="4" t="str">
        <f t="shared" si="56"/>
        <v>has_reach: 'false'</v>
      </c>
      <c r="AK168" s="4" t="str">
        <f t="shared" ca="1" si="57"/>
        <v>{product_name: 'Tanglefoot Bag', cost: 50, stock: 5, weight: 4, category_id: 1, additional_information: JSON.stringify({weapon_type: 'Grenade', ua_weapon_group: 'Alchemical', damage: 'd', damage_type: 'Entangle', special_damage: 'Reflex DC (15)', critical_range: -1, critical_multiplier: -1, delivery: 'thrown', range increment: 10, melee_penalty: -1, is_finesse: 'false', has_reach: 'false'})},</v>
      </c>
    </row>
    <row r="169" spans="1:37" outlineLevel="1" x14ac:dyDescent="0.2">
      <c r="A169" s="11" t="s">
        <v>299</v>
      </c>
      <c r="C169" s="12">
        <v>1</v>
      </c>
      <c r="D169" s="12">
        <v>3</v>
      </c>
      <c r="E169" s="51" t="s">
        <v>45</v>
      </c>
      <c r="F169" s="52" t="s">
        <v>61</v>
      </c>
      <c r="G169" s="52" t="s">
        <v>1320</v>
      </c>
      <c r="H169" s="51" t="s">
        <v>95</v>
      </c>
      <c r="I169" s="51"/>
      <c r="J169" s="51">
        <v>20</v>
      </c>
      <c r="K169" s="51">
        <v>2</v>
      </c>
      <c r="L169" s="51"/>
      <c r="M169" s="51"/>
      <c r="N169" s="51">
        <v>-4</v>
      </c>
      <c r="O169" s="53" t="b">
        <v>0</v>
      </c>
      <c r="P169" s="53" t="b">
        <v>0</v>
      </c>
      <c r="R169" s="4" t="str">
        <f t="shared" si="39"/>
        <v>product_name: 'Tankard'</v>
      </c>
      <c r="S169" s="4" t="str">
        <f t="shared" si="40"/>
        <v/>
      </c>
      <c r="T169" s="4" t="str">
        <f t="shared" si="41"/>
        <v>cost: 3</v>
      </c>
      <c r="U169" s="4" t="str">
        <f t="shared" ca="1" si="42"/>
        <v>stock: 14</v>
      </c>
      <c r="V169" s="4" t="str">
        <f t="shared" si="43"/>
        <v>weight: 1</v>
      </c>
      <c r="W169" s="4" t="str">
        <f t="shared" si="44"/>
        <v>category_id: 1</v>
      </c>
      <c r="X169" s="4" t="str">
        <f t="shared" si="45"/>
        <v>weapon_type: 'Simple'</v>
      </c>
      <c r="Y169" s="4" t="str">
        <f t="shared" si="46"/>
        <v>ua_weapon_group: 'Improvised'</v>
      </c>
      <c r="Z169" s="4" t="str">
        <f t="shared" si="47"/>
        <v>damage: 'd6'</v>
      </c>
      <c r="AA169" s="4" t="str">
        <f t="shared" si="48"/>
        <v>damage_type: 'Bludgeoning'</v>
      </c>
      <c r="AB169" s="4" t="str">
        <f t="shared" si="49"/>
        <v/>
      </c>
      <c r="AC169" s="4" t="str">
        <f t="shared" si="50"/>
        <v>critical_range: 20</v>
      </c>
      <c r="AD169" s="4" t="str">
        <f t="shared" si="51"/>
        <v>critical_multiplier: 2</v>
      </c>
      <c r="AE169" s="4" t="str">
        <f t="shared" si="52"/>
        <v/>
      </c>
      <c r="AF169" s="4" t="str">
        <f t="shared" si="53"/>
        <v>range increment: -1</v>
      </c>
      <c r="AG169" s="4" t="str">
        <f t="shared" si="54"/>
        <v>melee_penalty: -4</v>
      </c>
      <c r="AH169" s="4" t="str">
        <f t="shared" si="55"/>
        <v>is_finesse: 'false'</v>
      </c>
      <c r="AI169" s="4" t="str">
        <f t="shared" si="56"/>
        <v>has_reach: 'false'</v>
      </c>
      <c r="AK169" s="4" t="str">
        <f t="shared" ca="1" si="57"/>
        <v>{product_name: 'Tankard', cost: 3, stock: 14, weight: 1, category_id: 1, additional_information: JSON.stringify({weapon_type: 'Simple', ua_weapon_group: 'Improvised', damage: 'd6', damage_type: 'Bludgeoning', critical_range: 20, critical_multiplier: 2, range increment: -1, melee_penalty: -4, is_finesse: 'false', has_reach: 'false'})},</v>
      </c>
    </row>
    <row r="170" spans="1:37" outlineLevel="1" x14ac:dyDescent="0.2">
      <c r="A170" s="11" t="s">
        <v>300</v>
      </c>
      <c r="C170" s="12">
        <v>1</v>
      </c>
      <c r="D170" s="12"/>
      <c r="E170" s="51" t="s">
        <v>45</v>
      </c>
      <c r="F170" s="52"/>
      <c r="G170" s="52" t="s">
        <v>1321</v>
      </c>
      <c r="H170" s="51" t="s">
        <v>47</v>
      </c>
      <c r="I170" s="51"/>
      <c r="J170" s="51">
        <v>20</v>
      </c>
      <c r="K170" s="51">
        <v>2</v>
      </c>
      <c r="L170" s="51"/>
      <c r="M170" s="51"/>
      <c r="N170" s="51"/>
      <c r="O170" s="53" t="b">
        <v>0</v>
      </c>
      <c r="P170" s="53" t="b">
        <v>0</v>
      </c>
      <c r="R170" s="4" t="str">
        <f t="shared" si="39"/>
        <v>product_name: 'Tanto'</v>
      </c>
      <c r="S170" s="4" t="str">
        <f t="shared" si="40"/>
        <v/>
      </c>
      <c r="T170" s="4" t="str">
        <f t="shared" si="41"/>
        <v>cost: -1</v>
      </c>
      <c r="U170" s="4" t="str">
        <f t="shared" ca="1" si="42"/>
        <v>stock: 15</v>
      </c>
      <c r="V170" s="4" t="str">
        <f t="shared" si="43"/>
        <v>weight: 1</v>
      </c>
      <c r="W170" s="4" t="str">
        <f t="shared" si="44"/>
        <v>category_id: 1</v>
      </c>
      <c r="X170" s="4" t="str">
        <f t="shared" si="45"/>
        <v>weapon_type: 'Simple'</v>
      </c>
      <c r="Y170" s="4" t="str">
        <f t="shared" si="46"/>
        <v/>
      </c>
      <c r="Z170" s="4" t="str">
        <f t="shared" si="47"/>
        <v>damage: 'd4'</v>
      </c>
      <c r="AA170" s="4" t="str">
        <f t="shared" si="48"/>
        <v>damage_type: 'Piercing'</v>
      </c>
      <c r="AB170" s="4" t="str">
        <f t="shared" si="49"/>
        <v/>
      </c>
      <c r="AC170" s="4" t="str">
        <f t="shared" si="50"/>
        <v>critical_range: 20</v>
      </c>
      <c r="AD170" s="4" t="str">
        <f t="shared" si="51"/>
        <v>critical_multiplier: 2</v>
      </c>
      <c r="AE170" s="4" t="str">
        <f t="shared" si="52"/>
        <v/>
      </c>
      <c r="AF170" s="4" t="str">
        <f t="shared" si="53"/>
        <v>range increment: -1</v>
      </c>
      <c r="AG170" s="4" t="str">
        <f t="shared" si="54"/>
        <v>melee_penalty: -1</v>
      </c>
      <c r="AH170" s="4" t="str">
        <f t="shared" si="55"/>
        <v>is_finesse: 'false'</v>
      </c>
      <c r="AI170" s="4" t="str">
        <f t="shared" si="56"/>
        <v>has_reach: 'false'</v>
      </c>
      <c r="AK170" s="4" t="str">
        <f t="shared" ca="1" si="57"/>
        <v>{product_name: 'Tanto', cost: -1, stock: 15, weight: 1, category_id: 1, additional_information: JSON.stringify({weapon_type: 'Simple', damage: 'd4', damage_type: 'Piercing', critical_range: 20, critical_multiplier: 2, range increment: -1, melee_penalty: -1, is_finesse: 'false', has_reach: 'false'})},</v>
      </c>
    </row>
    <row r="171" spans="1:37" outlineLevel="1" x14ac:dyDescent="0.2">
      <c r="A171" s="11" t="s">
        <v>301</v>
      </c>
      <c r="C171" s="12">
        <v>15</v>
      </c>
      <c r="D171" s="12"/>
      <c r="E171" s="51" t="s">
        <v>57</v>
      </c>
      <c r="F171" s="52" t="s">
        <v>137</v>
      </c>
      <c r="G171" s="52" t="s">
        <v>1323</v>
      </c>
      <c r="H171" s="51" t="s">
        <v>95</v>
      </c>
      <c r="I171" s="51"/>
      <c r="J171" s="51">
        <v>20</v>
      </c>
      <c r="K171" s="51">
        <v>2</v>
      </c>
      <c r="L171" s="51"/>
      <c r="M171" s="51"/>
      <c r="N171" s="51"/>
      <c r="O171" s="53" t="b">
        <v>0</v>
      </c>
      <c r="P171" s="53" t="b">
        <v>0</v>
      </c>
      <c r="R171" s="4" t="str">
        <f t="shared" si="39"/>
        <v>product_name: 'Tetsubo'</v>
      </c>
      <c r="S171" s="4" t="str">
        <f t="shared" si="40"/>
        <v/>
      </c>
      <c r="T171" s="4" t="str">
        <f t="shared" si="41"/>
        <v>cost: -1</v>
      </c>
      <c r="U171" s="4" t="str">
        <f t="shared" ca="1" si="42"/>
        <v>stock: 11</v>
      </c>
      <c r="V171" s="4" t="str">
        <f t="shared" si="43"/>
        <v>weight: 15</v>
      </c>
      <c r="W171" s="4" t="str">
        <f t="shared" si="44"/>
        <v>category_id: 1</v>
      </c>
      <c r="X171" s="4" t="str">
        <f t="shared" si="45"/>
        <v>weapon_type: 'Martial'</v>
      </c>
      <c r="Y171" s="4" t="str">
        <f t="shared" si="46"/>
        <v>ua_weapon_group: 'Impact'</v>
      </c>
      <c r="Z171" s="4" t="str">
        <f t="shared" si="47"/>
        <v>damage: 'd8'</v>
      </c>
      <c r="AA171" s="4" t="str">
        <f t="shared" si="48"/>
        <v>damage_type: 'Bludgeoning'</v>
      </c>
      <c r="AB171" s="4" t="str">
        <f t="shared" si="49"/>
        <v/>
      </c>
      <c r="AC171" s="4" t="str">
        <f t="shared" si="50"/>
        <v>critical_range: 20</v>
      </c>
      <c r="AD171" s="4" t="str">
        <f t="shared" si="51"/>
        <v>critical_multiplier: 2</v>
      </c>
      <c r="AE171" s="4" t="str">
        <f t="shared" si="52"/>
        <v/>
      </c>
      <c r="AF171" s="4" t="str">
        <f t="shared" si="53"/>
        <v>range increment: -1</v>
      </c>
      <c r="AG171" s="4" t="str">
        <f t="shared" si="54"/>
        <v>melee_penalty: -1</v>
      </c>
      <c r="AH171" s="4" t="str">
        <f t="shared" si="55"/>
        <v>is_finesse: 'false'</v>
      </c>
      <c r="AI171" s="4" t="str">
        <f t="shared" si="56"/>
        <v>has_reach: 'false'</v>
      </c>
      <c r="AK171" s="4" t="str">
        <f t="shared" ca="1" si="57"/>
        <v>{product_name: 'Tetsubo', cost: -1, stock: 11, weight: 15, category_id: 1, additional_information: JSON.stringify({weapon_type: 'Martial', ua_weapon_group: 'Impact', damage: 'd8', damage_type: 'Bludgeoning', critical_range: 20, critical_multiplier: 2, range increment: -1, melee_penalty: -1, is_finesse: 'false', has_reach: 'false'})},</v>
      </c>
    </row>
    <row r="172" spans="1:37" outlineLevel="1" x14ac:dyDescent="0.2">
      <c r="A172" s="11" t="s">
        <v>302</v>
      </c>
      <c r="C172" s="12">
        <v>3</v>
      </c>
      <c r="D172" s="12"/>
      <c r="E172" s="51" t="s">
        <v>68</v>
      </c>
      <c r="F172" s="52" t="s">
        <v>152</v>
      </c>
      <c r="G172" s="52" t="s">
        <v>1323</v>
      </c>
      <c r="H172" s="51" t="s">
        <v>47</v>
      </c>
      <c r="I172" s="51"/>
      <c r="J172" s="51">
        <v>18</v>
      </c>
      <c r="K172" s="51">
        <v>2</v>
      </c>
      <c r="L172" s="51"/>
      <c r="M172" s="51"/>
      <c r="N172" s="51"/>
      <c r="O172" s="53" t="b">
        <v>0</v>
      </c>
      <c r="P172" s="53" t="b">
        <v>0</v>
      </c>
      <c r="R172" s="4" t="str">
        <f t="shared" si="39"/>
        <v>product_name: 'Thinblade, Elvin'</v>
      </c>
      <c r="S172" s="4" t="str">
        <f t="shared" si="40"/>
        <v/>
      </c>
      <c r="T172" s="4" t="str">
        <f t="shared" si="41"/>
        <v>cost: -1</v>
      </c>
      <c r="U172" s="4" t="str">
        <f t="shared" ca="1" si="42"/>
        <v>stock: 10</v>
      </c>
      <c r="V172" s="4" t="str">
        <f t="shared" si="43"/>
        <v>weight: 3</v>
      </c>
      <c r="W172" s="4" t="str">
        <f t="shared" si="44"/>
        <v>category_id: 1</v>
      </c>
      <c r="X172" s="4" t="str">
        <f t="shared" si="45"/>
        <v>weapon_type: 'Exotic'</v>
      </c>
      <c r="Y172" s="4" t="str">
        <f t="shared" si="46"/>
        <v>ua_weapon_group: 'Sword'</v>
      </c>
      <c r="Z172" s="4" t="str">
        <f t="shared" si="47"/>
        <v>damage: 'd8'</v>
      </c>
      <c r="AA172" s="4" t="str">
        <f t="shared" si="48"/>
        <v>damage_type: 'Piercing'</v>
      </c>
      <c r="AB172" s="4" t="str">
        <f t="shared" si="49"/>
        <v/>
      </c>
      <c r="AC172" s="4" t="str">
        <f t="shared" si="50"/>
        <v>critical_range: 18</v>
      </c>
      <c r="AD172" s="4" t="str">
        <f t="shared" si="51"/>
        <v>critical_multiplier: 2</v>
      </c>
      <c r="AE172" s="4" t="str">
        <f t="shared" si="52"/>
        <v/>
      </c>
      <c r="AF172" s="4" t="str">
        <f t="shared" si="53"/>
        <v>range increment: -1</v>
      </c>
      <c r="AG172" s="4" t="str">
        <f t="shared" si="54"/>
        <v>melee_penalty: -1</v>
      </c>
      <c r="AH172" s="4" t="str">
        <f t="shared" si="55"/>
        <v>is_finesse: 'false'</v>
      </c>
      <c r="AI172" s="4" t="str">
        <f t="shared" si="56"/>
        <v>has_reach: 'false'</v>
      </c>
      <c r="AK172" s="4" t="str">
        <f t="shared" ca="1" si="57"/>
        <v>{product_name: 'Thinblade, Elvin', cost: -1, stock: 10, weight: 3, category_id: 1, additional_information: JSON.stringify({weapon_type: 'Exotic', ua_weapon_group: 'Sword', damage: 'd8', damage_type: 'Piercing', critical_range: 18, critical_multiplier: 2, range increment: -1, melee_penalty: -1, is_finesse: 'false', has_reach: 'false'})},</v>
      </c>
    </row>
    <row r="173" spans="1:37" outlineLevel="1" x14ac:dyDescent="0.2">
      <c r="A173" s="11" t="s">
        <v>304</v>
      </c>
      <c r="C173" s="12">
        <v>1</v>
      </c>
      <c r="D173" s="12">
        <v>30</v>
      </c>
      <c r="E173" s="51" t="s">
        <v>39</v>
      </c>
      <c r="F173" s="52" t="s">
        <v>40</v>
      </c>
      <c r="G173" s="52" t="s">
        <v>1322</v>
      </c>
      <c r="H173" s="51" t="s">
        <v>305</v>
      </c>
      <c r="I173" s="51" t="s">
        <v>51</v>
      </c>
      <c r="J173" s="51"/>
      <c r="K173" s="51"/>
      <c r="L173" s="51" t="s">
        <v>41</v>
      </c>
      <c r="M173" s="51">
        <v>20</v>
      </c>
      <c r="N173" s="51"/>
      <c r="O173" s="53" t="b">
        <v>0</v>
      </c>
      <c r="P173" s="53" t="b">
        <v>0</v>
      </c>
      <c r="R173" s="4" t="str">
        <f t="shared" si="39"/>
        <v>product_name: 'Thunderstone'</v>
      </c>
      <c r="S173" s="4" t="str">
        <f t="shared" si="40"/>
        <v/>
      </c>
      <c r="T173" s="4" t="str">
        <f t="shared" si="41"/>
        <v>cost: 30</v>
      </c>
      <c r="U173" s="4" t="str">
        <f t="shared" ca="1" si="42"/>
        <v>stock: 3</v>
      </c>
      <c r="V173" s="4" t="str">
        <f t="shared" si="43"/>
        <v>weight: 1</v>
      </c>
      <c r="W173" s="4" t="str">
        <f t="shared" si="44"/>
        <v>category_id: 1</v>
      </c>
      <c r="X173" s="4" t="str">
        <f t="shared" si="45"/>
        <v>weapon_type: 'Grenade'</v>
      </c>
      <c r="Y173" s="4" t="str">
        <f t="shared" si="46"/>
        <v>ua_weapon_group: 'Alchemical'</v>
      </c>
      <c r="Z173" s="4" t="str">
        <f t="shared" si="47"/>
        <v>damage: 'd'</v>
      </c>
      <c r="AA173" s="4" t="str">
        <f t="shared" si="48"/>
        <v>damage_type: 'Deafen'</v>
      </c>
      <c r="AB173" s="4" t="str">
        <f t="shared" si="49"/>
        <v>special_damage: 'Fortitude DC (15)'</v>
      </c>
      <c r="AC173" s="4" t="str">
        <f t="shared" si="50"/>
        <v>critical_range: -1</v>
      </c>
      <c r="AD173" s="4" t="str">
        <f t="shared" si="51"/>
        <v>critical_multiplier: -1</v>
      </c>
      <c r="AE173" s="4" t="str">
        <f t="shared" si="52"/>
        <v>delivery: 'thrown'</v>
      </c>
      <c r="AF173" s="4" t="str">
        <f t="shared" si="53"/>
        <v>range increment: 20</v>
      </c>
      <c r="AG173" s="4" t="str">
        <f t="shared" si="54"/>
        <v>melee_penalty: -1</v>
      </c>
      <c r="AH173" s="4" t="str">
        <f t="shared" si="55"/>
        <v>is_finesse: 'false'</v>
      </c>
      <c r="AI173" s="4" t="str">
        <f t="shared" si="56"/>
        <v>has_reach: 'false'</v>
      </c>
      <c r="AK173" s="4" t="str">
        <f t="shared" ca="1" si="57"/>
        <v>{product_name: 'Thunderstone', cost: 30, stock: 3, weight: 1, category_id: 1, additional_information: JSON.stringify({weapon_type: 'Grenade', ua_weapon_group: 'Alchemical', damage: 'd', damage_type: 'Deafen', special_damage: 'Fortitude DC (15)', critical_range: -1, critical_multiplier: -1, delivery: 'thrown', range increment: 20, melee_penalty: -1, is_finesse: 'false', has_reach: 'false'})},</v>
      </c>
    </row>
    <row r="174" spans="1:37" outlineLevel="1" x14ac:dyDescent="0.2">
      <c r="A174" s="11" t="s">
        <v>306</v>
      </c>
      <c r="C174" s="12">
        <v>2</v>
      </c>
      <c r="D174" s="12">
        <v>0.5</v>
      </c>
      <c r="E174" s="51" t="s">
        <v>68</v>
      </c>
      <c r="F174" s="52" t="s">
        <v>137</v>
      </c>
      <c r="G174" s="52" t="s">
        <v>1320</v>
      </c>
      <c r="H174" s="51" t="s">
        <v>95</v>
      </c>
      <c r="I174" s="51"/>
      <c r="J174" s="51">
        <v>20</v>
      </c>
      <c r="K174" s="51">
        <v>2</v>
      </c>
      <c r="L174" s="51"/>
      <c r="M174" s="51"/>
      <c r="N174" s="51"/>
      <c r="O174" s="53" t="b">
        <v>0</v>
      </c>
      <c r="P174" s="53" t="b">
        <v>0</v>
      </c>
      <c r="R174" s="4" t="str">
        <f t="shared" si="39"/>
        <v>product_name: 'Tonfa'</v>
      </c>
      <c r="S174" s="4" t="str">
        <f t="shared" si="40"/>
        <v/>
      </c>
      <c r="T174" s="4" t="str">
        <f t="shared" si="41"/>
        <v>cost: 0.5</v>
      </c>
      <c r="U174" s="4" t="str">
        <f t="shared" ca="1" si="42"/>
        <v>stock: 18</v>
      </c>
      <c r="V174" s="4" t="str">
        <f t="shared" si="43"/>
        <v>weight: 2</v>
      </c>
      <c r="W174" s="4" t="str">
        <f t="shared" si="44"/>
        <v>category_id: 1</v>
      </c>
      <c r="X174" s="4" t="str">
        <f t="shared" si="45"/>
        <v>weapon_type: 'Exotic'</v>
      </c>
      <c r="Y174" s="4" t="str">
        <f t="shared" si="46"/>
        <v>ua_weapon_group: 'Impact'</v>
      </c>
      <c r="Z174" s="4" t="str">
        <f t="shared" si="47"/>
        <v>damage: 'd6'</v>
      </c>
      <c r="AA174" s="4" t="str">
        <f t="shared" si="48"/>
        <v>damage_type: 'Bludgeoning'</v>
      </c>
      <c r="AB174" s="4" t="str">
        <f t="shared" si="49"/>
        <v/>
      </c>
      <c r="AC174" s="4" t="str">
        <f t="shared" si="50"/>
        <v>critical_range: 20</v>
      </c>
      <c r="AD174" s="4" t="str">
        <f t="shared" si="51"/>
        <v>critical_multiplier: 2</v>
      </c>
      <c r="AE174" s="4" t="str">
        <f t="shared" si="52"/>
        <v/>
      </c>
      <c r="AF174" s="4" t="str">
        <f t="shared" si="53"/>
        <v>range increment: -1</v>
      </c>
      <c r="AG174" s="4" t="str">
        <f t="shared" si="54"/>
        <v>melee_penalty: -1</v>
      </c>
      <c r="AH174" s="4" t="str">
        <f t="shared" si="55"/>
        <v>is_finesse: 'false'</v>
      </c>
      <c r="AI174" s="4" t="str">
        <f t="shared" si="56"/>
        <v>has_reach: 'false'</v>
      </c>
      <c r="AK174" s="4" t="str">
        <f t="shared" ca="1" si="57"/>
        <v>{product_name: 'Tonfa', cost: 0.5, stock: 18, weight: 2, category_id: 1, additional_information: JSON.stringify({weapon_type: 'Exotic', ua_weapon_group: 'Impact', damage: 'd6', damage_type: 'Bludgeoning', critical_range: 20, critical_multiplier: 2, range increment: -1, melee_penalty: -1, is_finesse: 'false', has_reach: 'false'})},</v>
      </c>
    </row>
    <row r="175" spans="1:37" outlineLevel="1" x14ac:dyDescent="0.2">
      <c r="A175" s="11" t="s">
        <v>307</v>
      </c>
      <c r="C175" s="12">
        <v>1</v>
      </c>
      <c r="D175" s="12"/>
      <c r="E175" s="51" t="s">
        <v>68</v>
      </c>
      <c r="F175" s="52"/>
      <c r="G175" s="52" t="s">
        <v>1321</v>
      </c>
      <c r="H175" s="51" t="s">
        <v>47</v>
      </c>
      <c r="I175" s="51"/>
      <c r="J175" s="51">
        <v>19</v>
      </c>
      <c r="K175" s="51">
        <v>2</v>
      </c>
      <c r="L175" s="51"/>
      <c r="M175" s="51"/>
      <c r="N175" s="51"/>
      <c r="O175" s="53" t="b">
        <v>0</v>
      </c>
      <c r="P175" s="53" t="b">
        <v>0</v>
      </c>
      <c r="R175" s="4" t="str">
        <f t="shared" si="39"/>
        <v>product_name: 'Tortoise Blade, Gnome'</v>
      </c>
      <c r="S175" s="4" t="str">
        <f t="shared" si="40"/>
        <v/>
      </c>
      <c r="T175" s="4" t="str">
        <f t="shared" si="41"/>
        <v>cost: -1</v>
      </c>
      <c r="U175" s="4" t="str">
        <f t="shared" ca="1" si="42"/>
        <v>stock: 16</v>
      </c>
      <c r="V175" s="4" t="str">
        <f t="shared" si="43"/>
        <v>weight: 1</v>
      </c>
      <c r="W175" s="4" t="str">
        <f t="shared" si="44"/>
        <v>category_id: 1</v>
      </c>
      <c r="X175" s="4" t="str">
        <f t="shared" si="45"/>
        <v>weapon_type: 'Exotic'</v>
      </c>
      <c r="Y175" s="4" t="str">
        <f t="shared" si="46"/>
        <v/>
      </c>
      <c r="Z175" s="4" t="str">
        <f t="shared" si="47"/>
        <v>damage: 'd4'</v>
      </c>
      <c r="AA175" s="4" t="str">
        <f t="shared" si="48"/>
        <v>damage_type: 'Piercing'</v>
      </c>
      <c r="AB175" s="4" t="str">
        <f t="shared" si="49"/>
        <v/>
      </c>
      <c r="AC175" s="4" t="str">
        <f t="shared" si="50"/>
        <v>critical_range: 19</v>
      </c>
      <c r="AD175" s="4" t="str">
        <f t="shared" si="51"/>
        <v>critical_multiplier: 2</v>
      </c>
      <c r="AE175" s="4" t="str">
        <f t="shared" si="52"/>
        <v/>
      </c>
      <c r="AF175" s="4" t="str">
        <f t="shared" si="53"/>
        <v>range increment: -1</v>
      </c>
      <c r="AG175" s="4" t="str">
        <f t="shared" si="54"/>
        <v>melee_penalty: -1</v>
      </c>
      <c r="AH175" s="4" t="str">
        <f t="shared" si="55"/>
        <v>is_finesse: 'false'</v>
      </c>
      <c r="AI175" s="4" t="str">
        <f t="shared" si="56"/>
        <v>has_reach: 'false'</v>
      </c>
      <c r="AK175" s="4" t="str">
        <f t="shared" ca="1" si="57"/>
        <v>{product_name: 'Tortoise Blade, Gnome', cost: -1, stock: 16, weight: 1, category_id: 1, additional_information: JSON.stringify({weapon_type: 'Exotic', damage: 'd4', damage_type: 'Piercing', critical_range: 19, critical_multiplier: 2, range increment: -1, melee_penalty: -1, is_finesse: 'false', has_reach: 'false'})},</v>
      </c>
    </row>
    <row r="176" spans="1:37" ht="30" outlineLevel="1" x14ac:dyDescent="0.2">
      <c r="A176" s="11" t="s">
        <v>308</v>
      </c>
      <c r="B176" s="35" t="s">
        <v>309</v>
      </c>
      <c r="C176" s="12">
        <v>5</v>
      </c>
      <c r="D176" s="12">
        <v>15</v>
      </c>
      <c r="E176" s="51" t="s">
        <v>57</v>
      </c>
      <c r="F176" s="52" t="s">
        <v>177</v>
      </c>
      <c r="G176" s="52" t="s">
        <v>1323</v>
      </c>
      <c r="H176" s="51" t="s">
        <v>47</v>
      </c>
      <c r="I176" s="51"/>
      <c r="J176" s="51">
        <v>20</v>
      </c>
      <c r="K176" s="51">
        <v>2</v>
      </c>
      <c r="L176" s="51" t="s">
        <v>41</v>
      </c>
      <c r="M176" s="51">
        <v>10</v>
      </c>
      <c r="N176" s="51"/>
      <c r="O176" s="53" t="b">
        <v>0</v>
      </c>
      <c r="P176" s="53" t="b">
        <v>0</v>
      </c>
      <c r="R176" s="4" t="str">
        <f t="shared" si="39"/>
        <v>product_name: 'Trident'</v>
      </c>
      <c r="S176" s="4" t="str">
        <f t="shared" si="40"/>
        <v>description: 'This weapon can be thrown. If you use a ready action to set a trident against a charge, you deal double damage on a successful hit against a charging character.'</v>
      </c>
      <c r="T176" s="4" t="str">
        <f t="shared" si="41"/>
        <v>cost: 15</v>
      </c>
      <c r="U176" s="4" t="str">
        <f t="shared" ca="1" si="42"/>
        <v>stock: 9</v>
      </c>
      <c r="V176" s="4" t="str">
        <f t="shared" si="43"/>
        <v>weight: 5</v>
      </c>
      <c r="W176" s="4" t="str">
        <f t="shared" si="44"/>
        <v>category_id: 1</v>
      </c>
      <c r="X176" s="4" t="str">
        <f t="shared" si="45"/>
        <v>weapon_type: 'Martial'</v>
      </c>
      <c r="Y176" s="4" t="str">
        <f t="shared" si="46"/>
        <v>ua_weapon_group: 'Polearm'</v>
      </c>
      <c r="Z176" s="4" t="str">
        <f t="shared" si="47"/>
        <v>damage: 'd8'</v>
      </c>
      <c r="AA176" s="4" t="str">
        <f t="shared" si="48"/>
        <v>damage_type: 'Piercing'</v>
      </c>
      <c r="AB176" s="4" t="str">
        <f t="shared" si="49"/>
        <v/>
      </c>
      <c r="AC176" s="4" t="str">
        <f t="shared" si="50"/>
        <v>critical_range: 20</v>
      </c>
      <c r="AD176" s="4" t="str">
        <f t="shared" si="51"/>
        <v>critical_multiplier: 2</v>
      </c>
      <c r="AE176" s="4" t="str">
        <f t="shared" si="52"/>
        <v>delivery: 'thrown'</v>
      </c>
      <c r="AF176" s="4" t="str">
        <f t="shared" si="53"/>
        <v>range increment: 10</v>
      </c>
      <c r="AG176" s="4" t="str">
        <f t="shared" si="54"/>
        <v>melee_penalty: -1</v>
      </c>
      <c r="AH176" s="4" t="str">
        <f t="shared" si="55"/>
        <v>is_finesse: 'false'</v>
      </c>
      <c r="AI176" s="4" t="str">
        <f t="shared" si="56"/>
        <v>has_reach: 'false'</v>
      </c>
      <c r="AK176" s="4" t="str">
        <f t="shared" ca="1" si="57"/>
        <v>{product_name: 'Trident', description: 'This weapon can be thrown. If you use a ready action to set a trident against a charge, you deal double damage on a successful hit against a charging character.', cost: 15, stock: 9, weight: 5, category_id: 1, additional_information: JSON.stringify({weapon_type: 'Martial', ua_weapon_group: 'Polearm', damage: 'd8', damage_type: 'Piercing', critical_range: 20, critical_multiplier: 2, delivery: 'thrown', range increment: 10, melee_penalty: -1, is_finesse: 'false', has_reach: 'false'})},</v>
      </c>
    </row>
    <row r="177" spans="1:37" ht="160" outlineLevel="1" x14ac:dyDescent="0.2">
      <c r="A177" s="11" t="s">
        <v>310</v>
      </c>
      <c r="B177" s="35" t="s">
        <v>311</v>
      </c>
      <c r="C177" s="12">
        <v>15</v>
      </c>
      <c r="D177" s="12">
        <v>50</v>
      </c>
      <c r="E177" s="51" t="s">
        <v>68</v>
      </c>
      <c r="F177" s="52"/>
      <c r="G177" s="52" t="s">
        <v>1323</v>
      </c>
      <c r="H177" s="51" t="s">
        <v>64</v>
      </c>
      <c r="I177" s="51"/>
      <c r="J177" s="51">
        <v>20</v>
      </c>
      <c r="K177" s="51">
        <v>3</v>
      </c>
      <c r="L177" s="51"/>
      <c r="M177" s="51"/>
      <c r="N177" s="51"/>
      <c r="O177" s="53" t="b">
        <v>0</v>
      </c>
      <c r="P177" s="53" t="b">
        <v>0</v>
      </c>
      <c r="R177" s="4" t="str">
        <f t="shared" si="39"/>
        <v>product_name: 'Urgrosh, Dwarven '</v>
      </c>
      <c r="S177" s="4" t="str">
        <f t="shared" si="40"/>
        <v>description: 'A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round.\nIf you use a ready action to set an urgrosh against a charge, you deal double damage if you score a hit against a charging character. If you use an urgrosh against a charging character, the spear head is the part of the weapon that deals damage.\nDwarves treat dwarven urgroshes as martial weapons.'</v>
      </c>
      <c r="T177" s="4" t="str">
        <f t="shared" si="41"/>
        <v>cost: 50</v>
      </c>
      <c r="U177" s="4" t="str">
        <f t="shared" ca="1" si="42"/>
        <v>stock: 1</v>
      </c>
      <c r="V177" s="4" t="str">
        <f t="shared" si="43"/>
        <v>weight: 15</v>
      </c>
      <c r="W177" s="4" t="str">
        <f t="shared" si="44"/>
        <v>category_id: 1</v>
      </c>
      <c r="X177" s="4" t="str">
        <f t="shared" si="45"/>
        <v>weapon_type: 'Exotic'</v>
      </c>
      <c r="Y177" s="4" t="str">
        <f t="shared" si="46"/>
        <v/>
      </c>
      <c r="Z177" s="4" t="str">
        <f t="shared" si="47"/>
        <v>damage: 'd8'</v>
      </c>
      <c r="AA177" s="4" t="str">
        <f t="shared" si="48"/>
        <v>damage_type: 'Slashing'</v>
      </c>
      <c r="AB177" s="4" t="str">
        <f t="shared" si="49"/>
        <v/>
      </c>
      <c r="AC177" s="4" t="str">
        <f t="shared" si="50"/>
        <v>critical_range: 20</v>
      </c>
      <c r="AD177" s="4" t="str">
        <f t="shared" si="51"/>
        <v>critical_multiplier: 3</v>
      </c>
      <c r="AE177" s="4" t="str">
        <f t="shared" si="52"/>
        <v/>
      </c>
      <c r="AF177" s="4" t="str">
        <f t="shared" si="53"/>
        <v>range increment: -1</v>
      </c>
      <c r="AG177" s="4" t="str">
        <f t="shared" si="54"/>
        <v>melee_penalty: -1</v>
      </c>
      <c r="AH177" s="4" t="str">
        <f t="shared" si="55"/>
        <v>is_finesse: 'false'</v>
      </c>
      <c r="AI177" s="4" t="str">
        <f t="shared" si="56"/>
        <v>has_reach: 'false'</v>
      </c>
      <c r="AK177" s="4" t="str">
        <f t="shared" ca="1" si="57"/>
        <v>{product_name: 'Urgrosh, Dwarven ', description: 'A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round.\nIf you use a ready action to set an urgrosh against a charge, you deal double damage if you score a hit against a charging character. If you use an urgrosh against a charging character, the spear head is the part of the weapon that deals damage.\nDwarves treat dwarven urgroshes as martial weapons.', cost: 50, stock: 1, weight: 15, category_id: 1, additional_information: JSON.stringify({weapon_type: 'Exotic', damage: 'd8', damage_type: 'Slashing', critical_range: 20, critical_multiplier: 3, range increment: -1, melee_penalty: -1, is_finesse: 'false', has_reach: 'false'})},</v>
      </c>
    </row>
    <row r="178" spans="1:37" outlineLevel="1" x14ac:dyDescent="0.2">
      <c r="A178" s="11" t="s">
        <v>312</v>
      </c>
      <c r="C178" s="12">
        <v>6</v>
      </c>
      <c r="D178" s="12"/>
      <c r="E178" s="51" t="s">
        <v>68</v>
      </c>
      <c r="F178" s="52"/>
      <c r="G178" s="52" t="s">
        <v>1323</v>
      </c>
      <c r="H178" s="51" t="s">
        <v>47</v>
      </c>
      <c r="I178" s="51"/>
      <c r="J178" s="51">
        <v>20</v>
      </c>
      <c r="K178" s="51">
        <v>3</v>
      </c>
      <c r="L178" s="51"/>
      <c r="M178" s="51"/>
      <c r="N178" s="51"/>
      <c r="O178" s="53" t="b">
        <v>0</v>
      </c>
      <c r="P178" s="53" t="b">
        <v>0</v>
      </c>
      <c r="R178" s="4" t="str">
        <f t="shared" si="39"/>
        <v>product_name: 'Vajra'</v>
      </c>
      <c r="S178" s="4" t="str">
        <f t="shared" si="40"/>
        <v/>
      </c>
      <c r="T178" s="4" t="str">
        <f t="shared" si="41"/>
        <v>cost: -1</v>
      </c>
      <c r="U178" s="4" t="str">
        <f t="shared" ca="1" si="42"/>
        <v>stock: 14</v>
      </c>
      <c r="V178" s="4" t="str">
        <f t="shared" si="43"/>
        <v>weight: 6</v>
      </c>
      <c r="W178" s="4" t="str">
        <f t="shared" si="44"/>
        <v>category_id: 1</v>
      </c>
      <c r="X178" s="4" t="str">
        <f t="shared" si="45"/>
        <v>weapon_type: 'Exotic'</v>
      </c>
      <c r="Y178" s="4" t="str">
        <f t="shared" si="46"/>
        <v/>
      </c>
      <c r="Z178" s="4" t="str">
        <f t="shared" si="47"/>
        <v>damage: 'd8'</v>
      </c>
      <c r="AA178" s="4" t="str">
        <f t="shared" si="48"/>
        <v>damage_type: 'Piercing'</v>
      </c>
      <c r="AB178" s="4" t="str">
        <f t="shared" si="49"/>
        <v/>
      </c>
      <c r="AC178" s="4" t="str">
        <f t="shared" si="50"/>
        <v>critical_range: 20</v>
      </c>
      <c r="AD178" s="4" t="str">
        <f t="shared" si="51"/>
        <v>critical_multiplier: 3</v>
      </c>
      <c r="AE178" s="4" t="str">
        <f t="shared" si="52"/>
        <v/>
      </c>
      <c r="AF178" s="4" t="str">
        <f t="shared" si="53"/>
        <v>range increment: -1</v>
      </c>
      <c r="AG178" s="4" t="str">
        <f t="shared" si="54"/>
        <v>melee_penalty: -1</v>
      </c>
      <c r="AH178" s="4" t="str">
        <f t="shared" si="55"/>
        <v>is_finesse: 'false'</v>
      </c>
      <c r="AI178" s="4" t="str">
        <f t="shared" si="56"/>
        <v>has_reach: 'false'</v>
      </c>
      <c r="AK178" s="4" t="str">
        <f t="shared" ca="1" si="57"/>
        <v>{product_name: 'Vajra', cost: -1, stock: 14, weight: 6, category_id: 1, additional_information: JSON.stringify({weapon_type: 'Exotic', damage: 'd8', damage_type: 'Piercing', critical_range: 20, critical_multiplier: 3, range increment: -1, melee_penalty: -1, is_finesse: 'false', has_reach: 'false'})},</v>
      </c>
    </row>
    <row r="179" spans="1:37" outlineLevel="1" x14ac:dyDescent="0.2">
      <c r="A179" s="11" t="s">
        <v>313</v>
      </c>
      <c r="C179" s="12">
        <v>3</v>
      </c>
      <c r="D179" s="12">
        <v>300</v>
      </c>
      <c r="E179" s="51" t="s">
        <v>57</v>
      </c>
      <c r="F179" s="52" t="s">
        <v>152</v>
      </c>
      <c r="G179" s="52" t="s">
        <v>1320</v>
      </c>
      <c r="H179" s="51" t="s">
        <v>64</v>
      </c>
      <c r="I179" s="51"/>
      <c r="J179" s="51">
        <v>19</v>
      </c>
      <c r="K179" s="51">
        <v>2</v>
      </c>
      <c r="L179" s="51"/>
      <c r="M179" s="51"/>
      <c r="N179" s="51"/>
      <c r="O179" s="53" t="b">
        <v>0</v>
      </c>
      <c r="P179" s="53" t="b">
        <v>0</v>
      </c>
      <c r="R179" s="4" t="str">
        <f t="shared" si="39"/>
        <v>product_name: 'Wakizashi'</v>
      </c>
      <c r="S179" s="4" t="str">
        <f t="shared" si="40"/>
        <v/>
      </c>
      <c r="T179" s="4" t="str">
        <f t="shared" si="41"/>
        <v>cost: 300</v>
      </c>
      <c r="U179" s="4" t="str">
        <f t="shared" ca="1" si="42"/>
        <v>stock: 9</v>
      </c>
      <c r="V179" s="4" t="str">
        <f t="shared" si="43"/>
        <v>weight: 3</v>
      </c>
      <c r="W179" s="4" t="str">
        <f t="shared" si="44"/>
        <v>category_id: 1</v>
      </c>
      <c r="X179" s="4" t="str">
        <f t="shared" si="45"/>
        <v>weapon_type: 'Martial'</v>
      </c>
      <c r="Y179" s="4" t="str">
        <f t="shared" si="46"/>
        <v>ua_weapon_group: 'Sword'</v>
      </c>
      <c r="Z179" s="4" t="str">
        <f t="shared" si="47"/>
        <v>damage: 'd6'</v>
      </c>
      <c r="AA179" s="4" t="str">
        <f t="shared" si="48"/>
        <v>damage_type: 'Slashing'</v>
      </c>
      <c r="AB179" s="4" t="str">
        <f t="shared" si="49"/>
        <v/>
      </c>
      <c r="AC179" s="4" t="str">
        <f t="shared" si="50"/>
        <v>critical_range: 19</v>
      </c>
      <c r="AD179" s="4" t="str">
        <f t="shared" si="51"/>
        <v>critical_multiplier: 2</v>
      </c>
      <c r="AE179" s="4" t="str">
        <f t="shared" si="52"/>
        <v/>
      </c>
      <c r="AF179" s="4" t="str">
        <f t="shared" si="53"/>
        <v>range increment: -1</v>
      </c>
      <c r="AG179" s="4" t="str">
        <f t="shared" si="54"/>
        <v>melee_penalty: -1</v>
      </c>
      <c r="AH179" s="4" t="str">
        <f t="shared" si="55"/>
        <v>is_finesse: 'false'</v>
      </c>
      <c r="AI179" s="4" t="str">
        <f t="shared" si="56"/>
        <v>has_reach: 'false'</v>
      </c>
      <c r="AK179" s="4" t="str">
        <f t="shared" ca="1" si="57"/>
        <v>{product_name: 'Wakizashi', cost: 300, stock: 9, weight: 3, category_id: 1, additional_information: JSON.stringify({weapon_type: 'Martial', ua_weapon_group: 'Sword', damage: 'd6', damage_type: 'Slashing', critical_range: 19, critical_multiplier: 2, range increment: -1, melee_penalty: -1, is_finesse: 'false', has_reach: 'false'})},</v>
      </c>
    </row>
    <row r="180" spans="1:37" ht="190" outlineLevel="1" x14ac:dyDescent="0.2">
      <c r="A180" s="11" t="s">
        <v>123</v>
      </c>
      <c r="B180" s="35" t="s">
        <v>314</v>
      </c>
      <c r="C180" s="12">
        <v>2</v>
      </c>
      <c r="D180" s="12">
        <v>1</v>
      </c>
      <c r="E180" s="51" t="s">
        <v>68</v>
      </c>
      <c r="F180" s="52" t="s">
        <v>123</v>
      </c>
      <c r="G180" s="52" t="s">
        <v>1330</v>
      </c>
      <c r="H180" s="51" t="s">
        <v>64</v>
      </c>
      <c r="I180" s="51" t="s">
        <v>97</v>
      </c>
      <c r="J180" s="51">
        <v>20</v>
      </c>
      <c r="K180" s="51">
        <v>2</v>
      </c>
      <c r="L180" s="51"/>
      <c r="M180" s="51"/>
      <c r="N180" s="51"/>
      <c r="O180" s="53" t="b">
        <v>0</v>
      </c>
      <c r="P180" s="53" t="b">
        <v>1</v>
      </c>
      <c r="R180" s="4" t="str">
        <f t="shared" si="39"/>
        <v>product_name: 'Whip'</v>
      </c>
      <c r="S180"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0" s="4" t="str">
        <f t="shared" si="41"/>
        <v>cost: 1</v>
      </c>
      <c r="U180" s="4" t="str">
        <f t="shared" ca="1" si="42"/>
        <v>stock: 8</v>
      </c>
      <c r="V180" s="4" t="str">
        <f t="shared" si="43"/>
        <v>weight: 2</v>
      </c>
      <c r="W180" s="4" t="str">
        <f t="shared" si="44"/>
        <v>category_id: 1</v>
      </c>
      <c r="X180" s="4" t="str">
        <f t="shared" si="45"/>
        <v>weapon_type: 'Exotic'</v>
      </c>
      <c r="Y180" s="4" t="str">
        <f t="shared" si="46"/>
        <v>ua_weapon_group: 'Whip'</v>
      </c>
      <c r="Z180" s="4" t="str">
        <f t="shared" si="47"/>
        <v>damage: 'd2'</v>
      </c>
      <c r="AA180" s="4" t="str">
        <f t="shared" si="48"/>
        <v>damage_type: 'Slashing'</v>
      </c>
      <c r="AB180" s="4" t="str">
        <f t="shared" si="49"/>
        <v>special_damage: 'Subdual'</v>
      </c>
      <c r="AC180" s="4" t="str">
        <f t="shared" si="50"/>
        <v>critical_range: 20</v>
      </c>
      <c r="AD180" s="4" t="str">
        <f t="shared" si="51"/>
        <v>critical_multiplier: 2</v>
      </c>
      <c r="AE180" s="4" t="str">
        <f t="shared" si="52"/>
        <v/>
      </c>
      <c r="AF180" s="4" t="str">
        <f t="shared" si="53"/>
        <v>range increment: -1</v>
      </c>
      <c r="AG180" s="4" t="str">
        <f t="shared" si="54"/>
        <v>melee_penalty: -1</v>
      </c>
      <c r="AH180" s="4" t="str">
        <f t="shared" si="55"/>
        <v>is_finesse: 'false'</v>
      </c>
      <c r="AI180" s="4" t="str">
        <f t="shared" si="56"/>
        <v>has_reach: 'true'</v>
      </c>
      <c r="AK180" s="4" t="str">
        <f t="shared" ca="1" si="57"/>
        <v>{product_name: 'Whip',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8, weight: 2, category_id: 1, additional_information: JSON.stringify({weapon_type: 'Exotic', ua_weapon_group: 'Whip', damage: 'd2', damage_type: 'Slashing', special_damage: 'Subdual', critical_range: 20, critical_multiplier: 2, range increment: -1, melee_penalty: -1, is_finesse: 'false', has_reach: 'true'})},</v>
      </c>
    </row>
    <row r="181" spans="1:37" outlineLevel="1" x14ac:dyDescent="0.2">
      <c r="A181" s="11" t="s">
        <v>315</v>
      </c>
      <c r="C181" s="12">
        <v>3</v>
      </c>
      <c r="D181" s="12"/>
      <c r="E181" s="51" t="s">
        <v>68</v>
      </c>
      <c r="F181" s="52" t="s">
        <v>123</v>
      </c>
      <c r="G181" s="52" t="s">
        <v>1320</v>
      </c>
      <c r="H181" s="51" t="s">
        <v>64</v>
      </c>
      <c r="I181" s="51"/>
      <c r="J181" s="51">
        <v>20</v>
      </c>
      <c r="K181" s="51">
        <v>2</v>
      </c>
      <c r="L181" s="51"/>
      <c r="M181" s="51"/>
      <c r="N181" s="51"/>
      <c r="O181" s="53" t="b">
        <v>0</v>
      </c>
      <c r="P181" s="53" t="b">
        <v>1</v>
      </c>
      <c r="R181" s="4" t="str">
        <f t="shared" si="39"/>
        <v>product_name: 'Whip Dagger'</v>
      </c>
      <c r="S181" s="4" t="str">
        <f t="shared" si="40"/>
        <v/>
      </c>
      <c r="T181" s="4" t="str">
        <f t="shared" si="41"/>
        <v>cost: -1</v>
      </c>
      <c r="U181" s="4" t="str">
        <f t="shared" ca="1" si="42"/>
        <v>stock: 5</v>
      </c>
      <c r="V181" s="4" t="str">
        <f t="shared" si="43"/>
        <v>weight: 3</v>
      </c>
      <c r="W181" s="4" t="str">
        <f t="shared" si="44"/>
        <v>category_id: 1</v>
      </c>
      <c r="X181" s="4" t="str">
        <f t="shared" si="45"/>
        <v>weapon_type: 'Exotic'</v>
      </c>
      <c r="Y181" s="4" t="str">
        <f t="shared" si="46"/>
        <v>ua_weapon_group: 'Whip'</v>
      </c>
      <c r="Z181" s="4" t="str">
        <f t="shared" si="47"/>
        <v>damage: 'd6'</v>
      </c>
      <c r="AA181" s="4" t="str">
        <f t="shared" si="48"/>
        <v>damage_type: 'Slashing'</v>
      </c>
      <c r="AB181" s="4" t="str">
        <f t="shared" si="49"/>
        <v/>
      </c>
      <c r="AC181" s="4" t="str">
        <f t="shared" si="50"/>
        <v>critical_range: 20</v>
      </c>
      <c r="AD181" s="4" t="str">
        <f t="shared" si="51"/>
        <v>critical_multiplier: 2</v>
      </c>
      <c r="AE181" s="4" t="str">
        <f t="shared" si="52"/>
        <v/>
      </c>
      <c r="AF181" s="4" t="str">
        <f t="shared" si="53"/>
        <v>range increment: -1</v>
      </c>
      <c r="AG181" s="4" t="str">
        <f t="shared" si="54"/>
        <v>melee_penalty: -1</v>
      </c>
      <c r="AH181" s="4" t="str">
        <f t="shared" si="55"/>
        <v>is_finesse: 'false'</v>
      </c>
      <c r="AI181" s="4" t="str">
        <f t="shared" si="56"/>
        <v>has_reach: 'true'</v>
      </c>
      <c r="AK181" s="4" t="str">
        <f t="shared" ca="1" si="57"/>
        <v>{product_name: 'Whip Dagger', cost: -1, stock: 5, weight: 3, category_id: 1, additional_information: JSON.stringify({weapon_type: 'Exotic', ua_weapon_group: 'Whip', damage: 'd6', damage_type: 'Slashing', critical_range: 20, critical_multiplier: 2, range increment: -1, melee_penalty: -1, is_finesse: 'false', has_reach: 'true'})},</v>
      </c>
    </row>
    <row r="182" spans="1:37" outlineLevel="1" x14ac:dyDescent="0.2">
      <c r="A182" s="11" t="s">
        <v>316</v>
      </c>
      <c r="C182" s="12">
        <v>4</v>
      </c>
      <c r="D182" s="12"/>
      <c r="E182" s="51" t="s">
        <v>68</v>
      </c>
      <c r="F182" s="52" t="s">
        <v>123</v>
      </c>
      <c r="G182" s="52" t="s">
        <v>1320</v>
      </c>
      <c r="H182" s="51" t="s">
        <v>64</v>
      </c>
      <c r="I182" s="51"/>
      <c r="J182" s="51">
        <v>20</v>
      </c>
      <c r="K182" s="51">
        <v>2</v>
      </c>
      <c r="L182" s="51"/>
      <c r="M182" s="51"/>
      <c r="N182" s="51"/>
      <c r="O182" s="53" t="b">
        <v>0</v>
      </c>
      <c r="P182" s="53" t="b">
        <v>1</v>
      </c>
      <c r="R182" s="4" t="str">
        <f t="shared" si="39"/>
        <v>product_name: 'Whip Dagger, Mighty (+1)'</v>
      </c>
      <c r="S182" s="4" t="str">
        <f t="shared" si="40"/>
        <v/>
      </c>
      <c r="T182" s="4" t="str">
        <f t="shared" si="41"/>
        <v>cost: -1</v>
      </c>
      <c r="U182" s="4" t="str">
        <f t="shared" ca="1" si="42"/>
        <v>stock: 0</v>
      </c>
      <c r="V182" s="4" t="str">
        <f t="shared" si="43"/>
        <v>weight: 4</v>
      </c>
      <c r="W182" s="4" t="str">
        <f t="shared" si="44"/>
        <v>category_id: 1</v>
      </c>
      <c r="X182" s="4" t="str">
        <f t="shared" si="45"/>
        <v>weapon_type: 'Exotic'</v>
      </c>
      <c r="Y182" s="4" t="str">
        <f t="shared" si="46"/>
        <v>ua_weapon_group: 'Whip'</v>
      </c>
      <c r="Z182" s="4" t="str">
        <f t="shared" si="47"/>
        <v>damage: 'd6'</v>
      </c>
      <c r="AA182" s="4" t="str">
        <f t="shared" si="48"/>
        <v>damage_type: 'Slashing'</v>
      </c>
      <c r="AB182" s="4" t="str">
        <f t="shared" si="49"/>
        <v/>
      </c>
      <c r="AC182" s="4" t="str">
        <f t="shared" si="50"/>
        <v>critical_range: 20</v>
      </c>
      <c r="AD182" s="4" t="str">
        <f t="shared" si="51"/>
        <v>critical_multiplier: 2</v>
      </c>
      <c r="AE182" s="4" t="str">
        <f t="shared" si="52"/>
        <v/>
      </c>
      <c r="AF182" s="4" t="str">
        <f t="shared" si="53"/>
        <v>range increment: -1</v>
      </c>
      <c r="AG182" s="4" t="str">
        <f t="shared" si="54"/>
        <v>melee_penalty: -1</v>
      </c>
      <c r="AH182" s="4" t="str">
        <f t="shared" si="55"/>
        <v>is_finesse: 'false'</v>
      </c>
      <c r="AI182" s="4" t="str">
        <f t="shared" si="56"/>
        <v>has_reach: 'true'</v>
      </c>
      <c r="AK182" s="4" t="str">
        <f t="shared" ca="1" si="57"/>
        <v>{product_name: 'Whip Dagger, Mighty (+1)', cost: -1, stock: 0, weight: 4, category_id: 1, additional_information: JSON.stringify({weapon_type: 'Exotic', ua_weapon_group: 'Whip', damage: 'd6', damage_type: 'Slashing', critical_range: 20, critical_multiplier: 2, range increment: -1, melee_penalty: -1, is_finesse: 'false', has_reach: 'true'})},</v>
      </c>
    </row>
    <row r="183" spans="1:37" outlineLevel="1" x14ac:dyDescent="0.2">
      <c r="A183" s="11" t="s">
        <v>317</v>
      </c>
      <c r="C183" s="12">
        <v>5</v>
      </c>
      <c r="D183" s="12"/>
      <c r="E183" s="51" t="s">
        <v>68</v>
      </c>
      <c r="F183" s="52" t="s">
        <v>123</v>
      </c>
      <c r="G183" s="52" t="s">
        <v>1320</v>
      </c>
      <c r="H183" s="51" t="s">
        <v>64</v>
      </c>
      <c r="I183" s="51"/>
      <c r="J183" s="51">
        <v>20</v>
      </c>
      <c r="K183" s="51">
        <v>2</v>
      </c>
      <c r="L183" s="51"/>
      <c r="M183" s="51"/>
      <c r="N183" s="51"/>
      <c r="O183" s="53" t="b">
        <v>0</v>
      </c>
      <c r="P183" s="53" t="b">
        <v>1</v>
      </c>
      <c r="R183" s="4" t="str">
        <f t="shared" si="39"/>
        <v>product_name: 'Whip Dagger, Mighty (+2)'</v>
      </c>
      <c r="S183" s="4" t="str">
        <f t="shared" si="40"/>
        <v/>
      </c>
      <c r="T183" s="4" t="str">
        <f t="shared" si="41"/>
        <v>cost: -1</v>
      </c>
      <c r="U183" s="4" t="str">
        <f t="shared" ca="1" si="42"/>
        <v>stock: 18</v>
      </c>
      <c r="V183" s="4" t="str">
        <f t="shared" si="43"/>
        <v>weight: 5</v>
      </c>
      <c r="W183" s="4" t="str">
        <f t="shared" si="44"/>
        <v>category_id: 1</v>
      </c>
      <c r="X183" s="4" t="str">
        <f t="shared" si="45"/>
        <v>weapon_type: 'Exotic'</v>
      </c>
      <c r="Y183" s="4" t="str">
        <f t="shared" si="46"/>
        <v>ua_weapon_group: 'Whip'</v>
      </c>
      <c r="Z183" s="4" t="str">
        <f t="shared" si="47"/>
        <v>damage: 'd6'</v>
      </c>
      <c r="AA183" s="4" t="str">
        <f t="shared" si="48"/>
        <v>damage_type: 'Slashing'</v>
      </c>
      <c r="AB183" s="4" t="str">
        <f t="shared" si="49"/>
        <v/>
      </c>
      <c r="AC183" s="4" t="str">
        <f t="shared" si="50"/>
        <v>critical_range: 20</v>
      </c>
      <c r="AD183" s="4" t="str">
        <f t="shared" si="51"/>
        <v>critical_multiplier: 2</v>
      </c>
      <c r="AE183" s="4" t="str">
        <f t="shared" si="52"/>
        <v/>
      </c>
      <c r="AF183" s="4" t="str">
        <f t="shared" si="53"/>
        <v>range increment: -1</v>
      </c>
      <c r="AG183" s="4" t="str">
        <f t="shared" si="54"/>
        <v>melee_penalty: -1</v>
      </c>
      <c r="AH183" s="4" t="str">
        <f t="shared" si="55"/>
        <v>is_finesse: 'false'</v>
      </c>
      <c r="AI183" s="4" t="str">
        <f t="shared" si="56"/>
        <v>has_reach: 'true'</v>
      </c>
      <c r="AK183" s="4" t="str">
        <f t="shared" ca="1" si="57"/>
        <v>{product_name: 'Whip Dagger, Mighty (+2)', cost: -1, stock: 18, weight: 5, category_id: 1, additional_information: JSON.stringify({weapon_type: 'Exotic', ua_weapon_group: 'Whip', damage: 'd6', damage_type: 'Slashing', critical_range: 20, critical_multiplier: 2, range increment: -1, melee_penalty: -1, is_finesse: 'false', has_reach: 'true'})},</v>
      </c>
    </row>
    <row r="184" spans="1:37" outlineLevel="1" x14ac:dyDescent="0.2">
      <c r="A184" s="11" t="s">
        <v>318</v>
      </c>
      <c r="C184" s="12">
        <v>6</v>
      </c>
      <c r="D184" s="12"/>
      <c r="E184" s="51" t="s">
        <v>68</v>
      </c>
      <c r="F184" s="52" t="s">
        <v>123</v>
      </c>
      <c r="G184" s="52" t="s">
        <v>1320</v>
      </c>
      <c r="H184" s="51" t="s">
        <v>64</v>
      </c>
      <c r="I184" s="51"/>
      <c r="J184" s="51">
        <v>20</v>
      </c>
      <c r="K184" s="51">
        <v>2</v>
      </c>
      <c r="L184" s="51"/>
      <c r="M184" s="51"/>
      <c r="N184" s="51"/>
      <c r="O184" s="53" t="b">
        <v>0</v>
      </c>
      <c r="P184" s="53" t="b">
        <v>1</v>
      </c>
      <c r="R184" s="4" t="str">
        <f t="shared" si="39"/>
        <v>product_name: 'Whip Dagger, Mighty (+3)'</v>
      </c>
      <c r="S184" s="4" t="str">
        <f t="shared" si="40"/>
        <v/>
      </c>
      <c r="T184" s="4" t="str">
        <f t="shared" si="41"/>
        <v>cost: -1</v>
      </c>
      <c r="U184" s="4" t="str">
        <f t="shared" ca="1" si="42"/>
        <v>stock: 19</v>
      </c>
      <c r="V184" s="4" t="str">
        <f t="shared" si="43"/>
        <v>weight: 6</v>
      </c>
      <c r="W184" s="4" t="str">
        <f t="shared" si="44"/>
        <v>category_id: 1</v>
      </c>
      <c r="X184" s="4" t="str">
        <f t="shared" si="45"/>
        <v>weapon_type: 'Exotic'</v>
      </c>
      <c r="Y184" s="4" t="str">
        <f t="shared" si="46"/>
        <v>ua_weapon_group: 'Whip'</v>
      </c>
      <c r="Z184" s="4" t="str">
        <f t="shared" si="47"/>
        <v>damage: 'd6'</v>
      </c>
      <c r="AA184" s="4" t="str">
        <f t="shared" si="48"/>
        <v>damage_type: 'Slashing'</v>
      </c>
      <c r="AB184" s="4" t="str">
        <f t="shared" si="49"/>
        <v/>
      </c>
      <c r="AC184" s="4" t="str">
        <f t="shared" si="50"/>
        <v>critical_range: 20</v>
      </c>
      <c r="AD184" s="4" t="str">
        <f t="shared" si="51"/>
        <v>critical_multiplier: 2</v>
      </c>
      <c r="AE184" s="4" t="str">
        <f t="shared" si="52"/>
        <v/>
      </c>
      <c r="AF184" s="4" t="str">
        <f t="shared" si="53"/>
        <v>range increment: -1</v>
      </c>
      <c r="AG184" s="4" t="str">
        <f t="shared" si="54"/>
        <v>melee_penalty: -1</v>
      </c>
      <c r="AH184" s="4" t="str">
        <f t="shared" si="55"/>
        <v>is_finesse: 'false'</v>
      </c>
      <c r="AI184" s="4" t="str">
        <f t="shared" si="56"/>
        <v>has_reach: 'true'</v>
      </c>
      <c r="AK184" s="4" t="str">
        <f t="shared" ca="1" si="57"/>
        <v>{product_name: 'Whip Dagger, Mighty (+3)', cost: -1, stock: 19, weight: 6, category_id: 1, additional_information: JSON.stringify({weapon_type: 'Exotic', ua_weapon_group: 'Whip', damage: 'd6', damage_type: 'Slashing', critical_range: 20, critical_multiplier: 2, range increment: -1, melee_penalty: -1, is_finesse: 'false', has_reach: 'true'})},</v>
      </c>
    </row>
    <row r="185" spans="1:37" outlineLevel="1" x14ac:dyDescent="0.2">
      <c r="A185" s="11" t="s">
        <v>319</v>
      </c>
      <c r="C185" s="12">
        <v>7</v>
      </c>
      <c r="D185" s="12"/>
      <c r="E185" s="51" t="s">
        <v>68</v>
      </c>
      <c r="F185" s="52" t="s">
        <v>123</v>
      </c>
      <c r="G185" s="52" t="s">
        <v>1320</v>
      </c>
      <c r="H185" s="51" t="s">
        <v>64</v>
      </c>
      <c r="I185" s="51"/>
      <c r="J185" s="51">
        <v>20</v>
      </c>
      <c r="K185" s="51">
        <v>2</v>
      </c>
      <c r="L185" s="51"/>
      <c r="M185" s="51"/>
      <c r="N185" s="51"/>
      <c r="O185" s="53" t="b">
        <v>0</v>
      </c>
      <c r="P185" s="53" t="b">
        <v>1</v>
      </c>
      <c r="R185" s="4" t="str">
        <f t="shared" si="39"/>
        <v>product_name: 'Whip Dagger, Mighty (+4)'</v>
      </c>
      <c r="S185" s="4" t="str">
        <f t="shared" si="40"/>
        <v/>
      </c>
      <c r="T185" s="4" t="str">
        <f t="shared" si="41"/>
        <v>cost: -1</v>
      </c>
      <c r="U185" s="4" t="str">
        <f t="shared" ca="1" si="42"/>
        <v>stock: 4</v>
      </c>
      <c r="V185" s="4" t="str">
        <f t="shared" si="43"/>
        <v>weight: 7</v>
      </c>
      <c r="W185" s="4" t="str">
        <f t="shared" si="44"/>
        <v>category_id: 1</v>
      </c>
      <c r="X185" s="4" t="str">
        <f t="shared" si="45"/>
        <v>weapon_type: 'Exotic'</v>
      </c>
      <c r="Y185" s="4" t="str">
        <f t="shared" si="46"/>
        <v>ua_weapon_group: 'Whip'</v>
      </c>
      <c r="Z185" s="4" t="str">
        <f t="shared" si="47"/>
        <v>damage: 'd6'</v>
      </c>
      <c r="AA185" s="4" t="str">
        <f t="shared" si="48"/>
        <v>damage_type: 'Slashing'</v>
      </c>
      <c r="AB185" s="4" t="str">
        <f t="shared" si="49"/>
        <v/>
      </c>
      <c r="AC185" s="4" t="str">
        <f t="shared" si="50"/>
        <v>critical_range: 20</v>
      </c>
      <c r="AD185" s="4" t="str">
        <f t="shared" si="51"/>
        <v>critical_multiplier: 2</v>
      </c>
      <c r="AE185" s="4" t="str">
        <f t="shared" si="52"/>
        <v/>
      </c>
      <c r="AF185" s="4" t="str">
        <f t="shared" si="53"/>
        <v>range increment: -1</v>
      </c>
      <c r="AG185" s="4" t="str">
        <f t="shared" si="54"/>
        <v>melee_penalty: -1</v>
      </c>
      <c r="AH185" s="4" t="str">
        <f t="shared" si="55"/>
        <v>is_finesse: 'false'</v>
      </c>
      <c r="AI185" s="4" t="str">
        <f t="shared" si="56"/>
        <v>has_reach: 'true'</v>
      </c>
      <c r="AK185" s="4" t="str">
        <f t="shared" ca="1" si="57"/>
        <v>{product_name: 'Whip Dagger, Mighty (+4)', cost: -1, stock: 4, weight: 7, category_id: 1, additional_information: JSON.stringify({weapon_type: 'Exotic', ua_weapon_group: 'Whip', damage: 'd6', damage_type: 'Slashing', critical_range: 20, critical_multiplier: 2, range increment: -1, melee_penalty: -1, is_finesse: 'false', has_reach: 'true'})},</v>
      </c>
    </row>
    <row r="186" spans="1:37" ht="190" outlineLevel="1" x14ac:dyDescent="0.2">
      <c r="A186" s="11" t="s">
        <v>320</v>
      </c>
      <c r="B186" s="35" t="s">
        <v>314</v>
      </c>
      <c r="C186" s="12">
        <v>3</v>
      </c>
      <c r="D186" s="12"/>
      <c r="E186" s="51" t="s">
        <v>68</v>
      </c>
      <c r="F186" s="52" t="s">
        <v>123</v>
      </c>
      <c r="G186" s="52" t="s">
        <v>1330</v>
      </c>
      <c r="H186" s="51" t="s">
        <v>64</v>
      </c>
      <c r="I186" s="51" t="s">
        <v>97</v>
      </c>
      <c r="J186" s="51">
        <v>20</v>
      </c>
      <c r="K186" s="51">
        <v>2</v>
      </c>
      <c r="L186" s="51"/>
      <c r="M186" s="51"/>
      <c r="N186" s="51"/>
      <c r="O186" s="53" t="b">
        <v>0</v>
      </c>
      <c r="P186" s="53" t="b">
        <v>1</v>
      </c>
      <c r="R186" s="4" t="str">
        <f t="shared" si="39"/>
        <v>product_name: 'Whip, Mighty (+1)'</v>
      </c>
      <c r="S186"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6" s="4" t="str">
        <f t="shared" si="41"/>
        <v>cost: -1</v>
      </c>
      <c r="U186" s="4" t="str">
        <f t="shared" ca="1" si="42"/>
        <v>stock: 6</v>
      </c>
      <c r="V186" s="4" t="str">
        <f t="shared" si="43"/>
        <v>weight: 3</v>
      </c>
      <c r="W186" s="4" t="str">
        <f t="shared" si="44"/>
        <v>category_id: 1</v>
      </c>
      <c r="X186" s="4" t="str">
        <f t="shared" si="45"/>
        <v>weapon_type: 'Exotic'</v>
      </c>
      <c r="Y186" s="4" t="str">
        <f t="shared" si="46"/>
        <v>ua_weapon_group: 'Whip'</v>
      </c>
      <c r="Z186" s="4" t="str">
        <f t="shared" si="47"/>
        <v>damage: 'd2'</v>
      </c>
      <c r="AA186" s="4" t="str">
        <f t="shared" si="48"/>
        <v>damage_type: 'Slashing'</v>
      </c>
      <c r="AB186" s="4" t="str">
        <f t="shared" si="49"/>
        <v>special_damage: 'Subdual'</v>
      </c>
      <c r="AC186" s="4" t="str">
        <f t="shared" si="50"/>
        <v>critical_range: 20</v>
      </c>
      <c r="AD186" s="4" t="str">
        <f t="shared" si="51"/>
        <v>critical_multiplier: 2</v>
      </c>
      <c r="AE186" s="4" t="str">
        <f t="shared" si="52"/>
        <v/>
      </c>
      <c r="AF186" s="4" t="str">
        <f t="shared" si="53"/>
        <v>range increment: -1</v>
      </c>
      <c r="AG186" s="4" t="str">
        <f t="shared" si="54"/>
        <v>melee_penalty: -1</v>
      </c>
      <c r="AH186" s="4" t="str">
        <f t="shared" si="55"/>
        <v>is_finesse: 'false'</v>
      </c>
      <c r="AI186" s="4" t="str">
        <f t="shared" si="56"/>
        <v>has_reach: 'true'</v>
      </c>
      <c r="AK186" s="4" t="str">
        <f t="shared" ca="1" si="57"/>
        <v>{product_name: 'Whip, Mighty (+1)',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6, weight: 3, category_id: 1, additional_information: JSON.stringify({weapon_type: 'Exotic', ua_weapon_group: 'Whip', damage: 'd2', damage_type: 'Slashing', special_damage: 'Subdual', critical_range: 20, critical_multiplier: 2, range increment: -1, melee_penalty: -1, is_finesse: 'false', has_reach: 'true'})},</v>
      </c>
    </row>
    <row r="187" spans="1:37" ht="190" outlineLevel="1" x14ac:dyDescent="0.2">
      <c r="A187" s="11" t="s">
        <v>321</v>
      </c>
      <c r="B187" s="35" t="s">
        <v>314</v>
      </c>
      <c r="C187" s="12">
        <v>4</v>
      </c>
      <c r="D187" s="12"/>
      <c r="E187" s="51" t="s">
        <v>68</v>
      </c>
      <c r="F187" s="52" t="s">
        <v>123</v>
      </c>
      <c r="G187" s="52" t="s">
        <v>1330</v>
      </c>
      <c r="H187" s="51" t="s">
        <v>64</v>
      </c>
      <c r="I187" s="51" t="s">
        <v>97</v>
      </c>
      <c r="J187" s="51">
        <v>20</v>
      </c>
      <c r="K187" s="51">
        <v>2</v>
      </c>
      <c r="L187" s="51"/>
      <c r="M187" s="51"/>
      <c r="N187" s="51"/>
      <c r="O187" s="53" t="b">
        <v>0</v>
      </c>
      <c r="P187" s="53" t="b">
        <v>1</v>
      </c>
      <c r="R187" s="4" t="str">
        <f t="shared" si="39"/>
        <v>product_name: 'Whip, Mighty (+2)'</v>
      </c>
      <c r="S187"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7" s="4" t="str">
        <f t="shared" si="41"/>
        <v>cost: -1</v>
      </c>
      <c r="U187" s="4" t="str">
        <f t="shared" ca="1" si="42"/>
        <v>stock: 1</v>
      </c>
      <c r="V187" s="4" t="str">
        <f t="shared" si="43"/>
        <v>weight: 4</v>
      </c>
      <c r="W187" s="4" t="str">
        <f t="shared" si="44"/>
        <v>category_id: 1</v>
      </c>
      <c r="X187" s="4" t="str">
        <f t="shared" si="45"/>
        <v>weapon_type: 'Exotic'</v>
      </c>
      <c r="Y187" s="4" t="str">
        <f t="shared" si="46"/>
        <v>ua_weapon_group: 'Whip'</v>
      </c>
      <c r="Z187" s="4" t="str">
        <f t="shared" si="47"/>
        <v>damage: 'd2'</v>
      </c>
      <c r="AA187" s="4" t="str">
        <f t="shared" si="48"/>
        <v>damage_type: 'Slashing'</v>
      </c>
      <c r="AB187" s="4" t="str">
        <f t="shared" si="49"/>
        <v>special_damage: 'Subdual'</v>
      </c>
      <c r="AC187" s="4" t="str">
        <f t="shared" si="50"/>
        <v>critical_range: 20</v>
      </c>
      <c r="AD187" s="4" t="str">
        <f t="shared" si="51"/>
        <v>critical_multiplier: 2</v>
      </c>
      <c r="AE187" s="4" t="str">
        <f t="shared" si="52"/>
        <v/>
      </c>
      <c r="AF187" s="4" t="str">
        <f t="shared" si="53"/>
        <v>range increment: -1</v>
      </c>
      <c r="AG187" s="4" t="str">
        <f t="shared" si="54"/>
        <v>melee_penalty: -1</v>
      </c>
      <c r="AH187" s="4" t="str">
        <f t="shared" si="55"/>
        <v>is_finesse: 'false'</v>
      </c>
      <c r="AI187" s="4" t="str">
        <f t="shared" si="56"/>
        <v>has_reach: 'true'</v>
      </c>
      <c r="AK187" s="4" t="str">
        <f t="shared" ca="1" si="57"/>
        <v>{product_name: 'Whip, Mighty (+2)',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 weight: 4, category_id: 1, additional_information: JSON.stringify({weapon_type: 'Exotic', ua_weapon_group: 'Whip', damage: 'd2', damage_type: 'Slashing', special_damage: 'Subdual', critical_range: 20, critical_multiplier: 2, range increment: -1, melee_penalty: -1, is_finesse: 'false', has_reach: 'true'})},</v>
      </c>
    </row>
    <row r="188" spans="1:37" ht="190" outlineLevel="1" x14ac:dyDescent="0.2">
      <c r="A188" s="11" t="s">
        <v>322</v>
      </c>
      <c r="B188" s="35" t="s">
        <v>314</v>
      </c>
      <c r="C188" s="12">
        <v>5</v>
      </c>
      <c r="D188" s="12"/>
      <c r="E188" s="51" t="s">
        <v>68</v>
      </c>
      <c r="F188" s="52" t="s">
        <v>123</v>
      </c>
      <c r="G188" s="52" t="s">
        <v>1330</v>
      </c>
      <c r="H188" s="51" t="s">
        <v>64</v>
      </c>
      <c r="I188" s="51" t="s">
        <v>97</v>
      </c>
      <c r="J188" s="51">
        <v>20</v>
      </c>
      <c r="K188" s="51">
        <v>2</v>
      </c>
      <c r="L188" s="51"/>
      <c r="M188" s="51"/>
      <c r="N188" s="51"/>
      <c r="O188" s="53" t="b">
        <v>0</v>
      </c>
      <c r="P188" s="53" t="b">
        <v>1</v>
      </c>
      <c r="R188" s="4" t="str">
        <f t="shared" si="39"/>
        <v>product_name: 'Whip, Mighty (+3)'</v>
      </c>
      <c r="S188"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8" s="4" t="str">
        <f t="shared" si="41"/>
        <v>cost: -1</v>
      </c>
      <c r="U188" s="4" t="str">
        <f t="shared" ca="1" si="42"/>
        <v>stock: 2</v>
      </c>
      <c r="V188" s="4" t="str">
        <f t="shared" si="43"/>
        <v>weight: 5</v>
      </c>
      <c r="W188" s="4" t="str">
        <f t="shared" si="44"/>
        <v>category_id: 1</v>
      </c>
      <c r="X188" s="4" t="str">
        <f t="shared" si="45"/>
        <v>weapon_type: 'Exotic'</v>
      </c>
      <c r="Y188" s="4" t="str">
        <f t="shared" si="46"/>
        <v>ua_weapon_group: 'Whip'</v>
      </c>
      <c r="Z188" s="4" t="str">
        <f t="shared" si="47"/>
        <v>damage: 'd2'</v>
      </c>
      <c r="AA188" s="4" t="str">
        <f t="shared" si="48"/>
        <v>damage_type: 'Slashing'</v>
      </c>
      <c r="AB188" s="4" t="str">
        <f t="shared" si="49"/>
        <v>special_damage: 'Subdual'</v>
      </c>
      <c r="AC188" s="4" t="str">
        <f t="shared" si="50"/>
        <v>critical_range: 20</v>
      </c>
      <c r="AD188" s="4" t="str">
        <f t="shared" si="51"/>
        <v>critical_multiplier: 2</v>
      </c>
      <c r="AE188" s="4" t="str">
        <f t="shared" si="52"/>
        <v/>
      </c>
      <c r="AF188" s="4" t="str">
        <f t="shared" si="53"/>
        <v>range increment: -1</v>
      </c>
      <c r="AG188" s="4" t="str">
        <f t="shared" si="54"/>
        <v>melee_penalty: -1</v>
      </c>
      <c r="AH188" s="4" t="str">
        <f t="shared" si="55"/>
        <v>is_finesse: 'false'</v>
      </c>
      <c r="AI188" s="4" t="str">
        <f t="shared" si="56"/>
        <v>has_reach: 'true'</v>
      </c>
      <c r="AK188" s="4" t="str">
        <f t="shared" ca="1" si="57"/>
        <v>{product_name: 'Whip, Mighty (+3)',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2, weight: 5, category_id: 1, additional_information: JSON.stringify({weapon_type: 'Exotic', ua_weapon_group: 'Whip', damage: 'd2', damage_type: 'Slashing', special_damage: 'Subdual', critical_range: 20, critical_multiplier: 2, range increment: -1, melee_penalty: -1, is_finesse: 'false', has_reach: 'true'})},</v>
      </c>
    </row>
    <row r="189" spans="1:37" ht="190" outlineLevel="1" x14ac:dyDescent="0.2">
      <c r="A189" s="11" t="s">
        <v>323</v>
      </c>
      <c r="B189" s="35" t="s">
        <v>314</v>
      </c>
      <c r="C189" s="12">
        <v>6</v>
      </c>
      <c r="D189" s="12"/>
      <c r="E189" s="51" t="s">
        <v>68</v>
      </c>
      <c r="F189" s="52" t="s">
        <v>123</v>
      </c>
      <c r="G189" s="52" t="s">
        <v>1330</v>
      </c>
      <c r="H189" s="51" t="s">
        <v>64</v>
      </c>
      <c r="I189" s="51" t="s">
        <v>97</v>
      </c>
      <c r="J189" s="51">
        <v>20</v>
      </c>
      <c r="K189" s="51">
        <v>2</v>
      </c>
      <c r="L189" s="51"/>
      <c r="M189" s="51"/>
      <c r="N189" s="51"/>
      <c r="O189" s="53" t="b">
        <v>0</v>
      </c>
      <c r="P189" s="53" t="b">
        <v>1</v>
      </c>
      <c r="R189" s="4" t="str">
        <f t="shared" si="39"/>
        <v>product_name: 'Whip, Mighty (+4)'</v>
      </c>
      <c r="S189"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9" s="4" t="str">
        <f t="shared" si="41"/>
        <v>cost: -1</v>
      </c>
      <c r="U189" s="4" t="str">
        <f t="shared" ca="1" si="42"/>
        <v>stock: 17</v>
      </c>
      <c r="V189" s="4" t="str">
        <f t="shared" si="43"/>
        <v>weight: 6</v>
      </c>
      <c r="W189" s="4" t="str">
        <f t="shared" si="44"/>
        <v>category_id: 1</v>
      </c>
      <c r="X189" s="4" t="str">
        <f t="shared" si="45"/>
        <v>weapon_type: 'Exotic'</v>
      </c>
      <c r="Y189" s="4" t="str">
        <f t="shared" si="46"/>
        <v>ua_weapon_group: 'Whip'</v>
      </c>
      <c r="Z189" s="4" t="str">
        <f t="shared" si="47"/>
        <v>damage: 'd2'</v>
      </c>
      <c r="AA189" s="4" t="str">
        <f t="shared" si="48"/>
        <v>damage_type: 'Slashing'</v>
      </c>
      <c r="AB189" s="4" t="str">
        <f t="shared" si="49"/>
        <v>special_damage: 'Subdual'</v>
      </c>
      <c r="AC189" s="4" t="str">
        <f t="shared" si="50"/>
        <v>critical_range: 20</v>
      </c>
      <c r="AD189" s="4" t="str">
        <f t="shared" si="51"/>
        <v>critical_multiplier: 2</v>
      </c>
      <c r="AE189" s="4" t="str">
        <f t="shared" si="52"/>
        <v/>
      </c>
      <c r="AF189" s="4" t="str">
        <f t="shared" si="53"/>
        <v>range increment: -1</v>
      </c>
      <c r="AG189" s="4" t="str">
        <f t="shared" si="54"/>
        <v>melee_penalty: -1</v>
      </c>
      <c r="AH189" s="4" t="str">
        <f t="shared" si="55"/>
        <v>is_finesse: 'false'</v>
      </c>
      <c r="AI189" s="4" t="str">
        <f t="shared" si="56"/>
        <v>has_reach: 'true'</v>
      </c>
      <c r="AK189" s="4" t="str">
        <f t="shared" ca="1" si="57"/>
        <v>{product_name: 'Whip, Mighty (+4)',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17, weight: 6, category_id: 1, additional_information: JSON.stringify({weapon_type: 'Exotic', ua_weapon_group: 'Whip', damage: 'd2', damage_type: 'Slashing', special_damage: 'Subdual', critical_range: 20, critical_multiplier: 2, range increment: -1, melee_penalty: -1, is_finesse: 'false', has_reach: 'true'})},</v>
      </c>
    </row>
    <row r="190" spans="1:37" outlineLevel="1" x14ac:dyDescent="0.2">
      <c r="A190" s="11" t="s">
        <v>324</v>
      </c>
      <c r="C190" s="12"/>
      <c r="D190" s="12"/>
      <c r="E190" s="51" t="s">
        <v>84</v>
      </c>
      <c r="F190" s="52" t="s">
        <v>84</v>
      </c>
      <c r="G190" s="52" t="s">
        <v>1326</v>
      </c>
      <c r="H190" s="51" t="s">
        <v>95</v>
      </c>
      <c r="I190" s="51"/>
      <c r="J190" s="51">
        <v>20</v>
      </c>
      <c r="K190" s="51">
        <v>2</v>
      </c>
      <c r="L190" s="51"/>
      <c r="M190" s="51"/>
      <c r="N190" s="51"/>
      <c r="O190" s="53" t="b">
        <v>0</v>
      </c>
      <c r="P190" s="53" t="b">
        <v>0</v>
      </c>
      <c r="R190" s="4" t="str">
        <f t="shared" si="39"/>
        <v>product_name: 'Wing Buffet'</v>
      </c>
      <c r="S190" s="4" t="str">
        <f t="shared" si="40"/>
        <v/>
      </c>
      <c r="T190" s="4" t="str">
        <f t="shared" si="41"/>
        <v>cost: -1</v>
      </c>
      <c r="U190" s="4" t="str">
        <f t="shared" ca="1" si="42"/>
        <v>stock: 2</v>
      </c>
      <c r="V190" s="4" t="str">
        <f t="shared" si="43"/>
        <v>weight: -1</v>
      </c>
      <c r="W190" s="4" t="str">
        <f t="shared" si="44"/>
        <v>category_id: 1</v>
      </c>
      <c r="X190" s="4" t="str">
        <f t="shared" si="45"/>
        <v>weapon_type: 'Natural'</v>
      </c>
      <c r="Y190" s="4" t="str">
        <f t="shared" si="46"/>
        <v>ua_weapon_group: 'Natural'</v>
      </c>
      <c r="Z190" s="4" t="str">
        <f t="shared" si="47"/>
        <v>damage: 'd1'</v>
      </c>
      <c r="AA190" s="4" t="str">
        <f t="shared" si="48"/>
        <v>damage_type: 'Bludgeoning'</v>
      </c>
      <c r="AB190" s="4" t="str">
        <f t="shared" si="49"/>
        <v/>
      </c>
      <c r="AC190" s="4" t="str">
        <f t="shared" si="50"/>
        <v>critical_range: 20</v>
      </c>
      <c r="AD190" s="4" t="str">
        <f t="shared" si="51"/>
        <v>critical_multiplier: 2</v>
      </c>
      <c r="AE190" s="4" t="str">
        <f t="shared" si="52"/>
        <v/>
      </c>
      <c r="AF190" s="4" t="str">
        <f t="shared" si="53"/>
        <v>range increment: -1</v>
      </c>
      <c r="AG190" s="4" t="str">
        <f t="shared" si="54"/>
        <v>melee_penalty: -1</v>
      </c>
      <c r="AH190" s="4" t="str">
        <f t="shared" si="55"/>
        <v>is_finesse: 'false'</v>
      </c>
      <c r="AI190" s="4" t="str">
        <f t="shared" si="56"/>
        <v>has_reach: 'false'</v>
      </c>
      <c r="AK190" s="4" t="str">
        <f t="shared" ca="1" si="57"/>
        <v>{product_name: 'Wing Buffet', cost: -1, stock: 2, weight: -1, category_id: 1, additional_information: JSON.stringify({weapon_type: 'Natural', ua_weapon_group: 'Natural', damage: 'd1', damage_type: 'Bludgeoning', critical_range: 20, critical_multiplier: 2, range increment: -1, melee_penalty: -1, is_finesse: 'false', has_reach: 'false'})},</v>
      </c>
    </row>
    <row r="191" spans="1:37" outlineLevel="1" x14ac:dyDescent="0.2">
      <c r="A191" s="11" t="s">
        <v>325</v>
      </c>
      <c r="C191" s="12">
        <v>5</v>
      </c>
      <c r="D191" s="12"/>
      <c r="E191" s="51" t="s">
        <v>45</v>
      </c>
      <c r="F191" s="52"/>
      <c r="G191" s="52" t="s">
        <v>1323</v>
      </c>
      <c r="H191" s="51" t="s">
        <v>47</v>
      </c>
      <c r="I191" s="51"/>
      <c r="J191" s="51">
        <v>20</v>
      </c>
      <c r="K191" s="51">
        <v>3</v>
      </c>
      <c r="L191" s="51"/>
      <c r="M191" s="51"/>
      <c r="N191" s="51"/>
      <c r="O191" s="53" t="b">
        <v>0</v>
      </c>
      <c r="P191" s="53" t="b">
        <v>0</v>
      </c>
      <c r="R191" s="4" t="str">
        <f t="shared" si="39"/>
        <v>product_name: 'Yari'</v>
      </c>
      <c r="S191" s="4" t="str">
        <f t="shared" si="40"/>
        <v/>
      </c>
      <c r="T191" s="4" t="str">
        <f t="shared" si="41"/>
        <v>cost: -1</v>
      </c>
      <c r="U191" s="4" t="str">
        <f t="shared" ca="1" si="42"/>
        <v>stock: 11</v>
      </c>
      <c r="V191" s="4" t="str">
        <f t="shared" si="43"/>
        <v>weight: 5</v>
      </c>
      <c r="W191" s="4" t="str">
        <f t="shared" si="44"/>
        <v>category_id: 1</v>
      </c>
      <c r="X191" s="4" t="str">
        <f t="shared" si="45"/>
        <v>weapon_type: 'Simple'</v>
      </c>
      <c r="Y191" s="4" t="str">
        <f t="shared" si="46"/>
        <v/>
      </c>
      <c r="Z191" s="4" t="str">
        <f t="shared" si="47"/>
        <v>damage: 'd8'</v>
      </c>
      <c r="AA191" s="4" t="str">
        <f t="shared" si="48"/>
        <v>damage_type: 'Piercing'</v>
      </c>
      <c r="AB191" s="4" t="str">
        <f t="shared" si="49"/>
        <v/>
      </c>
      <c r="AC191" s="4" t="str">
        <f t="shared" si="50"/>
        <v>critical_range: 20</v>
      </c>
      <c r="AD191" s="4" t="str">
        <f t="shared" si="51"/>
        <v>critical_multiplier: 3</v>
      </c>
      <c r="AE191" s="4" t="str">
        <f t="shared" si="52"/>
        <v/>
      </c>
      <c r="AF191" s="4" t="str">
        <f t="shared" si="53"/>
        <v>range increment: -1</v>
      </c>
      <c r="AG191" s="4" t="str">
        <f t="shared" si="54"/>
        <v>melee_penalty: -1</v>
      </c>
      <c r="AH191" s="4" t="str">
        <f t="shared" si="55"/>
        <v>is_finesse: 'false'</v>
      </c>
      <c r="AI191" s="4" t="str">
        <f t="shared" si="56"/>
        <v>has_reach: 'false'</v>
      </c>
      <c r="AK191" s="4" t="str">
        <f t="shared" ca="1" si="57"/>
        <v>{product_name: 'Yari', cost: -1, stock: 11, weight: 5, category_id: 1, additional_information: JSON.stringify({weapon_type: 'Simple', damage: 'd8', damage_type: 'Piercing', critical_range: 20, critical_multiplier: 3, range increment: -1, melee_penalty: -1, is_finesse: 'false', has_reach: 'false'})},</v>
      </c>
    </row>
    <row r="192" spans="1:37" outlineLevel="1" x14ac:dyDescent="0.2">
      <c r="A192" s="11" t="s">
        <v>326</v>
      </c>
      <c r="C192" s="12">
        <v>3</v>
      </c>
      <c r="D192" s="12"/>
      <c r="E192" s="51" t="s">
        <v>57</v>
      </c>
      <c r="F192" s="52" t="s">
        <v>109</v>
      </c>
      <c r="G192" s="52" t="s">
        <v>1323</v>
      </c>
      <c r="H192" s="51" t="s">
        <v>47</v>
      </c>
      <c r="I192" s="51"/>
      <c r="J192" s="51">
        <v>20</v>
      </c>
      <c r="K192" s="51">
        <v>3</v>
      </c>
      <c r="L192" s="51" t="s">
        <v>91</v>
      </c>
      <c r="M192" s="51">
        <v>70</v>
      </c>
      <c r="N192" s="51"/>
      <c r="O192" s="53" t="b">
        <v>0</v>
      </c>
      <c r="P192" s="53" t="b">
        <v>0</v>
      </c>
      <c r="R192" s="4" t="str">
        <f t="shared" si="39"/>
        <v>product_name: 'Yumi, Long'</v>
      </c>
      <c r="S192" s="4" t="str">
        <f t="shared" si="40"/>
        <v/>
      </c>
      <c r="T192" s="4" t="str">
        <f t="shared" si="41"/>
        <v>cost: -1</v>
      </c>
      <c r="U192" s="4" t="str">
        <f t="shared" ca="1" si="42"/>
        <v>stock: 11</v>
      </c>
      <c r="V192" s="4" t="str">
        <f t="shared" si="43"/>
        <v>weight: 3</v>
      </c>
      <c r="W192" s="4" t="str">
        <f t="shared" si="44"/>
        <v>category_id: 1</v>
      </c>
      <c r="X192" s="4" t="str">
        <f t="shared" si="45"/>
        <v>weapon_type: 'Martial'</v>
      </c>
      <c r="Y192" s="4" t="str">
        <f t="shared" si="46"/>
        <v>ua_weapon_group: 'Bow'</v>
      </c>
      <c r="Z192" s="4" t="str">
        <f t="shared" si="47"/>
        <v>damage: 'd8'</v>
      </c>
      <c r="AA192" s="4" t="str">
        <f t="shared" si="48"/>
        <v>damage_type: 'Piercing'</v>
      </c>
      <c r="AB192" s="4" t="str">
        <f t="shared" si="49"/>
        <v/>
      </c>
      <c r="AC192" s="4" t="str">
        <f t="shared" si="50"/>
        <v>critical_range: 20</v>
      </c>
      <c r="AD192" s="4" t="str">
        <f t="shared" si="51"/>
        <v>critical_multiplier: 3</v>
      </c>
      <c r="AE192" s="4" t="str">
        <f t="shared" si="52"/>
        <v>delivery: 'shot'</v>
      </c>
      <c r="AF192" s="4" t="str">
        <f t="shared" si="53"/>
        <v>range increment: 70</v>
      </c>
      <c r="AG192" s="4" t="str">
        <f t="shared" si="54"/>
        <v>melee_penalty: -1</v>
      </c>
      <c r="AH192" s="4" t="str">
        <f t="shared" si="55"/>
        <v>is_finesse: 'false'</v>
      </c>
      <c r="AI192" s="4" t="str">
        <f t="shared" si="56"/>
        <v>has_reach: 'false'</v>
      </c>
      <c r="AK192" s="4" t="str">
        <f t="shared" ca="1" si="57"/>
        <v>{product_name: 'Yumi, Long', cost: -1, stock: 11, weight: 3, category_id: 1, additional_information: JSON.stringify({weapon_type: 'Martial', ua_weapon_group: 'Bow', damage: 'd8', damage_type: 'Piercing', critical_range: 20, critical_multiplier: 3, delivery: 'shot', range increment: 70, melee_penalty: -1, is_finesse: 'false', has_reach: 'false'})},</v>
      </c>
    </row>
    <row r="193" spans="1:37" outlineLevel="1" x14ac:dyDescent="0.2">
      <c r="A193" s="11" t="s">
        <v>327</v>
      </c>
      <c r="C193" s="12">
        <v>2</v>
      </c>
      <c r="D193" s="12"/>
      <c r="E193" s="51" t="s">
        <v>57</v>
      </c>
      <c r="F193" s="52" t="s">
        <v>109</v>
      </c>
      <c r="G193" s="52" t="s">
        <v>1320</v>
      </c>
      <c r="H193" s="51" t="s">
        <v>47</v>
      </c>
      <c r="I193" s="51"/>
      <c r="J193" s="51">
        <v>20</v>
      </c>
      <c r="K193" s="51">
        <v>3</v>
      </c>
      <c r="L193" s="51" t="s">
        <v>91</v>
      </c>
      <c r="M193" s="51">
        <v>60</v>
      </c>
      <c r="N193" s="51"/>
      <c r="O193" s="53" t="b">
        <v>0</v>
      </c>
      <c r="P193" s="53" t="b">
        <v>0</v>
      </c>
      <c r="R193" s="4" t="str">
        <f t="shared" si="39"/>
        <v>product_name: 'Yumi, Short'</v>
      </c>
      <c r="S193" s="4" t="str">
        <f t="shared" si="40"/>
        <v/>
      </c>
      <c r="T193" s="4" t="str">
        <f t="shared" si="41"/>
        <v>cost: -1</v>
      </c>
      <c r="U193" s="4" t="str">
        <f t="shared" ca="1" si="42"/>
        <v>stock: 0</v>
      </c>
      <c r="V193" s="4" t="str">
        <f t="shared" si="43"/>
        <v>weight: 2</v>
      </c>
      <c r="W193" s="4" t="str">
        <f t="shared" si="44"/>
        <v>category_id: 1</v>
      </c>
      <c r="X193" s="4" t="str">
        <f t="shared" si="45"/>
        <v>weapon_type: 'Martial'</v>
      </c>
      <c r="Y193" s="4" t="str">
        <f t="shared" si="46"/>
        <v>ua_weapon_group: 'Bow'</v>
      </c>
      <c r="Z193" s="4" t="str">
        <f t="shared" si="47"/>
        <v>damage: 'd6'</v>
      </c>
      <c r="AA193" s="4" t="str">
        <f t="shared" si="48"/>
        <v>damage_type: 'Piercing'</v>
      </c>
      <c r="AB193" s="4" t="str">
        <f t="shared" si="49"/>
        <v/>
      </c>
      <c r="AC193" s="4" t="str">
        <f t="shared" si="50"/>
        <v>critical_range: 20</v>
      </c>
      <c r="AD193" s="4" t="str">
        <f t="shared" si="51"/>
        <v>critical_multiplier: 3</v>
      </c>
      <c r="AE193" s="4" t="str">
        <f t="shared" si="52"/>
        <v>delivery: 'shot'</v>
      </c>
      <c r="AF193" s="4" t="str">
        <f t="shared" si="53"/>
        <v>range increment: 60</v>
      </c>
      <c r="AG193" s="4" t="str">
        <f t="shared" si="54"/>
        <v>melee_penalty: -1</v>
      </c>
      <c r="AH193" s="4" t="str">
        <f t="shared" si="55"/>
        <v>is_finesse: 'false'</v>
      </c>
      <c r="AI193" s="4" t="str">
        <f t="shared" si="56"/>
        <v>has_reach: 'false'</v>
      </c>
      <c r="AK193" s="4" t="str">
        <f t="shared" ca="1" si="57"/>
        <v>{product_name: 'Yumi, Short', cost: -1, stock: 0, weight: 2, category_id: 1, additional_information: JSON.stringify({weapon_type: 'Martial', ua_weapon_group: 'Bow', damage: 'd6', damage_type: 'Piercing', critical_range: 20, critical_multiplier: 3, delivery: 'shot', range increment: 60, melee_penalty: -1, is_finesse: 'false', has_reach: 'false'})},</v>
      </c>
    </row>
    <row r="197" spans="1:37" s="12" customFormat="1" ht="15.5" x14ac:dyDescent="0.25">
      <c r="A197" s="14" t="s">
        <v>414</v>
      </c>
      <c r="B197" s="38"/>
      <c r="E197" s="51"/>
      <c r="F197" s="51"/>
      <c r="G197" s="51"/>
      <c r="H197" s="51"/>
      <c r="I197" s="51"/>
      <c r="J197" s="51"/>
      <c r="K197" s="51"/>
      <c r="L197" s="51"/>
      <c r="M197" s="51"/>
      <c r="N197" s="51"/>
      <c r="O197" s="51"/>
      <c r="P197" s="51"/>
    </row>
    <row r="198" spans="1:37" s="12" customFormat="1" outlineLevel="1" x14ac:dyDescent="0.25">
      <c r="A198" s="16" t="s">
        <v>21</v>
      </c>
      <c r="B198" s="10" t="s">
        <v>417</v>
      </c>
      <c r="C198" s="39" t="s">
        <v>418</v>
      </c>
      <c r="E198" s="51"/>
      <c r="F198" s="51"/>
      <c r="G198" s="51"/>
      <c r="H198" s="51"/>
      <c r="I198" s="51"/>
      <c r="J198" s="51"/>
      <c r="K198" s="51"/>
      <c r="L198" s="51"/>
      <c r="M198" s="51"/>
      <c r="N198" s="51"/>
      <c r="O198" s="51"/>
      <c r="P198" s="51"/>
    </row>
    <row r="199" spans="1:37" s="12" customFormat="1" outlineLevel="1" x14ac:dyDescent="0.25">
      <c r="A199" s="11" t="s">
        <v>36</v>
      </c>
      <c r="B199" s="12">
        <v>1</v>
      </c>
      <c r="C199" s="38">
        <v>10</v>
      </c>
      <c r="E199" s="51"/>
      <c r="F199" s="51"/>
      <c r="G199" s="51"/>
      <c r="H199" s="51"/>
      <c r="I199" s="51"/>
      <c r="J199" s="51"/>
      <c r="K199" s="51"/>
      <c r="L199" s="51"/>
      <c r="M199" s="51"/>
      <c r="N199" s="51"/>
      <c r="O199" s="51"/>
      <c r="P199" s="51"/>
    </row>
    <row r="200" spans="1:37" s="12" customFormat="1" outlineLevel="1" x14ac:dyDescent="0.25">
      <c r="A200" s="11" t="s">
        <v>48</v>
      </c>
      <c r="B200" s="12">
        <v>1</v>
      </c>
      <c r="C200" s="38">
        <v>30</v>
      </c>
      <c r="E200" s="51"/>
      <c r="F200" s="51"/>
      <c r="G200" s="51"/>
      <c r="H200" s="51"/>
      <c r="I200" s="51"/>
      <c r="J200" s="51"/>
      <c r="K200" s="51"/>
      <c r="L200" s="51"/>
      <c r="M200" s="51"/>
      <c r="N200" s="51"/>
      <c r="O200" s="51"/>
      <c r="P200" s="51"/>
    </row>
    <row r="201" spans="1:37" s="12" customFormat="1" outlineLevel="1" x14ac:dyDescent="0.25">
      <c r="A201" s="11" t="s">
        <v>422</v>
      </c>
      <c r="B201" s="12">
        <v>0.2</v>
      </c>
      <c r="C201" s="38"/>
      <c r="E201" s="51"/>
      <c r="F201" s="51"/>
      <c r="G201" s="51"/>
      <c r="H201" s="51"/>
      <c r="I201" s="51"/>
      <c r="J201" s="51"/>
      <c r="K201" s="51"/>
      <c r="L201" s="51"/>
      <c r="M201" s="51"/>
      <c r="N201" s="51"/>
      <c r="O201" s="51"/>
      <c r="P201" s="51"/>
    </row>
    <row r="202" spans="1:37" s="12" customFormat="1" outlineLevel="1" x14ac:dyDescent="0.25">
      <c r="A202" s="11" t="s">
        <v>345</v>
      </c>
      <c r="B202" s="12">
        <v>1</v>
      </c>
      <c r="C202" s="38">
        <v>20</v>
      </c>
      <c r="E202" s="51"/>
      <c r="F202" s="51"/>
      <c r="G202" s="51"/>
      <c r="H202" s="51"/>
      <c r="I202" s="51"/>
      <c r="J202" s="51"/>
      <c r="K202" s="51"/>
      <c r="L202" s="51"/>
      <c r="M202" s="51"/>
      <c r="N202" s="51"/>
      <c r="O202" s="51"/>
      <c r="P202" s="51"/>
    </row>
    <row r="203" spans="1:37" s="12" customFormat="1" outlineLevel="1" x14ac:dyDescent="0.25">
      <c r="A203" s="11" t="s">
        <v>424</v>
      </c>
      <c r="B203" s="12">
        <v>0.15</v>
      </c>
      <c r="C203" s="38">
        <f>1/20</f>
        <v>0.05</v>
      </c>
      <c r="E203" s="51"/>
      <c r="F203" s="51"/>
      <c r="G203" s="51"/>
      <c r="H203" s="51"/>
      <c r="I203" s="51"/>
      <c r="J203" s="51"/>
      <c r="K203" s="51"/>
      <c r="L203" s="51"/>
      <c r="M203" s="51"/>
      <c r="N203" s="51"/>
      <c r="O203" s="51"/>
      <c r="P203" s="51"/>
    </row>
    <row r="204" spans="1:37" s="12" customFormat="1" outlineLevel="1" x14ac:dyDescent="0.25">
      <c r="A204" s="11" t="s">
        <v>425</v>
      </c>
      <c r="B204" s="12">
        <v>0.05</v>
      </c>
      <c r="C204" s="38"/>
      <c r="E204" s="51"/>
      <c r="F204" s="51"/>
      <c r="G204" s="51"/>
      <c r="H204" s="51"/>
      <c r="I204" s="51"/>
      <c r="J204" s="51"/>
      <c r="K204" s="51"/>
      <c r="L204" s="51"/>
      <c r="M204" s="51"/>
      <c r="N204" s="51"/>
      <c r="O204" s="51"/>
      <c r="P204" s="51"/>
    </row>
    <row r="205" spans="1:37" s="12" customFormat="1" outlineLevel="1" x14ac:dyDescent="0.25">
      <c r="A205" s="11" t="s">
        <v>426</v>
      </c>
      <c r="B205" s="12">
        <v>0</v>
      </c>
      <c r="C205" s="38"/>
      <c r="E205" s="51"/>
      <c r="F205" s="51"/>
      <c r="G205" s="51"/>
      <c r="H205" s="51"/>
      <c r="I205" s="51"/>
      <c r="J205" s="51"/>
      <c r="K205" s="51"/>
      <c r="L205" s="51"/>
      <c r="M205" s="51"/>
      <c r="N205" s="51"/>
      <c r="O205" s="51"/>
      <c r="P205" s="51"/>
    </row>
    <row r="206" spans="1:37" s="12" customFormat="1" outlineLevel="1" x14ac:dyDescent="0.25">
      <c r="A206" s="11" t="s">
        <v>427</v>
      </c>
      <c r="B206" s="12">
        <v>0.2</v>
      </c>
      <c r="C206" s="38"/>
      <c r="E206" s="51"/>
      <c r="F206" s="51"/>
      <c r="G206" s="51"/>
      <c r="H206" s="51"/>
      <c r="I206" s="51"/>
      <c r="J206" s="51"/>
      <c r="K206" s="51"/>
      <c r="L206" s="51"/>
      <c r="M206" s="51"/>
      <c r="N206" s="51"/>
      <c r="O206" s="51"/>
      <c r="P206" s="51"/>
    </row>
    <row r="207" spans="1:37" s="12" customFormat="1" outlineLevel="1" x14ac:dyDescent="0.25">
      <c r="A207" s="11" t="s">
        <v>428</v>
      </c>
      <c r="B207" s="12">
        <v>1</v>
      </c>
      <c r="C207" s="38"/>
      <c r="E207" s="51"/>
      <c r="F207" s="51"/>
      <c r="G207" s="51"/>
      <c r="H207" s="51"/>
      <c r="I207" s="51"/>
      <c r="J207" s="51"/>
      <c r="K207" s="51"/>
      <c r="L207" s="51"/>
      <c r="M207" s="51"/>
      <c r="N207" s="51"/>
      <c r="O207" s="51"/>
      <c r="P207" s="51"/>
    </row>
    <row r="208" spans="1:37" s="12" customFormat="1" outlineLevel="1" x14ac:dyDescent="0.25">
      <c r="A208" s="11" t="s">
        <v>429</v>
      </c>
      <c r="B208" s="12">
        <v>0.5</v>
      </c>
      <c r="C208" s="38"/>
      <c r="E208" s="51"/>
      <c r="F208" s="51"/>
      <c r="G208" s="51"/>
      <c r="H208" s="51"/>
      <c r="I208" s="51"/>
      <c r="J208" s="51"/>
      <c r="K208" s="51"/>
      <c r="L208" s="51"/>
      <c r="M208" s="51"/>
      <c r="N208" s="51"/>
      <c r="O208" s="51"/>
      <c r="P208" s="51"/>
    </row>
    <row r="209" spans="1:16" s="12" customFormat="1" outlineLevel="1" x14ac:dyDescent="0.25">
      <c r="A209" s="11" t="s">
        <v>430</v>
      </c>
      <c r="B209" s="12">
        <v>0.1</v>
      </c>
      <c r="C209" s="38"/>
      <c r="E209" s="51"/>
      <c r="F209" s="51"/>
      <c r="G209" s="51"/>
      <c r="H209" s="51"/>
      <c r="I209" s="51"/>
      <c r="J209" s="51"/>
      <c r="K209" s="51"/>
      <c r="L209" s="51"/>
      <c r="M209" s="51"/>
      <c r="N209" s="51"/>
      <c r="O209" s="51"/>
      <c r="P209" s="51"/>
    </row>
    <row r="210" spans="1:16" s="12" customFormat="1" outlineLevel="1" x14ac:dyDescent="0.25">
      <c r="A210" s="11" t="s">
        <v>431</v>
      </c>
      <c r="B210" s="12">
        <v>1</v>
      </c>
      <c r="C210" s="38"/>
      <c r="E210" s="51"/>
      <c r="F210" s="51"/>
      <c r="G210" s="51"/>
      <c r="H210" s="51"/>
      <c r="I210" s="51"/>
      <c r="J210" s="51"/>
      <c r="K210" s="51"/>
      <c r="L210" s="51"/>
      <c r="M210" s="51"/>
      <c r="N210" s="51"/>
      <c r="O210" s="51"/>
      <c r="P210" s="51"/>
    </row>
    <row r="211" spans="1:16" s="12" customFormat="1" outlineLevel="1" x14ac:dyDescent="0.25">
      <c r="A211" s="11" t="s">
        <v>432</v>
      </c>
      <c r="B211" s="12">
        <v>0.5</v>
      </c>
      <c r="C211" s="38"/>
      <c r="E211" s="51"/>
      <c r="F211" s="51"/>
      <c r="G211" s="51"/>
      <c r="H211" s="51"/>
      <c r="I211" s="51"/>
      <c r="J211" s="51"/>
      <c r="K211" s="51"/>
      <c r="L211" s="51"/>
      <c r="M211" s="51"/>
      <c r="N211" s="51"/>
      <c r="O211" s="51"/>
      <c r="P211" s="51"/>
    </row>
    <row r="212" spans="1:16" s="12" customFormat="1" outlineLevel="1" x14ac:dyDescent="0.25">
      <c r="A212" s="11" t="s">
        <v>433</v>
      </c>
      <c r="B212" s="12">
        <v>0.5</v>
      </c>
      <c r="C212" s="38"/>
      <c r="E212" s="51"/>
      <c r="F212" s="51"/>
      <c r="G212" s="51"/>
      <c r="H212" s="51"/>
      <c r="I212" s="51"/>
      <c r="J212" s="51"/>
      <c r="K212" s="51"/>
      <c r="L212" s="51"/>
      <c r="M212" s="51"/>
      <c r="N212" s="51"/>
      <c r="O212" s="51"/>
      <c r="P212" s="51"/>
    </row>
    <row r="213" spans="1:16" s="12" customFormat="1" outlineLevel="1" x14ac:dyDescent="0.25">
      <c r="A213" s="11" t="s">
        <v>434</v>
      </c>
      <c r="B213" s="12">
        <v>1</v>
      </c>
      <c r="C213" s="38"/>
      <c r="E213" s="51"/>
      <c r="F213" s="51"/>
      <c r="G213" s="51"/>
      <c r="H213" s="51"/>
      <c r="I213" s="51"/>
      <c r="J213" s="51"/>
      <c r="K213" s="51"/>
      <c r="L213" s="51"/>
      <c r="M213" s="51"/>
      <c r="N213" s="51"/>
      <c r="O213" s="51"/>
      <c r="P213" s="51"/>
    </row>
    <row r="214" spans="1:16" s="12" customFormat="1" outlineLevel="1" x14ac:dyDescent="0.25">
      <c r="A214" s="11" t="s">
        <v>435</v>
      </c>
      <c r="B214" s="12">
        <v>1</v>
      </c>
      <c r="C214" s="38"/>
      <c r="E214" s="51"/>
      <c r="F214" s="51"/>
      <c r="G214" s="51"/>
      <c r="H214" s="51"/>
      <c r="I214" s="51"/>
      <c r="J214" s="51"/>
      <c r="K214" s="51"/>
      <c r="L214" s="51"/>
      <c r="M214" s="51"/>
      <c r="N214" s="51"/>
      <c r="O214" s="51"/>
      <c r="P214" s="51"/>
    </row>
    <row r="215" spans="1:16" s="12" customFormat="1" outlineLevel="1" x14ac:dyDescent="0.25">
      <c r="A215" s="11" t="s">
        <v>191</v>
      </c>
      <c r="B215" s="12">
        <v>1</v>
      </c>
      <c r="C215" s="38">
        <v>25</v>
      </c>
      <c r="E215" s="51"/>
      <c r="F215" s="51"/>
      <c r="G215" s="51"/>
      <c r="H215" s="51"/>
      <c r="I215" s="51"/>
      <c r="J215" s="51"/>
      <c r="K215" s="51"/>
      <c r="L215" s="51"/>
      <c r="M215" s="51"/>
      <c r="N215" s="51"/>
      <c r="O215" s="51"/>
      <c r="P215" s="51"/>
    </row>
    <row r="216" spans="1:16" s="12" customFormat="1" outlineLevel="1" x14ac:dyDescent="0.25">
      <c r="A216" s="11" t="s">
        <v>436</v>
      </c>
      <c r="B216" s="12">
        <v>2.5000000000000001E-2</v>
      </c>
      <c r="C216" s="38"/>
      <c r="E216" s="51"/>
      <c r="F216" s="51"/>
      <c r="G216" s="51"/>
      <c r="H216" s="51"/>
      <c r="I216" s="51"/>
      <c r="J216" s="51"/>
      <c r="K216" s="51"/>
      <c r="L216" s="51"/>
      <c r="M216" s="51"/>
      <c r="N216" s="51"/>
      <c r="O216" s="51"/>
      <c r="P216" s="51"/>
    </row>
    <row r="217" spans="1:16" s="12" customFormat="1" outlineLevel="1" x14ac:dyDescent="0.25">
      <c r="A217" s="11" t="s">
        <v>437</v>
      </c>
      <c r="B217" s="12">
        <v>2.5000000000000001E-2</v>
      </c>
      <c r="C217" s="38"/>
      <c r="E217" s="51"/>
      <c r="F217" s="51"/>
      <c r="G217" s="51"/>
      <c r="H217" s="51"/>
      <c r="I217" s="51"/>
      <c r="J217" s="51"/>
      <c r="K217" s="51"/>
      <c r="L217" s="51"/>
      <c r="M217" s="51"/>
      <c r="N217" s="51"/>
      <c r="O217" s="51"/>
      <c r="P217" s="51"/>
    </row>
    <row r="218" spans="1:16" s="12" customFormat="1" outlineLevel="1" x14ac:dyDescent="0.25">
      <c r="A218" s="11" t="s">
        <v>438</v>
      </c>
      <c r="B218" s="12">
        <v>0.2</v>
      </c>
      <c r="C218" s="38"/>
      <c r="E218" s="51"/>
      <c r="F218" s="51"/>
      <c r="G218" s="51"/>
      <c r="H218" s="51"/>
      <c r="I218" s="51"/>
      <c r="J218" s="51"/>
      <c r="K218" s="51"/>
      <c r="L218" s="51"/>
      <c r="M218" s="51"/>
      <c r="N218" s="51"/>
      <c r="O218" s="51"/>
      <c r="P218" s="51"/>
    </row>
    <row r="219" spans="1:16" s="12" customFormat="1" outlineLevel="1" x14ac:dyDescent="0.25">
      <c r="A219" s="11" t="s">
        <v>439</v>
      </c>
      <c r="B219" s="12">
        <v>2.5000000000000001E-2</v>
      </c>
      <c r="C219" s="38"/>
      <c r="E219" s="51"/>
      <c r="F219" s="51"/>
      <c r="G219" s="51"/>
      <c r="H219" s="51"/>
      <c r="I219" s="51"/>
      <c r="J219" s="51"/>
      <c r="K219" s="51"/>
      <c r="L219" s="51"/>
      <c r="M219" s="51"/>
      <c r="N219" s="51"/>
      <c r="O219" s="51"/>
      <c r="P219" s="51"/>
    </row>
    <row r="220" spans="1:16" s="12" customFormat="1" outlineLevel="1" x14ac:dyDescent="0.25">
      <c r="A220" s="11" t="s">
        <v>257</v>
      </c>
      <c r="B220" s="12">
        <v>0.1</v>
      </c>
      <c r="C220" s="38"/>
      <c r="E220" s="51"/>
      <c r="F220" s="51"/>
      <c r="G220" s="51"/>
      <c r="H220" s="51"/>
      <c r="I220" s="51"/>
      <c r="J220" s="51"/>
      <c r="K220" s="51"/>
      <c r="L220" s="51"/>
      <c r="M220" s="51"/>
      <c r="N220" s="51"/>
      <c r="O220" s="51"/>
      <c r="P220" s="51"/>
    </row>
    <row r="221" spans="1:16" s="12" customFormat="1" outlineLevel="1" x14ac:dyDescent="0.25">
      <c r="A221" s="11" t="s">
        <v>440</v>
      </c>
      <c r="B221" s="12">
        <v>1</v>
      </c>
      <c r="C221" s="38"/>
      <c r="E221" s="51"/>
      <c r="F221" s="51"/>
      <c r="G221" s="51"/>
      <c r="H221" s="51"/>
      <c r="I221" s="51"/>
      <c r="J221" s="51"/>
      <c r="K221" s="51"/>
      <c r="L221" s="51"/>
      <c r="M221" s="51"/>
      <c r="N221" s="51"/>
      <c r="O221" s="51"/>
      <c r="P221" s="51"/>
    </row>
    <row r="222" spans="1:16" s="12" customFormat="1" outlineLevel="1" x14ac:dyDescent="0.25">
      <c r="A222" s="11" t="s">
        <v>296</v>
      </c>
      <c r="B222" s="12">
        <v>4</v>
      </c>
      <c r="C222" s="38">
        <v>50</v>
      </c>
      <c r="E222" s="51"/>
      <c r="F222" s="51"/>
      <c r="G222" s="51"/>
      <c r="H222" s="51"/>
      <c r="I222" s="51"/>
      <c r="J222" s="51"/>
      <c r="K222" s="51"/>
      <c r="L222" s="51"/>
      <c r="M222" s="51"/>
      <c r="N222" s="51"/>
      <c r="O222" s="51"/>
      <c r="P222" s="51"/>
    </row>
    <row r="223" spans="1:16" s="12" customFormat="1" outlineLevel="1" x14ac:dyDescent="0.25">
      <c r="A223" s="11" t="s">
        <v>304</v>
      </c>
      <c r="B223" s="12">
        <v>1</v>
      </c>
      <c r="C223" s="38">
        <v>30</v>
      </c>
      <c r="E223" s="51"/>
      <c r="F223" s="51"/>
      <c r="G223" s="51"/>
      <c r="H223" s="51"/>
      <c r="I223" s="51"/>
      <c r="J223" s="51"/>
      <c r="K223" s="51"/>
      <c r="L223" s="51"/>
      <c r="M223" s="51"/>
      <c r="N223" s="51"/>
      <c r="O223" s="51"/>
      <c r="P223" s="51"/>
    </row>
    <row r="224" spans="1:16" s="12" customFormat="1" x14ac:dyDescent="0.25">
      <c r="B224" s="38"/>
      <c r="E224" s="51"/>
      <c r="F224" s="51"/>
      <c r="G224" s="51"/>
      <c r="H224" s="51"/>
      <c r="I224" s="51"/>
      <c r="J224" s="51"/>
      <c r="K224" s="51"/>
      <c r="L224" s="51"/>
      <c r="M224" s="51"/>
      <c r="N224" s="51"/>
      <c r="O224" s="51"/>
      <c r="P224" s="51"/>
    </row>
    <row r="225" spans="2:16" s="12" customFormat="1" x14ac:dyDescent="0.25">
      <c r="B225" s="38"/>
      <c r="E225" s="51"/>
      <c r="F225" s="51"/>
      <c r="G225" s="51"/>
      <c r="H225" s="51"/>
      <c r="I225" s="51"/>
      <c r="J225" s="51"/>
      <c r="K225" s="51"/>
      <c r="L225" s="51"/>
      <c r="M225" s="51"/>
      <c r="N225" s="51"/>
      <c r="O225" s="51"/>
      <c r="P225" s="51"/>
    </row>
  </sheetData>
  <dataValidations count="1">
    <dataValidation type="list" allowBlank="1" showInputMessage="1" showErrorMessage="1" sqref="IU65638:IU65639 SQ65638:SQ65639 ACM65638:ACM65639 AMI65638:AMI65639 AWE65638:AWE65639 BGA65638:BGA65639 BPW65638:BPW65639 BZS65638:BZS65639 CJO65638:CJO65639 CTK65638:CTK65639 DDG65638:DDG65639 DNC65638:DNC65639 DWY65638:DWY65639 EGU65638:EGU65639 EQQ65638:EQQ65639 FAM65638:FAM65639 FKI65638:FKI65639 FUE65638:FUE65639 GEA65638:GEA65639 GNW65638:GNW65639 GXS65638:GXS65639 HHO65638:HHO65639 HRK65638:HRK65639 IBG65638:IBG65639 ILC65638:ILC65639 IUY65638:IUY65639 JEU65638:JEU65639 JOQ65638:JOQ65639 JYM65638:JYM65639 KII65638:KII65639 KSE65638:KSE65639 LCA65638:LCA65639 LLW65638:LLW65639 LVS65638:LVS65639 MFO65638:MFO65639 MPK65638:MPK65639 MZG65638:MZG65639 NJC65638:NJC65639 NSY65638:NSY65639 OCU65638:OCU65639 OMQ65638:OMQ65639 OWM65638:OWM65639 PGI65638:PGI65639 PQE65638:PQE65639 QAA65638:QAA65639 QJW65638:QJW65639 QTS65638:QTS65639 RDO65638:RDO65639 RNK65638:RNK65639 RXG65638:RXG65639 SHC65638:SHC65639 SQY65638:SQY65639 TAU65638:TAU65639 TKQ65638:TKQ65639 TUM65638:TUM65639 UEI65638:UEI65639 UOE65638:UOE65639 UYA65638:UYA65639 VHW65638:VHW65639 VRS65638:VRS65639 WBO65638:WBO65639 WLK65638:WLK65639 WVG65638:WVG65639 IU131174:IU131175 SQ131174:SQ131175 ACM131174:ACM131175 AMI131174:AMI131175 AWE131174:AWE131175 BGA131174:BGA131175 BPW131174:BPW131175 BZS131174:BZS131175 CJO131174:CJO131175 CTK131174:CTK131175 DDG131174:DDG131175 DNC131174:DNC131175 DWY131174:DWY131175 EGU131174:EGU131175 EQQ131174:EQQ131175 FAM131174:FAM131175 FKI131174:FKI131175 FUE131174:FUE131175 GEA131174:GEA131175 GNW131174:GNW131175 GXS131174:GXS131175 HHO131174:HHO131175 HRK131174:HRK131175 IBG131174:IBG131175 ILC131174:ILC131175 IUY131174:IUY131175 JEU131174:JEU131175 JOQ131174:JOQ131175 JYM131174:JYM131175 KII131174:KII131175 KSE131174:KSE131175 LCA131174:LCA131175 LLW131174:LLW131175 LVS131174:LVS131175 MFO131174:MFO131175 MPK131174:MPK131175 MZG131174:MZG131175 NJC131174:NJC131175 NSY131174:NSY131175 OCU131174:OCU131175 OMQ131174:OMQ131175 OWM131174:OWM131175 PGI131174:PGI131175 PQE131174:PQE131175 QAA131174:QAA131175 QJW131174:QJW131175 QTS131174:QTS131175 RDO131174:RDO131175 RNK131174:RNK131175 RXG131174:RXG131175 SHC131174:SHC131175 SQY131174:SQY131175 TAU131174:TAU131175 TKQ131174:TKQ131175 TUM131174:TUM131175 UEI131174:UEI131175 UOE131174:UOE131175 UYA131174:UYA131175 VHW131174:VHW131175 VRS131174:VRS131175 WBO131174:WBO131175 WLK131174:WLK131175 WVG131174:WVG131175 IU196710:IU196711 SQ196710:SQ196711 ACM196710:ACM196711 AMI196710:AMI196711 AWE196710:AWE196711 BGA196710:BGA196711 BPW196710:BPW196711 BZS196710:BZS196711 CJO196710:CJO196711 CTK196710:CTK196711 DDG196710:DDG196711 DNC196710:DNC196711 DWY196710:DWY196711 EGU196710:EGU196711 EQQ196710:EQQ196711 FAM196710:FAM196711 FKI196710:FKI196711 FUE196710:FUE196711 GEA196710:GEA196711 GNW196710:GNW196711 GXS196710:GXS196711 HHO196710:HHO196711 HRK196710:HRK196711 IBG196710:IBG196711 ILC196710:ILC196711 IUY196710:IUY196711 JEU196710:JEU196711 JOQ196710:JOQ196711 JYM196710:JYM196711 KII196710:KII196711 KSE196710:KSE196711 LCA196710:LCA196711 LLW196710:LLW196711 LVS196710:LVS196711 MFO196710:MFO196711 MPK196710:MPK196711 MZG196710:MZG196711 NJC196710:NJC196711 NSY196710:NSY196711 OCU196710:OCU196711 OMQ196710:OMQ196711 OWM196710:OWM196711 PGI196710:PGI196711 PQE196710:PQE196711 QAA196710:QAA196711 QJW196710:QJW196711 QTS196710:QTS196711 RDO196710:RDO196711 RNK196710:RNK196711 RXG196710:RXG196711 SHC196710:SHC196711 SQY196710:SQY196711 TAU196710:TAU196711 TKQ196710:TKQ196711 TUM196710:TUM196711 UEI196710:UEI196711 UOE196710:UOE196711 UYA196710:UYA196711 VHW196710:VHW196711 VRS196710:VRS196711 WBO196710:WBO196711 WLK196710:WLK196711 WVG196710:WVG196711 IU262246:IU262247 SQ262246:SQ262247 ACM262246:ACM262247 AMI262246:AMI262247 AWE262246:AWE262247 BGA262246:BGA262247 BPW262246:BPW262247 BZS262246:BZS262247 CJO262246:CJO262247 CTK262246:CTK262247 DDG262246:DDG262247 DNC262246:DNC262247 DWY262246:DWY262247 EGU262246:EGU262247 EQQ262246:EQQ262247 FAM262246:FAM262247 FKI262246:FKI262247 FUE262246:FUE262247 GEA262246:GEA262247 GNW262246:GNW262247 GXS262246:GXS262247 HHO262246:HHO262247 HRK262246:HRK262247 IBG262246:IBG262247 ILC262246:ILC262247 IUY262246:IUY262247 JEU262246:JEU262247 JOQ262246:JOQ262247 JYM262246:JYM262247 KII262246:KII262247 KSE262246:KSE262247 LCA262246:LCA262247 LLW262246:LLW262247 LVS262246:LVS262247 MFO262246:MFO262247 MPK262246:MPK262247 MZG262246:MZG262247 NJC262246:NJC262247 NSY262246:NSY262247 OCU262246:OCU262247 OMQ262246:OMQ262247 OWM262246:OWM262247 PGI262246:PGI262247 PQE262246:PQE262247 QAA262246:QAA262247 QJW262246:QJW262247 QTS262246:QTS262247 RDO262246:RDO262247 RNK262246:RNK262247 RXG262246:RXG262247 SHC262246:SHC262247 SQY262246:SQY262247 TAU262246:TAU262247 TKQ262246:TKQ262247 TUM262246:TUM262247 UEI262246:UEI262247 UOE262246:UOE262247 UYA262246:UYA262247 VHW262246:VHW262247 VRS262246:VRS262247 WBO262246:WBO262247 WLK262246:WLK262247 WVG262246:WVG262247 IU327782:IU327783 SQ327782:SQ327783 ACM327782:ACM327783 AMI327782:AMI327783 AWE327782:AWE327783 BGA327782:BGA327783 BPW327782:BPW327783 BZS327782:BZS327783 CJO327782:CJO327783 CTK327782:CTK327783 DDG327782:DDG327783 DNC327782:DNC327783 DWY327782:DWY327783 EGU327782:EGU327783 EQQ327782:EQQ327783 FAM327782:FAM327783 FKI327782:FKI327783 FUE327782:FUE327783 GEA327782:GEA327783 GNW327782:GNW327783 GXS327782:GXS327783 HHO327782:HHO327783 HRK327782:HRK327783 IBG327782:IBG327783 ILC327782:ILC327783 IUY327782:IUY327783 JEU327782:JEU327783 JOQ327782:JOQ327783 JYM327782:JYM327783 KII327782:KII327783 KSE327782:KSE327783 LCA327782:LCA327783 LLW327782:LLW327783 LVS327782:LVS327783 MFO327782:MFO327783 MPK327782:MPK327783 MZG327782:MZG327783 NJC327782:NJC327783 NSY327782:NSY327783 OCU327782:OCU327783 OMQ327782:OMQ327783 OWM327782:OWM327783 PGI327782:PGI327783 PQE327782:PQE327783 QAA327782:QAA327783 QJW327782:QJW327783 QTS327782:QTS327783 RDO327782:RDO327783 RNK327782:RNK327783 RXG327782:RXG327783 SHC327782:SHC327783 SQY327782:SQY327783 TAU327782:TAU327783 TKQ327782:TKQ327783 TUM327782:TUM327783 UEI327782:UEI327783 UOE327782:UOE327783 UYA327782:UYA327783 VHW327782:VHW327783 VRS327782:VRS327783 WBO327782:WBO327783 WLK327782:WLK327783 WVG327782:WVG327783 IU393318:IU393319 SQ393318:SQ393319 ACM393318:ACM393319 AMI393318:AMI393319 AWE393318:AWE393319 BGA393318:BGA393319 BPW393318:BPW393319 BZS393318:BZS393319 CJO393318:CJO393319 CTK393318:CTK393319 DDG393318:DDG393319 DNC393318:DNC393319 DWY393318:DWY393319 EGU393318:EGU393319 EQQ393318:EQQ393319 FAM393318:FAM393319 FKI393318:FKI393319 FUE393318:FUE393319 GEA393318:GEA393319 GNW393318:GNW393319 GXS393318:GXS393319 HHO393318:HHO393319 HRK393318:HRK393319 IBG393318:IBG393319 ILC393318:ILC393319 IUY393318:IUY393319 JEU393318:JEU393319 JOQ393318:JOQ393319 JYM393318:JYM393319 KII393318:KII393319 KSE393318:KSE393319 LCA393318:LCA393319 LLW393318:LLW393319 LVS393318:LVS393319 MFO393318:MFO393319 MPK393318:MPK393319 MZG393318:MZG393319 NJC393318:NJC393319 NSY393318:NSY393319 OCU393318:OCU393319 OMQ393318:OMQ393319 OWM393318:OWM393319 PGI393318:PGI393319 PQE393318:PQE393319 QAA393318:QAA393319 QJW393318:QJW393319 QTS393318:QTS393319 RDO393318:RDO393319 RNK393318:RNK393319 RXG393318:RXG393319 SHC393318:SHC393319 SQY393318:SQY393319 TAU393318:TAU393319 TKQ393318:TKQ393319 TUM393318:TUM393319 UEI393318:UEI393319 UOE393318:UOE393319 UYA393318:UYA393319 VHW393318:VHW393319 VRS393318:VRS393319 WBO393318:WBO393319 WLK393318:WLK393319 WVG393318:WVG393319 IU458854:IU458855 SQ458854:SQ458855 ACM458854:ACM458855 AMI458854:AMI458855 AWE458854:AWE458855 BGA458854:BGA458855 BPW458854:BPW458855 BZS458854:BZS458855 CJO458854:CJO458855 CTK458854:CTK458855 DDG458854:DDG458855 DNC458854:DNC458855 DWY458854:DWY458855 EGU458854:EGU458855 EQQ458854:EQQ458855 FAM458854:FAM458855 FKI458854:FKI458855 FUE458854:FUE458855 GEA458854:GEA458855 GNW458854:GNW458855 GXS458854:GXS458855 HHO458854:HHO458855 HRK458854:HRK458855 IBG458854:IBG458855 ILC458854:ILC458855 IUY458854:IUY458855 JEU458854:JEU458855 JOQ458854:JOQ458855 JYM458854:JYM458855 KII458854:KII458855 KSE458854:KSE458855 LCA458854:LCA458855 LLW458854:LLW458855 LVS458854:LVS458855 MFO458854:MFO458855 MPK458854:MPK458855 MZG458854:MZG458855 NJC458854:NJC458855 NSY458854:NSY458855 OCU458854:OCU458855 OMQ458854:OMQ458855 OWM458854:OWM458855 PGI458854:PGI458855 PQE458854:PQE458855 QAA458854:QAA458855 QJW458854:QJW458855 QTS458854:QTS458855 RDO458854:RDO458855 RNK458854:RNK458855 RXG458854:RXG458855 SHC458854:SHC458855 SQY458854:SQY458855 TAU458854:TAU458855 TKQ458854:TKQ458855 TUM458854:TUM458855 UEI458854:UEI458855 UOE458854:UOE458855 UYA458854:UYA458855 VHW458854:VHW458855 VRS458854:VRS458855 WBO458854:WBO458855 WLK458854:WLK458855 WVG458854:WVG458855 IU524390:IU524391 SQ524390:SQ524391 ACM524390:ACM524391 AMI524390:AMI524391 AWE524390:AWE524391 BGA524390:BGA524391 BPW524390:BPW524391 BZS524390:BZS524391 CJO524390:CJO524391 CTK524390:CTK524391 DDG524390:DDG524391 DNC524390:DNC524391 DWY524390:DWY524391 EGU524390:EGU524391 EQQ524390:EQQ524391 FAM524390:FAM524391 FKI524390:FKI524391 FUE524390:FUE524391 GEA524390:GEA524391 GNW524390:GNW524391 GXS524390:GXS524391 HHO524390:HHO524391 HRK524390:HRK524391 IBG524390:IBG524391 ILC524390:ILC524391 IUY524390:IUY524391 JEU524390:JEU524391 JOQ524390:JOQ524391 JYM524390:JYM524391 KII524390:KII524391 KSE524390:KSE524391 LCA524390:LCA524391 LLW524390:LLW524391 LVS524390:LVS524391 MFO524390:MFO524391 MPK524390:MPK524391 MZG524390:MZG524391 NJC524390:NJC524391 NSY524390:NSY524391 OCU524390:OCU524391 OMQ524390:OMQ524391 OWM524390:OWM524391 PGI524390:PGI524391 PQE524390:PQE524391 QAA524390:QAA524391 QJW524390:QJW524391 QTS524390:QTS524391 RDO524390:RDO524391 RNK524390:RNK524391 RXG524390:RXG524391 SHC524390:SHC524391 SQY524390:SQY524391 TAU524390:TAU524391 TKQ524390:TKQ524391 TUM524390:TUM524391 UEI524390:UEI524391 UOE524390:UOE524391 UYA524390:UYA524391 VHW524390:VHW524391 VRS524390:VRS524391 WBO524390:WBO524391 WLK524390:WLK524391 WVG524390:WVG524391 IU589926:IU589927 SQ589926:SQ589927 ACM589926:ACM589927 AMI589926:AMI589927 AWE589926:AWE589927 BGA589926:BGA589927 BPW589926:BPW589927 BZS589926:BZS589927 CJO589926:CJO589927 CTK589926:CTK589927 DDG589926:DDG589927 DNC589926:DNC589927 DWY589926:DWY589927 EGU589926:EGU589927 EQQ589926:EQQ589927 FAM589926:FAM589927 FKI589926:FKI589927 FUE589926:FUE589927 GEA589926:GEA589927 GNW589926:GNW589927 GXS589926:GXS589927 HHO589926:HHO589927 HRK589926:HRK589927 IBG589926:IBG589927 ILC589926:ILC589927 IUY589926:IUY589927 JEU589926:JEU589927 JOQ589926:JOQ589927 JYM589926:JYM589927 KII589926:KII589927 KSE589926:KSE589927 LCA589926:LCA589927 LLW589926:LLW589927 LVS589926:LVS589927 MFO589926:MFO589927 MPK589926:MPK589927 MZG589926:MZG589927 NJC589926:NJC589927 NSY589926:NSY589927 OCU589926:OCU589927 OMQ589926:OMQ589927 OWM589926:OWM589927 PGI589926:PGI589927 PQE589926:PQE589927 QAA589926:QAA589927 QJW589926:QJW589927 QTS589926:QTS589927 RDO589926:RDO589927 RNK589926:RNK589927 RXG589926:RXG589927 SHC589926:SHC589927 SQY589926:SQY589927 TAU589926:TAU589927 TKQ589926:TKQ589927 TUM589926:TUM589927 UEI589926:UEI589927 UOE589926:UOE589927 UYA589926:UYA589927 VHW589926:VHW589927 VRS589926:VRS589927 WBO589926:WBO589927 WLK589926:WLK589927 WVG589926:WVG589927 IU655462:IU655463 SQ655462:SQ655463 ACM655462:ACM655463 AMI655462:AMI655463 AWE655462:AWE655463 BGA655462:BGA655463 BPW655462:BPW655463 BZS655462:BZS655463 CJO655462:CJO655463 CTK655462:CTK655463 DDG655462:DDG655463 DNC655462:DNC655463 DWY655462:DWY655463 EGU655462:EGU655463 EQQ655462:EQQ655463 FAM655462:FAM655463 FKI655462:FKI655463 FUE655462:FUE655463 GEA655462:GEA655463 GNW655462:GNW655463 GXS655462:GXS655463 HHO655462:HHO655463 HRK655462:HRK655463 IBG655462:IBG655463 ILC655462:ILC655463 IUY655462:IUY655463 JEU655462:JEU655463 JOQ655462:JOQ655463 JYM655462:JYM655463 KII655462:KII655463 KSE655462:KSE655463 LCA655462:LCA655463 LLW655462:LLW655463 LVS655462:LVS655463 MFO655462:MFO655463 MPK655462:MPK655463 MZG655462:MZG655463 NJC655462:NJC655463 NSY655462:NSY655463 OCU655462:OCU655463 OMQ655462:OMQ655463 OWM655462:OWM655463 PGI655462:PGI655463 PQE655462:PQE655463 QAA655462:QAA655463 QJW655462:QJW655463 QTS655462:QTS655463 RDO655462:RDO655463 RNK655462:RNK655463 RXG655462:RXG655463 SHC655462:SHC655463 SQY655462:SQY655463 TAU655462:TAU655463 TKQ655462:TKQ655463 TUM655462:TUM655463 UEI655462:UEI655463 UOE655462:UOE655463 UYA655462:UYA655463 VHW655462:VHW655463 VRS655462:VRS655463 WBO655462:WBO655463 WLK655462:WLK655463 WVG655462:WVG655463 IU720998:IU720999 SQ720998:SQ720999 ACM720998:ACM720999 AMI720998:AMI720999 AWE720998:AWE720999 BGA720998:BGA720999 BPW720998:BPW720999 BZS720998:BZS720999 CJO720998:CJO720999 CTK720998:CTK720999 DDG720998:DDG720999 DNC720998:DNC720999 DWY720998:DWY720999 EGU720998:EGU720999 EQQ720998:EQQ720999 FAM720998:FAM720999 FKI720998:FKI720999 FUE720998:FUE720999 GEA720998:GEA720999 GNW720998:GNW720999 GXS720998:GXS720999 HHO720998:HHO720999 HRK720998:HRK720999 IBG720998:IBG720999 ILC720998:ILC720999 IUY720998:IUY720999 JEU720998:JEU720999 JOQ720998:JOQ720999 JYM720998:JYM720999 KII720998:KII720999 KSE720998:KSE720999 LCA720998:LCA720999 LLW720998:LLW720999 LVS720998:LVS720999 MFO720998:MFO720999 MPK720998:MPK720999 MZG720998:MZG720999 NJC720998:NJC720999 NSY720998:NSY720999 OCU720998:OCU720999 OMQ720998:OMQ720999 OWM720998:OWM720999 PGI720998:PGI720999 PQE720998:PQE720999 QAA720998:QAA720999 QJW720998:QJW720999 QTS720998:QTS720999 RDO720998:RDO720999 RNK720998:RNK720999 RXG720998:RXG720999 SHC720998:SHC720999 SQY720998:SQY720999 TAU720998:TAU720999 TKQ720998:TKQ720999 TUM720998:TUM720999 UEI720998:UEI720999 UOE720998:UOE720999 UYA720998:UYA720999 VHW720998:VHW720999 VRS720998:VRS720999 WBO720998:WBO720999 WLK720998:WLK720999 WVG720998:WVG720999 IU786534:IU786535 SQ786534:SQ786535 ACM786534:ACM786535 AMI786534:AMI786535 AWE786534:AWE786535 BGA786534:BGA786535 BPW786534:BPW786535 BZS786534:BZS786535 CJO786534:CJO786535 CTK786534:CTK786535 DDG786534:DDG786535 DNC786534:DNC786535 DWY786534:DWY786535 EGU786534:EGU786535 EQQ786534:EQQ786535 FAM786534:FAM786535 FKI786534:FKI786535 FUE786534:FUE786535 GEA786534:GEA786535 GNW786534:GNW786535 GXS786534:GXS786535 HHO786534:HHO786535 HRK786534:HRK786535 IBG786534:IBG786535 ILC786534:ILC786535 IUY786534:IUY786535 JEU786534:JEU786535 JOQ786534:JOQ786535 JYM786534:JYM786535 KII786534:KII786535 KSE786534:KSE786535 LCA786534:LCA786535 LLW786534:LLW786535 LVS786534:LVS786535 MFO786534:MFO786535 MPK786534:MPK786535 MZG786534:MZG786535 NJC786534:NJC786535 NSY786534:NSY786535 OCU786534:OCU786535 OMQ786534:OMQ786535 OWM786534:OWM786535 PGI786534:PGI786535 PQE786534:PQE786535 QAA786534:QAA786535 QJW786534:QJW786535 QTS786534:QTS786535 RDO786534:RDO786535 RNK786534:RNK786535 RXG786534:RXG786535 SHC786534:SHC786535 SQY786534:SQY786535 TAU786534:TAU786535 TKQ786534:TKQ786535 TUM786534:TUM786535 UEI786534:UEI786535 UOE786534:UOE786535 UYA786534:UYA786535 VHW786534:VHW786535 VRS786534:VRS786535 WBO786534:WBO786535 WLK786534:WLK786535 WVG786534:WVG786535 IU852070:IU852071 SQ852070:SQ852071 ACM852070:ACM852071 AMI852070:AMI852071 AWE852070:AWE852071 BGA852070:BGA852071 BPW852070:BPW852071 BZS852070:BZS852071 CJO852070:CJO852071 CTK852070:CTK852071 DDG852070:DDG852071 DNC852070:DNC852071 DWY852070:DWY852071 EGU852070:EGU852071 EQQ852070:EQQ852071 FAM852070:FAM852071 FKI852070:FKI852071 FUE852070:FUE852071 GEA852070:GEA852071 GNW852070:GNW852071 GXS852070:GXS852071 HHO852070:HHO852071 HRK852070:HRK852071 IBG852070:IBG852071 ILC852070:ILC852071 IUY852070:IUY852071 JEU852070:JEU852071 JOQ852070:JOQ852071 JYM852070:JYM852071 KII852070:KII852071 KSE852070:KSE852071 LCA852070:LCA852071 LLW852070:LLW852071 LVS852070:LVS852071 MFO852070:MFO852071 MPK852070:MPK852071 MZG852070:MZG852071 NJC852070:NJC852071 NSY852070:NSY852071 OCU852070:OCU852071 OMQ852070:OMQ852071 OWM852070:OWM852071 PGI852070:PGI852071 PQE852070:PQE852071 QAA852070:QAA852071 QJW852070:QJW852071 QTS852070:QTS852071 RDO852070:RDO852071 RNK852070:RNK852071 RXG852070:RXG852071 SHC852070:SHC852071 SQY852070:SQY852071 TAU852070:TAU852071 TKQ852070:TKQ852071 TUM852070:TUM852071 UEI852070:UEI852071 UOE852070:UOE852071 UYA852070:UYA852071 VHW852070:VHW852071 VRS852070:VRS852071 WBO852070:WBO852071 WLK852070:WLK852071 WVG852070:WVG852071 IU917606:IU917607 SQ917606:SQ917607 ACM917606:ACM917607 AMI917606:AMI917607 AWE917606:AWE917607 BGA917606:BGA917607 BPW917606:BPW917607 BZS917606:BZS917607 CJO917606:CJO917607 CTK917606:CTK917607 DDG917606:DDG917607 DNC917606:DNC917607 DWY917606:DWY917607 EGU917606:EGU917607 EQQ917606:EQQ917607 FAM917606:FAM917607 FKI917606:FKI917607 FUE917606:FUE917607 GEA917606:GEA917607 GNW917606:GNW917607 GXS917606:GXS917607 HHO917606:HHO917607 HRK917606:HRK917607 IBG917606:IBG917607 ILC917606:ILC917607 IUY917606:IUY917607 JEU917606:JEU917607 JOQ917606:JOQ917607 JYM917606:JYM917607 KII917606:KII917607 KSE917606:KSE917607 LCA917606:LCA917607 LLW917606:LLW917607 LVS917606:LVS917607 MFO917606:MFO917607 MPK917606:MPK917607 MZG917606:MZG917607 NJC917606:NJC917607 NSY917606:NSY917607 OCU917606:OCU917607 OMQ917606:OMQ917607 OWM917606:OWM917607 PGI917606:PGI917607 PQE917606:PQE917607 QAA917606:QAA917607 QJW917606:QJW917607 QTS917606:QTS917607 RDO917606:RDO917607 RNK917606:RNK917607 RXG917606:RXG917607 SHC917606:SHC917607 SQY917606:SQY917607 TAU917606:TAU917607 TKQ917606:TKQ917607 TUM917606:TUM917607 UEI917606:UEI917607 UOE917606:UOE917607 UYA917606:UYA917607 VHW917606:VHW917607 VRS917606:VRS917607 WBO917606:WBO917607 WLK917606:WLK917607 WVG917606:WVG917607 IU983142:IU983143 SQ983142:SQ983143 ACM983142:ACM983143 AMI983142:AMI983143 AWE983142:AWE983143 BGA983142:BGA983143 BPW983142:BPW983143 BZS983142:BZS983143 CJO983142:CJO983143 CTK983142:CTK983143 DDG983142:DDG983143 DNC983142:DNC983143 DWY983142:DWY983143 EGU983142:EGU983143 EQQ983142:EQQ983143 FAM983142:FAM983143 FKI983142:FKI983143 FUE983142:FUE983143 GEA983142:GEA983143 GNW983142:GNW983143 GXS983142:GXS983143 HHO983142:HHO983143 HRK983142:HRK983143 IBG983142:IBG983143 ILC983142:ILC983143 IUY983142:IUY983143 JEU983142:JEU983143 JOQ983142:JOQ983143 JYM983142:JYM983143 KII983142:KII983143 KSE983142:KSE983143 LCA983142:LCA983143 LLW983142:LLW983143 LVS983142:LVS983143 MFO983142:MFO983143 MPK983142:MPK983143 MZG983142:MZG983143 NJC983142:NJC983143 NSY983142:NSY983143 OCU983142:OCU983143 OMQ983142:OMQ983143 OWM983142:OWM983143 PGI983142:PGI983143 PQE983142:PQE983143 QAA983142:QAA983143 QJW983142:QJW983143 QTS983142:QTS983143 RDO983142:RDO983143 RNK983142:RNK983143 RXG983142:RXG983143 SHC983142:SHC983143 SQY983142:SQY983143 TAU983142:TAU983143 TKQ983142:TKQ983143 TUM983142:TUM983143 UEI983142:UEI983143 UOE983142:UOE983143 UYA983142:UYA983143 VHW983142:VHW983143 VRS983142:VRS983143 WBO983142:WBO983143 WLK983142:WLK983143 WVG983142:WVG983143 IU70 SQ70 ACM70 AMI70 AWE70 BGA70 BPW70 BZS70 CJO70 CTK70 DDG70 DNC70 DWY70 EGU70 EQQ70 FAM70 FKI70 FUE70 GEA70 GNW70 GXS70 HHO70 HRK70 IBG70 ILC70 IUY70 JEU70 JOQ70 JYM70 KII70 KSE70 LCA70 LLW70 LVS70 MFO70 MPK70 MZG70 NJC70 NSY70 OCU70 OMQ70 OWM70 PGI70 PQE70 QAA70 QJW70 QTS70 RDO70 RNK70 RXG70 SHC70 SQY70 TAU70 TKQ70 TUM70 UEI70 UOE70 UYA70 VHW70 VRS70 WBO70 WLK70 WVG70 IU65469 SQ65469 ACM65469 AMI65469 AWE65469 BGA65469 BPW65469 BZS65469 CJO65469 CTK65469 DDG65469 DNC65469 DWY65469 EGU65469 EQQ65469 FAM65469 FKI65469 FUE65469 GEA65469 GNW65469 GXS65469 HHO65469 HRK65469 IBG65469 ILC65469 IUY65469 JEU65469 JOQ65469 JYM65469 KII65469 KSE65469 LCA65469 LLW65469 LVS65469 MFO65469 MPK65469 MZG65469 NJC65469 NSY65469 OCU65469 OMQ65469 OWM65469 PGI65469 PQE65469 QAA65469 QJW65469 QTS65469 RDO65469 RNK65469 RXG65469 SHC65469 SQY65469 TAU65469 TKQ65469 TUM65469 UEI65469 UOE65469 UYA65469 VHW65469 VRS65469 WBO65469 WLK65469 WVG65469 IU131005 SQ131005 ACM131005 AMI131005 AWE131005 BGA131005 BPW131005 BZS131005 CJO131005 CTK131005 DDG131005 DNC131005 DWY131005 EGU131005 EQQ131005 FAM131005 FKI131005 FUE131005 GEA131005 GNW131005 GXS131005 HHO131005 HRK131005 IBG131005 ILC131005 IUY131005 JEU131005 JOQ131005 JYM131005 KII131005 KSE131005 LCA131005 LLW131005 LVS131005 MFO131005 MPK131005 MZG131005 NJC131005 NSY131005 OCU131005 OMQ131005 OWM131005 PGI131005 PQE131005 QAA131005 QJW131005 QTS131005 RDO131005 RNK131005 RXG131005 SHC131005 SQY131005 TAU131005 TKQ131005 TUM131005 UEI131005 UOE131005 UYA131005 VHW131005 VRS131005 WBO131005 WLK131005 WVG131005 IU196541 SQ196541 ACM196541 AMI196541 AWE196541 BGA196541 BPW196541 BZS196541 CJO196541 CTK196541 DDG196541 DNC196541 DWY196541 EGU196541 EQQ196541 FAM196541 FKI196541 FUE196541 GEA196541 GNW196541 GXS196541 HHO196541 HRK196541 IBG196541 ILC196541 IUY196541 JEU196541 JOQ196541 JYM196541 KII196541 KSE196541 LCA196541 LLW196541 LVS196541 MFO196541 MPK196541 MZG196541 NJC196541 NSY196541 OCU196541 OMQ196541 OWM196541 PGI196541 PQE196541 QAA196541 QJW196541 QTS196541 RDO196541 RNK196541 RXG196541 SHC196541 SQY196541 TAU196541 TKQ196541 TUM196541 UEI196541 UOE196541 UYA196541 VHW196541 VRS196541 WBO196541 WLK196541 WVG196541 IU262077 SQ262077 ACM262077 AMI262077 AWE262077 BGA262077 BPW262077 BZS262077 CJO262077 CTK262077 DDG262077 DNC262077 DWY262077 EGU262077 EQQ262077 FAM262077 FKI262077 FUE262077 GEA262077 GNW262077 GXS262077 HHO262077 HRK262077 IBG262077 ILC262077 IUY262077 JEU262077 JOQ262077 JYM262077 KII262077 KSE262077 LCA262077 LLW262077 LVS262077 MFO262077 MPK262077 MZG262077 NJC262077 NSY262077 OCU262077 OMQ262077 OWM262077 PGI262077 PQE262077 QAA262077 QJW262077 QTS262077 RDO262077 RNK262077 RXG262077 SHC262077 SQY262077 TAU262077 TKQ262077 TUM262077 UEI262077 UOE262077 UYA262077 VHW262077 VRS262077 WBO262077 WLK262077 WVG262077 IU327613 SQ327613 ACM327613 AMI327613 AWE327613 BGA327613 BPW327613 BZS327613 CJO327613 CTK327613 DDG327613 DNC327613 DWY327613 EGU327613 EQQ327613 FAM327613 FKI327613 FUE327613 GEA327613 GNW327613 GXS327613 HHO327613 HRK327613 IBG327613 ILC327613 IUY327613 JEU327613 JOQ327613 JYM327613 KII327613 KSE327613 LCA327613 LLW327613 LVS327613 MFO327613 MPK327613 MZG327613 NJC327613 NSY327613 OCU327613 OMQ327613 OWM327613 PGI327613 PQE327613 QAA327613 QJW327613 QTS327613 RDO327613 RNK327613 RXG327613 SHC327613 SQY327613 TAU327613 TKQ327613 TUM327613 UEI327613 UOE327613 UYA327613 VHW327613 VRS327613 WBO327613 WLK327613 WVG327613 IU393149 SQ393149 ACM393149 AMI393149 AWE393149 BGA393149 BPW393149 BZS393149 CJO393149 CTK393149 DDG393149 DNC393149 DWY393149 EGU393149 EQQ393149 FAM393149 FKI393149 FUE393149 GEA393149 GNW393149 GXS393149 HHO393149 HRK393149 IBG393149 ILC393149 IUY393149 JEU393149 JOQ393149 JYM393149 KII393149 KSE393149 LCA393149 LLW393149 LVS393149 MFO393149 MPK393149 MZG393149 NJC393149 NSY393149 OCU393149 OMQ393149 OWM393149 PGI393149 PQE393149 QAA393149 QJW393149 QTS393149 RDO393149 RNK393149 RXG393149 SHC393149 SQY393149 TAU393149 TKQ393149 TUM393149 UEI393149 UOE393149 UYA393149 VHW393149 VRS393149 WBO393149 WLK393149 WVG393149 IU458685 SQ458685 ACM458685 AMI458685 AWE458685 BGA458685 BPW458685 BZS458685 CJO458685 CTK458685 DDG458685 DNC458685 DWY458685 EGU458685 EQQ458685 FAM458685 FKI458685 FUE458685 GEA458685 GNW458685 GXS458685 HHO458685 HRK458685 IBG458685 ILC458685 IUY458685 JEU458685 JOQ458685 JYM458685 KII458685 KSE458685 LCA458685 LLW458685 LVS458685 MFO458685 MPK458685 MZG458685 NJC458685 NSY458685 OCU458685 OMQ458685 OWM458685 PGI458685 PQE458685 QAA458685 QJW458685 QTS458685 RDO458685 RNK458685 RXG458685 SHC458685 SQY458685 TAU458685 TKQ458685 TUM458685 UEI458685 UOE458685 UYA458685 VHW458685 VRS458685 WBO458685 WLK458685 WVG458685 IU524221 SQ524221 ACM524221 AMI524221 AWE524221 BGA524221 BPW524221 BZS524221 CJO524221 CTK524221 DDG524221 DNC524221 DWY524221 EGU524221 EQQ524221 FAM524221 FKI524221 FUE524221 GEA524221 GNW524221 GXS524221 HHO524221 HRK524221 IBG524221 ILC524221 IUY524221 JEU524221 JOQ524221 JYM524221 KII524221 KSE524221 LCA524221 LLW524221 LVS524221 MFO524221 MPK524221 MZG524221 NJC524221 NSY524221 OCU524221 OMQ524221 OWM524221 PGI524221 PQE524221 QAA524221 QJW524221 QTS524221 RDO524221 RNK524221 RXG524221 SHC524221 SQY524221 TAU524221 TKQ524221 TUM524221 UEI524221 UOE524221 UYA524221 VHW524221 VRS524221 WBO524221 WLK524221 WVG524221 IU589757 SQ589757 ACM589757 AMI589757 AWE589757 BGA589757 BPW589757 BZS589757 CJO589757 CTK589757 DDG589757 DNC589757 DWY589757 EGU589757 EQQ589757 FAM589757 FKI589757 FUE589757 GEA589757 GNW589757 GXS589757 HHO589757 HRK589757 IBG589757 ILC589757 IUY589757 JEU589757 JOQ589757 JYM589757 KII589757 KSE589757 LCA589757 LLW589757 LVS589757 MFO589757 MPK589757 MZG589757 NJC589757 NSY589757 OCU589757 OMQ589757 OWM589757 PGI589757 PQE589757 QAA589757 QJW589757 QTS589757 RDO589757 RNK589757 RXG589757 SHC589757 SQY589757 TAU589757 TKQ589757 TUM589757 UEI589757 UOE589757 UYA589757 VHW589757 VRS589757 WBO589757 WLK589757 WVG589757 IU655293 SQ655293 ACM655293 AMI655293 AWE655293 BGA655293 BPW655293 BZS655293 CJO655293 CTK655293 DDG655293 DNC655293 DWY655293 EGU655293 EQQ655293 FAM655293 FKI655293 FUE655293 GEA655293 GNW655293 GXS655293 HHO655293 HRK655293 IBG655293 ILC655293 IUY655293 JEU655293 JOQ655293 JYM655293 KII655293 KSE655293 LCA655293 LLW655293 LVS655293 MFO655293 MPK655293 MZG655293 NJC655293 NSY655293 OCU655293 OMQ655293 OWM655293 PGI655293 PQE655293 QAA655293 QJW655293 QTS655293 RDO655293 RNK655293 RXG655293 SHC655293 SQY655293 TAU655293 TKQ655293 TUM655293 UEI655293 UOE655293 UYA655293 VHW655293 VRS655293 WBO655293 WLK655293 WVG655293 IU720829 SQ720829 ACM720829 AMI720829 AWE720829 BGA720829 BPW720829 BZS720829 CJO720829 CTK720829 DDG720829 DNC720829 DWY720829 EGU720829 EQQ720829 FAM720829 FKI720829 FUE720829 GEA720829 GNW720829 GXS720829 HHO720829 HRK720829 IBG720829 ILC720829 IUY720829 JEU720829 JOQ720829 JYM720829 KII720829 KSE720829 LCA720829 LLW720829 LVS720829 MFO720829 MPK720829 MZG720829 NJC720829 NSY720829 OCU720829 OMQ720829 OWM720829 PGI720829 PQE720829 QAA720829 QJW720829 QTS720829 RDO720829 RNK720829 RXG720829 SHC720829 SQY720829 TAU720829 TKQ720829 TUM720829 UEI720829 UOE720829 UYA720829 VHW720829 VRS720829 WBO720829 WLK720829 WVG720829 IU786365 SQ786365 ACM786365 AMI786365 AWE786365 BGA786365 BPW786365 BZS786365 CJO786365 CTK786365 DDG786365 DNC786365 DWY786365 EGU786365 EQQ786365 FAM786365 FKI786365 FUE786365 GEA786365 GNW786365 GXS786365 HHO786365 HRK786365 IBG786365 ILC786365 IUY786365 JEU786365 JOQ786365 JYM786365 KII786365 KSE786365 LCA786365 LLW786365 LVS786365 MFO786365 MPK786365 MZG786365 NJC786365 NSY786365 OCU786365 OMQ786365 OWM786365 PGI786365 PQE786365 QAA786365 QJW786365 QTS786365 RDO786365 RNK786365 RXG786365 SHC786365 SQY786365 TAU786365 TKQ786365 TUM786365 UEI786365 UOE786365 UYA786365 VHW786365 VRS786365 WBO786365 WLK786365 WVG786365 IU851901 SQ851901 ACM851901 AMI851901 AWE851901 BGA851901 BPW851901 BZS851901 CJO851901 CTK851901 DDG851901 DNC851901 DWY851901 EGU851901 EQQ851901 FAM851901 FKI851901 FUE851901 GEA851901 GNW851901 GXS851901 HHO851901 HRK851901 IBG851901 ILC851901 IUY851901 JEU851901 JOQ851901 JYM851901 KII851901 KSE851901 LCA851901 LLW851901 LVS851901 MFO851901 MPK851901 MZG851901 NJC851901 NSY851901 OCU851901 OMQ851901 OWM851901 PGI851901 PQE851901 QAA851901 QJW851901 QTS851901 RDO851901 RNK851901 RXG851901 SHC851901 SQY851901 TAU851901 TKQ851901 TUM851901 UEI851901 UOE851901 UYA851901 VHW851901 VRS851901 WBO851901 WLK851901 WVG851901 IU917437 SQ917437 ACM917437 AMI917437 AWE917437 BGA917437 BPW917437 BZS917437 CJO917437 CTK917437 DDG917437 DNC917437 DWY917437 EGU917437 EQQ917437 FAM917437 FKI917437 FUE917437 GEA917437 GNW917437 GXS917437 HHO917437 HRK917437 IBG917437 ILC917437 IUY917437 JEU917437 JOQ917437 JYM917437 KII917437 KSE917437 LCA917437 LLW917437 LVS917437 MFO917437 MPK917437 MZG917437 NJC917437 NSY917437 OCU917437 OMQ917437 OWM917437 PGI917437 PQE917437 QAA917437 QJW917437 QTS917437 RDO917437 RNK917437 RXG917437 SHC917437 SQY917437 TAU917437 TKQ917437 TUM917437 UEI917437 UOE917437 UYA917437 VHW917437 VRS917437 WBO917437 WLK917437 WVG917437 IU982973 SQ982973 ACM982973 AMI982973 AWE982973 BGA982973 BPW982973 BZS982973 CJO982973 CTK982973 DDG982973 DNC982973 DWY982973 EGU982973 EQQ982973 FAM982973 FKI982973 FUE982973 GEA982973 GNW982973 GXS982973 HHO982973 HRK982973 IBG982973 ILC982973 IUY982973 JEU982973 JOQ982973 JYM982973 KII982973 KSE982973 LCA982973 LLW982973 LVS982973 MFO982973 MPK982973 MZG982973 NJC982973 NSY982973 OCU982973 OMQ982973 OWM982973 PGI982973 PQE982973 QAA982973 QJW982973 QTS982973 RDO982973 RNK982973 RXG982973 SHC982973 SQY982973 TAU982973 TKQ982973 TUM982973 UEI982973 UOE982973 UYA982973 VHW982973 VRS982973 WBO982973 WLK982973 WVG982973 IW65638:IW65639 SS65638:SS65639 ACO65638:ACO65639 AMK65638:AMK65639 AWG65638:AWG65639 BGC65638:BGC65639 BPY65638:BPY65639 BZU65638:BZU65639 CJQ65638:CJQ65639 CTM65638:CTM65639 DDI65638:DDI65639 DNE65638:DNE65639 DXA65638:DXA65639 EGW65638:EGW65639 EQS65638:EQS65639 FAO65638:FAO65639 FKK65638:FKK65639 FUG65638:FUG65639 GEC65638:GEC65639 GNY65638:GNY65639 GXU65638:GXU65639 HHQ65638:HHQ65639 HRM65638:HRM65639 IBI65638:IBI65639 ILE65638:ILE65639 IVA65638:IVA65639 JEW65638:JEW65639 JOS65638:JOS65639 JYO65638:JYO65639 KIK65638:KIK65639 KSG65638:KSG65639 LCC65638:LCC65639 LLY65638:LLY65639 LVU65638:LVU65639 MFQ65638:MFQ65639 MPM65638:MPM65639 MZI65638:MZI65639 NJE65638:NJE65639 NTA65638:NTA65639 OCW65638:OCW65639 OMS65638:OMS65639 OWO65638:OWO65639 PGK65638:PGK65639 PQG65638:PQG65639 QAC65638:QAC65639 QJY65638:QJY65639 QTU65638:QTU65639 RDQ65638:RDQ65639 RNM65638:RNM65639 RXI65638:RXI65639 SHE65638:SHE65639 SRA65638:SRA65639 TAW65638:TAW65639 TKS65638:TKS65639 TUO65638:TUO65639 UEK65638:UEK65639 UOG65638:UOG65639 UYC65638:UYC65639 VHY65638:VHY65639 VRU65638:VRU65639 WBQ65638:WBQ65639 WLM65638:WLM65639 WVI65638:WVI65639 IW131174:IW131175 SS131174:SS131175 ACO131174:ACO131175 AMK131174:AMK131175 AWG131174:AWG131175 BGC131174:BGC131175 BPY131174:BPY131175 BZU131174:BZU131175 CJQ131174:CJQ131175 CTM131174:CTM131175 DDI131174:DDI131175 DNE131174:DNE131175 DXA131174:DXA131175 EGW131174:EGW131175 EQS131174:EQS131175 FAO131174:FAO131175 FKK131174:FKK131175 FUG131174:FUG131175 GEC131174:GEC131175 GNY131174:GNY131175 GXU131174:GXU131175 HHQ131174:HHQ131175 HRM131174:HRM131175 IBI131174:IBI131175 ILE131174:ILE131175 IVA131174:IVA131175 JEW131174:JEW131175 JOS131174:JOS131175 JYO131174:JYO131175 KIK131174:KIK131175 KSG131174:KSG131175 LCC131174:LCC131175 LLY131174:LLY131175 LVU131174:LVU131175 MFQ131174:MFQ131175 MPM131174:MPM131175 MZI131174:MZI131175 NJE131174:NJE131175 NTA131174:NTA131175 OCW131174:OCW131175 OMS131174:OMS131175 OWO131174:OWO131175 PGK131174:PGK131175 PQG131174:PQG131175 QAC131174:QAC131175 QJY131174:QJY131175 QTU131174:QTU131175 RDQ131174:RDQ131175 RNM131174:RNM131175 RXI131174:RXI131175 SHE131174:SHE131175 SRA131174:SRA131175 TAW131174:TAW131175 TKS131174:TKS131175 TUO131174:TUO131175 UEK131174:UEK131175 UOG131174:UOG131175 UYC131174:UYC131175 VHY131174:VHY131175 VRU131174:VRU131175 WBQ131174:WBQ131175 WLM131174:WLM131175 WVI131174:WVI131175 IW196710:IW196711 SS196710:SS196711 ACO196710:ACO196711 AMK196710:AMK196711 AWG196710:AWG196711 BGC196710:BGC196711 BPY196710:BPY196711 BZU196710:BZU196711 CJQ196710:CJQ196711 CTM196710:CTM196711 DDI196710:DDI196711 DNE196710:DNE196711 DXA196710:DXA196711 EGW196710:EGW196711 EQS196710:EQS196711 FAO196710:FAO196711 FKK196710:FKK196711 FUG196710:FUG196711 GEC196710:GEC196711 GNY196710:GNY196711 GXU196710:GXU196711 HHQ196710:HHQ196711 HRM196710:HRM196711 IBI196710:IBI196711 ILE196710:ILE196711 IVA196710:IVA196711 JEW196710:JEW196711 JOS196710:JOS196711 JYO196710:JYO196711 KIK196710:KIK196711 KSG196710:KSG196711 LCC196710:LCC196711 LLY196710:LLY196711 LVU196710:LVU196711 MFQ196710:MFQ196711 MPM196710:MPM196711 MZI196710:MZI196711 NJE196710:NJE196711 NTA196710:NTA196711 OCW196710:OCW196711 OMS196710:OMS196711 OWO196710:OWO196711 PGK196710:PGK196711 PQG196710:PQG196711 QAC196710:QAC196711 QJY196710:QJY196711 QTU196710:QTU196711 RDQ196710:RDQ196711 RNM196710:RNM196711 RXI196710:RXI196711 SHE196710:SHE196711 SRA196710:SRA196711 TAW196710:TAW196711 TKS196710:TKS196711 TUO196710:TUO196711 UEK196710:UEK196711 UOG196710:UOG196711 UYC196710:UYC196711 VHY196710:VHY196711 VRU196710:VRU196711 WBQ196710:WBQ196711 WLM196710:WLM196711 WVI196710:WVI196711 IW262246:IW262247 SS262246:SS262247 ACO262246:ACO262247 AMK262246:AMK262247 AWG262246:AWG262247 BGC262246:BGC262247 BPY262246:BPY262247 BZU262246:BZU262247 CJQ262246:CJQ262247 CTM262246:CTM262247 DDI262246:DDI262247 DNE262246:DNE262247 DXA262246:DXA262247 EGW262246:EGW262247 EQS262246:EQS262247 FAO262246:FAO262247 FKK262246:FKK262247 FUG262246:FUG262247 GEC262246:GEC262247 GNY262246:GNY262247 GXU262246:GXU262247 HHQ262246:HHQ262247 HRM262246:HRM262247 IBI262246:IBI262247 ILE262246:ILE262247 IVA262246:IVA262247 JEW262246:JEW262247 JOS262246:JOS262247 JYO262246:JYO262247 KIK262246:KIK262247 KSG262246:KSG262247 LCC262246:LCC262247 LLY262246:LLY262247 LVU262246:LVU262247 MFQ262246:MFQ262247 MPM262246:MPM262247 MZI262246:MZI262247 NJE262246:NJE262247 NTA262246:NTA262247 OCW262246:OCW262247 OMS262246:OMS262247 OWO262246:OWO262247 PGK262246:PGK262247 PQG262246:PQG262247 QAC262246:QAC262247 QJY262246:QJY262247 QTU262246:QTU262247 RDQ262246:RDQ262247 RNM262246:RNM262247 RXI262246:RXI262247 SHE262246:SHE262247 SRA262246:SRA262247 TAW262246:TAW262247 TKS262246:TKS262247 TUO262246:TUO262247 UEK262246:UEK262247 UOG262246:UOG262247 UYC262246:UYC262247 VHY262246:VHY262247 VRU262246:VRU262247 WBQ262246:WBQ262247 WLM262246:WLM262247 WVI262246:WVI262247 IW327782:IW327783 SS327782:SS327783 ACO327782:ACO327783 AMK327782:AMK327783 AWG327782:AWG327783 BGC327782:BGC327783 BPY327782:BPY327783 BZU327782:BZU327783 CJQ327782:CJQ327783 CTM327782:CTM327783 DDI327782:DDI327783 DNE327782:DNE327783 DXA327782:DXA327783 EGW327782:EGW327783 EQS327782:EQS327783 FAO327782:FAO327783 FKK327782:FKK327783 FUG327782:FUG327783 GEC327782:GEC327783 GNY327782:GNY327783 GXU327782:GXU327783 HHQ327782:HHQ327783 HRM327782:HRM327783 IBI327782:IBI327783 ILE327782:ILE327783 IVA327782:IVA327783 JEW327782:JEW327783 JOS327782:JOS327783 JYO327782:JYO327783 KIK327782:KIK327783 KSG327782:KSG327783 LCC327782:LCC327783 LLY327782:LLY327783 LVU327782:LVU327783 MFQ327782:MFQ327783 MPM327782:MPM327783 MZI327782:MZI327783 NJE327782:NJE327783 NTA327782:NTA327783 OCW327782:OCW327783 OMS327782:OMS327783 OWO327782:OWO327783 PGK327782:PGK327783 PQG327782:PQG327783 QAC327782:QAC327783 QJY327782:QJY327783 QTU327782:QTU327783 RDQ327782:RDQ327783 RNM327782:RNM327783 RXI327782:RXI327783 SHE327782:SHE327783 SRA327782:SRA327783 TAW327782:TAW327783 TKS327782:TKS327783 TUO327782:TUO327783 UEK327782:UEK327783 UOG327782:UOG327783 UYC327782:UYC327783 VHY327782:VHY327783 VRU327782:VRU327783 WBQ327782:WBQ327783 WLM327782:WLM327783 WVI327782:WVI327783 IW393318:IW393319 SS393318:SS393319 ACO393318:ACO393319 AMK393318:AMK393319 AWG393318:AWG393319 BGC393318:BGC393319 BPY393318:BPY393319 BZU393318:BZU393319 CJQ393318:CJQ393319 CTM393318:CTM393319 DDI393318:DDI393319 DNE393318:DNE393319 DXA393318:DXA393319 EGW393318:EGW393319 EQS393318:EQS393319 FAO393318:FAO393319 FKK393318:FKK393319 FUG393318:FUG393319 GEC393318:GEC393319 GNY393318:GNY393319 GXU393318:GXU393319 HHQ393318:HHQ393319 HRM393318:HRM393319 IBI393318:IBI393319 ILE393318:ILE393319 IVA393318:IVA393319 JEW393318:JEW393319 JOS393318:JOS393319 JYO393318:JYO393319 KIK393318:KIK393319 KSG393318:KSG393319 LCC393318:LCC393319 LLY393318:LLY393319 LVU393318:LVU393319 MFQ393318:MFQ393319 MPM393318:MPM393319 MZI393318:MZI393319 NJE393318:NJE393319 NTA393318:NTA393319 OCW393318:OCW393319 OMS393318:OMS393319 OWO393318:OWO393319 PGK393318:PGK393319 PQG393318:PQG393319 QAC393318:QAC393319 QJY393318:QJY393319 QTU393318:QTU393319 RDQ393318:RDQ393319 RNM393318:RNM393319 RXI393318:RXI393319 SHE393318:SHE393319 SRA393318:SRA393319 TAW393318:TAW393319 TKS393318:TKS393319 TUO393318:TUO393319 UEK393318:UEK393319 UOG393318:UOG393319 UYC393318:UYC393319 VHY393318:VHY393319 VRU393318:VRU393319 WBQ393318:WBQ393319 WLM393318:WLM393319 WVI393318:WVI393319 IW458854:IW458855 SS458854:SS458855 ACO458854:ACO458855 AMK458854:AMK458855 AWG458854:AWG458855 BGC458854:BGC458855 BPY458854:BPY458855 BZU458854:BZU458855 CJQ458854:CJQ458855 CTM458854:CTM458855 DDI458854:DDI458855 DNE458854:DNE458855 DXA458854:DXA458855 EGW458854:EGW458855 EQS458854:EQS458855 FAO458854:FAO458855 FKK458854:FKK458855 FUG458854:FUG458855 GEC458854:GEC458855 GNY458854:GNY458855 GXU458854:GXU458855 HHQ458854:HHQ458855 HRM458854:HRM458855 IBI458854:IBI458855 ILE458854:ILE458855 IVA458854:IVA458855 JEW458854:JEW458855 JOS458854:JOS458855 JYO458854:JYO458855 KIK458854:KIK458855 KSG458854:KSG458855 LCC458854:LCC458855 LLY458854:LLY458855 LVU458854:LVU458855 MFQ458854:MFQ458855 MPM458854:MPM458855 MZI458854:MZI458855 NJE458854:NJE458855 NTA458854:NTA458855 OCW458854:OCW458855 OMS458854:OMS458855 OWO458854:OWO458855 PGK458854:PGK458855 PQG458854:PQG458855 QAC458854:QAC458855 QJY458854:QJY458855 QTU458854:QTU458855 RDQ458854:RDQ458855 RNM458854:RNM458855 RXI458854:RXI458855 SHE458854:SHE458855 SRA458854:SRA458855 TAW458854:TAW458855 TKS458854:TKS458855 TUO458854:TUO458855 UEK458854:UEK458855 UOG458854:UOG458855 UYC458854:UYC458855 VHY458854:VHY458855 VRU458854:VRU458855 WBQ458854:WBQ458855 WLM458854:WLM458855 WVI458854:WVI458855 IW524390:IW524391 SS524390:SS524391 ACO524390:ACO524391 AMK524390:AMK524391 AWG524390:AWG524391 BGC524390:BGC524391 BPY524390:BPY524391 BZU524390:BZU524391 CJQ524390:CJQ524391 CTM524390:CTM524391 DDI524390:DDI524391 DNE524390:DNE524391 DXA524390:DXA524391 EGW524390:EGW524391 EQS524390:EQS524391 FAO524390:FAO524391 FKK524390:FKK524391 FUG524390:FUG524391 GEC524390:GEC524391 GNY524390:GNY524391 GXU524390:GXU524391 HHQ524390:HHQ524391 HRM524390:HRM524391 IBI524390:IBI524391 ILE524390:ILE524391 IVA524390:IVA524391 JEW524390:JEW524391 JOS524390:JOS524391 JYO524390:JYO524391 KIK524390:KIK524391 KSG524390:KSG524391 LCC524390:LCC524391 LLY524390:LLY524391 LVU524390:LVU524391 MFQ524390:MFQ524391 MPM524390:MPM524391 MZI524390:MZI524391 NJE524390:NJE524391 NTA524390:NTA524391 OCW524390:OCW524391 OMS524390:OMS524391 OWO524390:OWO524391 PGK524390:PGK524391 PQG524390:PQG524391 QAC524390:QAC524391 QJY524390:QJY524391 QTU524390:QTU524391 RDQ524390:RDQ524391 RNM524390:RNM524391 RXI524390:RXI524391 SHE524390:SHE524391 SRA524390:SRA524391 TAW524390:TAW524391 TKS524390:TKS524391 TUO524390:TUO524391 UEK524390:UEK524391 UOG524390:UOG524391 UYC524390:UYC524391 VHY524390:VHY524391 VRU524390:VRU524391 WBQ524390:WBQ524391 WLM524390:WLM524391 WVI524390:WVI524391 IW589926:IW589927 SS589926:SS589927 ACO589926:ACO589927 AMK589926:AMK589927 AWG589926:AWG589927 BGC589926:BGC589927 BPY589926:BPY589927 BZU589926:BZU589927 CJQ589926:CJQ589927 CTM589926:CTM589927 DDI589926:DDI589927 DNE589926:DNE589927 DXA589926:DXA589927 EGW589926:EGW589927 EQS589926:EQS589927 FAO589926:FAO589927 FKK589926:FKK589927 FUG589926:FUG589927 GEC589926:GEC589927 GNY589926:GNY589927 GXU589926:GXU589927 HHQ589926:HHQ589927 HRM589926:HRM589927 IBI589926:IBI589927 ILE589926:ILE589927 IVA589926:IVA589927 JEW589926:JEW589927 JOS589926:JOS589927 JYO589926:JYO589927 KIK589926:KIK589927 KSG589926:KSG589927 LCC589926:LCC589927 LLY589926:LLY589927 LVU589926:LVU589927 MFQ589926:MFQ589927 MPM589926:MPM589927 MZI589926:MZI589927 NJE589926:NJE589927 NTA589926:NTA589927 OCW589926:OCW589927 OMS589926:OMS589927 OWO589926:OWO589927 PGK589926:PGK589927 PQG589926:PQG589927 QAC589926:QAC589927 QJY589926:QJY589927 QTU589926:QTU589927 RDQ589926:RDQ589927 RNM589926:RNM589927 RXI589926:RXI589927 SHE589926:SHE589927 SRA589926:SRA589927 TAW589926:TAW589927 TKS589926:TKS589927 TUO589926:TUO589927 UEK589926:UEK589927 UOG589926:UOG589927 UYC589926:UYC589927 VHY589926:VHY589927 VRU589926:VRU589927 WBQ589926:WBQ589927 WLM589926:WLM589927 WVI589926:WVI589927 IW655462:IW655463 SS655462:SS655463 ACO655462:ACO655463 AMK655462:AMK655463 AWG655462:AWG655463 BGC655462:BGC655463 BPY655462:BPY655463 BZU655462:BZU655463 CJQ655462:CJQ655463 CTM655462:CTM655463 DDI655462:DDI655463 DNE655462:DNE655463 DXA655462:DXA655463 EGW655462:EGW655463 EQS655462:EQS655463 FAO655462:FAO655463 FKK655462:FKK655463 FUG655462:FUG655463 GEC655462:GEC655463 GNY655462:GNY655463 GXU655462:GXU655463 HHQ655462:HHQ655463 HRM655462:HRM655463 IBI655462:IBI655463 ILE655462:ILE655463 IVA655462:IVA655463 JEW655462:JEW655463 JOS655462:JOS655463 JYO655462:JYO655463 KIK655462:KIK655463 KSG655462:KSG655463 LCC655462:LCC655463 LLY655462:LLY655463 LVU655462:LVU655463 MFQ655462:MFQ655463 MPM655462:MPM655463 MZI655462:MZI655463 NJE655462:NJE655463 NTA655462:NTA655463 OCW655462:OCW655463 OMS655462:OMS655463 OWO655462:OWO655463 PGK655462:PGK655463 PQG655462:PQG655463 QAC655462:QAC655463 QJY655462:QJY655463 QTU655462:QTU655463 RDQ655462:RDQ655463 RNM655462:RNM655463 RXI655462:RXI655463 SHE655462:SHE655463 SRA655462:SRA655463 TAW655462:TAW655463 TKS655462:TKS655463 TUO655462:TUO655463 UEK655462:UEK655463 UOG655462:UOG655463 UYC655462:UYC655463 VHY655462:VHY655463 VRU655462:VRU655463 WBQ655462:WBQ655463 WLM655462:WLM655463 WVI655462:WVI655463 IW720998:IW720999 SS720998:SS720999 ACO720998:ACO720999 AMK720998:AMK720999 AWG720998:AWG720999 BGC720998:BGC720999 BPY720998:BPY720999 BZU720998:BZU720999 CJQ720998:CJQ720999 CTM720998:CTM720999 DDI720998:DDI720999 DNE720998:DNE720999 DXA720998:DXA720999 EGW720998:EGW720999 EQS720998:EQS720999 FAO720998:FAO720999 FKK720998:FKK720999 FUG720998:FUG720999 GEC720998:GEC720999 GNY720998:GNY720999 GXU720998:GXU720999 HHQ720998:HHQ720999 HRM720998:HRM720999 IBI720998:IBI720999 ILE720998:ILE720999 IVA720998:IVA720999 JEW720998:JEW720999 JOS720998:JOS720999 JYO720998:JYO720999 KIK720998:KIK720999 KSG720998:KSG720999 LCC720998:LCC720999 LLY720998:LLY720999 LVU720998:LVU720999 MFQ720998:MFQ720999 MPM720998:MPM720999 MZI720998:MZI720999 NJE720998:NJE720999 NTA720998:NTA720999 OCW720998:OCW720999 OMS720998:OMS720999 OWO720998:OWO720999 PGK720998:PGK720999 PQG720998:PQG720999 QAC720998:QAC720999 QJY720998:QJY720999 QTU720998:QTU720999 RDQ720998:RDQ720999 RNM720998:RNM720999 RXI720998:RXI720999 SHE720998:SHE720999 SRA720998:SRA720999 TAW720998:TAW720999 TKS720998:TKS720999 TUO720998:TUO720999 UEK720998:UEK720999 UOG720998:UOG720999 UYC720998:UYC720999 VHY720998:VHY720999 VRU720998:VRU720999 WBQ720998:WBQ720999 WLM720998:WLM720999 WVI720998:WVI720999 IW786534:IW786535 SS786534:SS786535 ACO786534:ACO786535 AMK786534:AMK786535 AWG786534:AWG786535 BGC786534:BGC786535 BPY786534:BPY786535 BZU786534:BZU786535 CJQ786534:CJQ786535 CTM786534:CTM786535 DDI786534:DDI786535 DNE786534:DNE786535 DXA786534:DXA786535 EGW786534:EGW786535 EQS786534:EQS786535 FAO786534:FAO786535 FKK786534:FKK786535 FUG786534:FUG786535 GEC786534:GEC786535 GNY786534:GNY786535 GXU786534:GXU786535 HHQ786534:HHQ786535 HRM786534:HRM786535 IBI786534:IBI786535 ILE786534:ILE786535 IVA786534:IVA786535 JEW786534:JEW786535 JOS786534:JOS786535 JYO786534:JYO786535 KIK786534:KIK786535 KSG786534:KSG786535 LCC786534:LCC786535 LLY786534:LLY786535 LVU786534:LVU786535 MFQ786534:MFQ786535 MPM786534:MPM786535 MZI786534:MZI786535 NJE786534:NJE786535 NTA786534:NTA786535 OCW786534:OCW786535 OMS786534:OMS786535 OWO786534:OWO786535 PGK786534:PGK786535 PQG786534:PQG786535 QAC786534:QAC786535 QJY786534:QJY786535 QTU786534:QTU786535 RDQ786534:RDQ786535 RNM786534:RNM786535 RXI786534:RXI786535 SHE786534:SHE786535 SRA786534:SRA786535 TAW786534:TAW786535 TKS786534:TKS786535 TUO786534:TUO786535 UEK786534:UEK786535 UOG786534:UOG786535 UYC786534:UYC786535 VHY786534:VHY786535 VRU786534:VRU786535 WBQ786534:WBQ786535 WLM786534:WLM786535 WVI786534:WVI786535 IW852070:IW852071 SS852070:SS852071 ACO852070:ACO852071 AMK852070:AMK852071 AWG852070:AWG852071 BGC852070:BGC852071 BPY852070:BPY852071 BZU852070:BZU852071 CJQ852070:CJQ852071 CTM852070:CTM852071 DDI852070:DDI852071 DNE852070:DNE852071 DXA852070:DXA852071 EGW852070:EGW852071 EQS852070:EQS852071 FAO852070:FAO852071 FKK852070:FKK852071 FUG852070:FUG852071 GEC852070:GEC852071 GNY852070:GNY852071 GXU852070:GXU852071 HHQ852070:HHQ852071 HRM852070:HRM852071 IBI852070:IBI852071 ILE852070:ILE852071 IVA852070:IVA852071 JEW852070:JEW852071 JOS852070:JOS852071 JYO852070:JYO852071 KIK852070:KIK852071 KSG852070:KSG852071 LCC852070:LCC852071 LLY852070:LLY852071 LVU852070:LVU852071 MFQ852070:MFQ852071 MPM852070:MPM852071 MZI852070:MZI852071 NJE852070:NJE852071 NTA852070:NTA852071 OCW852070:OCW852071 OMS852070:OMS852071 OWO852070:OWO852071 PGK852070:PGK852071 PQG852070:PQG852071 QAC852070:QAC852071 QJY852070:QJY852071 QTU852070:QTU852071 RDQ852070:RDQ852071 RNM852070:RNM852071 RXI852070:RXI852071 SHE852070:SHE852071 SRA852070:SRA852071 TAW852070:TAW852071 TKS852070:TKS852071 TUO852070:TUO852071 UEK852070:UEK852071 UOG852070:UOG852071 UYC852070:UYC852071 VHY852070:VHY852071 VRU852070:VRU852071 WBQ852070:WBQ852071 WLM852070:WLM852071 WVI852070:WVI852071 IW917606:IW917607 SS917606:SS917607 ACO917606:ACO917607 AMK917606:AMK917607 AWG917606:AWG917607 BGC917606:BGC917607 BPY917606:BPY917607 BZU917606:BZU917607 CJQ917606:CJQ917607 CTM917606:CTM917607 DDI917606:DDI917607 DNE917606:DNE917607 DXA917606:DXA917607 EGW917606:EGW917607 EQS917606:EQS917607 FAO917606:FAO917607 FKK917606:FKK917607 FUG917606:FUG917607 GEC917606:GEC917607 GNY917606:GNY917607 GXU917606:GXU917607 HHQ917606:HHQ917607 HRM917606:HRM917607 IBI917606:IBI917607 ILE917606:ILE917607 IVA917606:IVA917607 JEW917606:JEW917607 JOS917606:JOS917607 JYO917606:JYO917607 KIK917606:KIK917607 KSG917606:KSG917607 LCC917606:LCC917607 LLY917606:LLY917607 LVU917606:LVU917607 MFQ917606:MFQ917607 MPM917606:MPM917607 MZI917606:MZI917607 NJE917606:NJE917607 NTA917606:NTA917607 OCW917606:OCW917607 OMS917606:OMS917607 OWO917606:OWO917607 PGK917606:PGK917607 PQG917606:PQG917607 QAC917606:QAC917607 QJY917606:QJY917607 QTU917606:QTU917607 RDQ917606:RDQ917607 RNM917606:RNM917607 RXI917606:RXI917607 SHE917606:SHE917607 SRA917606:SRA917607 TAW917606:TAW917607 TKS917606:TKS917607 TUO917606:TUO917607 UEK917606:UEK917607 UOG917606:UOG917607 UYC917606:UYC917607 VHY917606:VHY917607 VRU917606:VRU917607 WBQ917606:WBQ917607 WLM917606:WLM917607 WVI917606:WVI917607 IW983142:IW983143 SS983142:SS983143 ACO983142:ACO983143 AMK983142:AMK983143 AWG983142:AWG983143 BGC983142:BGC983143 BPY983142:BPY983143 BZU983142:BZU983143 CJQ983142:CJQ983143 CTM983142:CTM983143 DDI983142:DDI983143 DNE983142:DNE983143 DXA983142:DXA983143 EGW983142:EGW983143 EQS983142:EQS983143 FAO983142:FAO983143 FKK983142:FKK983143 FUG983142:FUG983143 GEC983142:GEC983143 GNY983142:GNY983143 GXU983142:GXU983143 HHQ983142:HHQ983143 HRM983142:HRM983143 IBI983142:IBI983143 ILE983142:ILE983143 IVA983142:IVA983143 JEW983142:JEW983143 JOS983142:JOS983143 JYO983142:JYO983143 KIK983142:KIK983143 KSG983142:KSG983143 LCC983142:LCC983143 LLY983142:LLY983143 LVU983142:LVU983143 MFQ983142:MFQ983143 MPM983142:MPM983143 MZI983142:MZI983143 NJE983142:NJE983143 NTA983142:NTA983143 OCW983142:OCW983143 OMS983142:OMS983143 OWO983142:OWO983143 PGK983142:PGK983143 PQG983142:PQG983143 QAC983142:QAC983143 QJY983142:QJY983143 QTU983142:QTU983143 RDQ983142:RDQ983143 RNM983142:RNM983143 RXI983142:RXI983143 SHE983142:SHE983143 SRA983142:SRA983143 TAW983142:TAW983143 TKS983142:TKS983143 TUO983142:TUO983143 UEK983142:UEK983143 UOG983142:UOG983143 UYC983142:UYC983143 VHY983142:VHY983143 VRU983142:VRU983143 WBQ983142:WBQ983143 WLM983142:WLM983143 WVI983142:WVI983143" xr:uid="{FC6AFA1A-8889-4E5D-843B-59DAF29BD2C5}">
      <formula1>TrueFalse</formula1>
    </dataValidation>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89B1-4BD1-4B18-9115-5AD6ADA2AD4B}">
  <dimension ref="A1:AK46"/>
  <sheetViews>
    <sheetView topLeftCell="A28" workbookViewId="0">
      <selection activeCell="A45" sqref="A45"/>
    </sheetView>
  </sheetViews>
  <sheetFormatPr defaultColWidth="9.08984375" defaultRowHeight="10" outlineLevelRow="1" x14ac:dyDescent="0.2"/>
  <cols>
    <col min="1" max="1" width="15.90625" style="4" bestFit="1" customWidth="1"/>
    <col min="2" max="2" width="37.90625" style="4" customWidth="1"/>
    <col min="3" max="252" width="9.08984375" style="4"/>
    <col min="253" max="253" width="15.90625" style="4" bestFit="1" customWidth="1"/>
    <col min="254" max="508" width="9.08984375" style="4"/>
    <col min="509" max="509" width="15.90625" style="4" bestFit="1" customWidth="1"/>
    <col min="510" max="764" width="9.08984375" style="4"/>
    <col min="765" max="765" width="15.90625" style="4" bestFit="1" customWidth="1"/>
    <col min="766" max="1020" width="9.08984375" style="4"/>
    <col min="1021" max="1021" width="15.90625" style="4" bestFit="1" customWidth="1"/>
    <col min="1022" max="1276" width="9.08984375" style="4"/>
    <col min="1277" max="1277" width="15.90625" style="4" bestFit="1" customWidth="1"/>
    <col min="1278" max="1532" width="9.08984375" style="4"/>
    <col min="1533" max="1533" width="15.90625" style="4" bestFit="1" customWidth="1"/>
    <col min="1534" max="1788" width="9.08984375" style="4"/>
    <col min="1789" max="1789" width="15.90625" style="4" bestFit="1" customWidth="1"/>
    <col min="1790" max="2044" width="9.08984375" style="4"/>
    <col min="2045" max="2045" width="15.90625" style="4" bestFit="1" customWidth="1"/>
    <col min="2046" max="2300" width="9.08984375" style="4"/>
    <col min="2301" max="2301" width="15.90625" style="4" bestFit="1" customWidth="1"/>
    <col min="2302" max="2556" width="9.08984375" style="4"/>
    <col min="2557" max="2557" width="15.90625" style="4" bestFit="1" customWidth="1"/>
    <col min="2558" max="2812" width="9.08984375" style="4"/>
    <col min="2813" max="2813" width="15.90625" style="4" bestFit="1" customWidth="1"/>
    <col min="2814" max="3068" width="9.08984375" style="4"/>
    <col min="3069" max="3069" width="15.90625" style="4" bestFit="1" customWidth="1"/>
    <col min="3070" max="3324" width="9.08984375" style="4"/>
    <col min="3325" max="3325" width="15.90625" style="4" bestFit="1" customWidth="1"/>
    <col min="3326" max="3580" width="9.08984375" style="4"/>
    <col min="3581" max="3581" width="15.90625" style="4" bestFit="1" customWidth="1"/>
    <col min="3582" max="3836" width="9.08984375" style="4"/>
    <col min="3837" max="3837" width="15.90625" style="4" bestFit="1" customWidth="1"/>
    <col min="3838" max="4092" width="9.08984375" style="4"/>
    <col min="4093" max="4093" width="15.90625" style="4" bestFit="1" customWidth="1"/>
    <col min="4094" max="4348" width="9.08984375" style="4"/>
    <col min="4349" max="4349" width="15.90625" style="4" bestFit="1" customWidth="1"/>
    <col min="4350" max="4604" width="9.08984375" style="4"/>
    <col min="4605" max="4605" width="15.90625" style="4" bestFit="1" customWidth="1"/>
    <col min="4606" max="4860" width="9.08984375" style="4"/>
    <col min="4861" max="4861" width="15.90625" style="4" bestFit="1" customWidth="1"/>
    <col min="4862" max="5116" width="9.08984375" style="4"/>
    <col min="5117" max="5117" width="15.90625" style="4" bestFit="1" customWidth="1"/>
    <col min="5118" max="5372" width="9.08984375" style="4"/>
    <col min="5373" max="5373" width="15.90625" style="4" bestFit="1" customWidth="1"/>
    <col min="5374" max="5628" width="9.08984375" style="4"/>
    <col min="5629" max="5629" width="15.90625" style="4" bestFit="1" customWidth="1"/>
    <col min="5630" max="5884" width="9.08984375" style="4"/>
    <col min="5885" max="5885" width="15.90625" style="4" bestFit="1" customWidth="1"/>
    <col min="5886" max="6140" width="9.08984375" style="4"/>
    <col min="6141" max="6141" width="15.90625" style="4" bestFit="1" customWidth="1"/>
    <col min="6142" max="6396" width="9.08984375" style="4"/>
    <col min="6397" max="6397" width="15.90625" style="4" bestFit="1" customWidth="1"/>
    <col min="6398" max="6652" width="9.08984375" style="4"/>
    <col min="6653" max="6653" width="15.90625" style="4" bestFit="1" customWidth="1"/>
    <col min="6654" max="6908" width="9.08984375" style="4"/>
    <col min="6909" max="6909" width="15.90625" style="4" bestFit="1" customWidth="1"/>
    <col min="6910" max="7164" width="9.08984375" style="4"/>
    <col min="7165" max="7165" width="15.90625" style="4" bestFit="1" customWidth="1"/>
    <col min="7166" max="7420" width="9.08984375" style="4"/>
    <col min="7421" max="7421" width="15.90625" style="4" bestFit="1" customWidth="1"/>
    <col min="7422" max="7676" width="9.08984375" style="4"/>
    <col min="7677" max="7677" width="15.90625" style="4" bestFit="1" customWidth="1"/>
    <col min="7678" max="7932" width="9.08984375" style="4"/>
    <col min="7933" max="7933" width="15.90625" style="4" bestFit="1" customWidth="1"/>
    <col min="7934" max="8188" width="9.08984375" style="4"/>
    <col min="8189" max="8189" width="15.90625" style="4" bestFit="1" customWidth="1"/>
    <col min="8190" max="8444" width="9.08984375" style="4"/>
    <col min="8445" max="8445" width="15.90625" style="4" bestFit="1" customWidth="1"/>
    <col min="8446" max="8700" width="9.08984375" style="4"/>
    <col min="8701" max="8701" width="15.90625" style="4" bestFit="1" customWidth="1"/>
    <col min="8702" max="8956" width="9.08984375" style="4"/>
    <col min="8957" max="8957" width="15.90625" style="4" bestFit="1" customWidth="1"/>
    <col min="8958" max="9212" width="9.08984375" style="4"/>
    <col min="9213" max="9213" width="15.90625" style="4" bestFit="1" customWidth="1"/>
    <col min="9214" max="9468" width="9.08984375" style="4"/>
    <col min="9469" max="9469" width="15.90625" style="4" bestFit="1" customWidth="1"/>
    <col min="9470" max="9724" width="9.08984375" style="4"/>
    <col min="9725" max="9725" width="15.90625" style="4" bestFit="1" customWidth="1"/>
    <col min="9726" max="9980" width="9.08984375" style="4"/>
    <col min="9981" max="9981" width="15.90625" style="4" bestFit="1" customWidth="1"/>
    <col min="9982" max="10236" width="9.08984375" style="4"/>
    <col min="10237" max="10237" width="15.90625" style="4" bestFit="1" customWidth="1"/>
    <col min="10238" max="10492" width="9.08984375" style="4"/>
    <col min="10493" max="10493" width="15.90625" style="4" bestFit="1" customWidth="1"/>
    <col min="10494" max="10748" width="9.08984375" style="4"/>
    <col min="10749" max="10749" width="15.90625" style="4" bestFit="1" customWidth="1"/>
    <col min="10750" max="11004" width="9.08984375" style="4"/>
    <col min="11005" max="11005" width="15.90625" style="4" bestFit="1" customWidth="1"/>
    <col min="11006" max="11260" width="9.08984375" style="4"/>
    <col min="11261" max="11261" width="15.90625" style="4" bestFit="1" customWidth="1"/>
    <col min="11262" max="11516" width="9.08984375" style="4"/>
    <col min="11517" max="11517" width="15.90625" style="4" bestFit="1" customWidth="1"/>
    <col min="11518" max="11772" width="9.08984375" style="4"/>
    <col min="11773" max="11773" width="15.90625" style="4" bestFit="1" customWidth="1"/>
    <col min="11774" max="12028" width="9.08984375" style="4"/>
    <col min="12029" max="12029" width="15.90625" style="4" bestFit="1" customWidth="1"/>
    <col min="12030" max="12284" width="9.08984375" style="4"/>
    <col min="12285" max="12285" width="15.90625" style="4" bestFit="1" customWidth="1"/>
    <col min="12286" max="12540" width="9.08984375" style="4"/>
    <col min="12541" max="12541" width="15.90625" style="4" bestFit="1" customWidth="1"/>
    <col min="12542" max="12796" width="9.08984375" style="4"/>
    <col min="12797" max="12797" width="15.90625" style="4" bestFit="1" customWidth="1"/>
    <col min="12798" max="13052" width="9.08984375" style="4"/>
    <col min="13053" max="13053" width="15.90625" style="4" bestFit="1" customWidth="1"/>
    <col min="13054" max="13308" width="9.08984375" style="4"/>
    <col min="13309" max="13309" width="15.90625" style="4" bestFit="1" customWidth="1"/>
    <col min="13310" max="13564" width="9.08984375" style="4"/>
    <col min="13565" max="13565" width="15.90625" style="4" bestFit="1" customWidth="1"/>
    <col min="13566" max="13820" width="9.08984375" style="4"/>
    <col min="13821" max="13821" width="15.90625" style="4" bestFit="1" customWidth="1"/>
    <col min="13822" max="14076" width="9.08984375" style="4"/>
    <col min="14077" max="14077" width="15.90625" style="4" bestFit="1" customWidth="1"/>
    <col min="14078" max="14332" width="9.08984375" style="4"/>
    <col min="14333" max="14333" width="15.90625" style="4" bestFit="1" customWidth="1"/>
    <col min="14334" max="14588" width="9.08984375" style="4"/>
    <col min="14589" max="14589" width="15.90625" style="4" bestFit="1" customWidth="1"/>
    <col min="14590" max="14844" width="9.08984375" style="4"/>
    <col min="14845" max="14845" width="15.90625" style="4" bestFit="1" customWidth="1"/>
    <col min="14846" max="15100" width="9.08984375" style="4"/>
    <col min="15101" max="15101" width="15.90625" style="4" bestFit="1" customWidth="1"/>
    <col min="15102" max="15356" width="9.08984375" style="4"/>
    <col min="15357" max="15357" width="15.90625" style="4" bestFit="1" customWidth="1"/>
    <col min="15358" max="15612" width="9.08984375" style="4"/>
    <col min="15613" max="15613" width="15.90625" style="4" bestFit="1" customWidth="1"/>
    <col min="15614" max="15868" width="9.08984375" style="4"/>
    <col min="15869" max="15869" width="15.90625" style="4" bestFit="1" customWidth="1"/>
    <col min="15870" max="16124" width="9.08984375" style="4"/>
    <col min="16125" max="16125" width="15.90625" style="4" bestFit="1" customWidth="1"/>
    <col min="16126" max="16384" width="9.08984375" style="4"/>
  </cols>
  <sheetData>
    <row r="1" spans="1:37" ht="15.5" x14ac:dyDescent="0.2">
      <c r="A1" s="14" t="s">
        <v>610</v>
      </c>
      <c r="B1" s="26"/>
      <c r="C1" s="26"/>
      <c r="D1" s="26"/>
      <c r="E1" s="26"/>
      <c r="F1" s="26"/>
    </row>
    <row r="2" spans="1:37" ht="15.5" x14ac:dyDescent="0.2">
      <c r="A2" s="14"/>
      <c r="B2" s="26"/>
      <c r="C2" s="26"/>
      <c r="D2" s="26"/>
      <c r="E2" s="26"/>
      <c r="F2" s="26"/>
    </row>
    <row r="3" spans="1:37" s="1" customFormat="1" ht="15.5" x14ac:dyDescent="0.35">
      <c r="A3" s="1">
        <f>COUNTIF(A5:A45,"")</f>
        <v>0</v>
      </c>
      <c r="B3" s="1">
        <f t="shared" ref="B3:L3" si="0">COUNTIF(B5:B45,"")</f>
        <v>27</v>
      </c>
      <c r="C3" s="1">
        <f t="shared" si="0"/>
        <v>0</v>
      </c>
      <c r="D3" s="1">
        <f t="shared" si="0"/>
        <v>3</v>
      </c>
      <c r="E3" s="1">
        <f t="shared" si="0"/>
        <v>0</v>
      </c>
      <c r="F3" s="1">
        <f t="shared" si="0"/>
        <v>4</v>
      </c>
      <c r="G3" s="1">
        <f t="shared" si="0"/>
        <v>0</v>
      </c>
      <c r="H3" s="1">
        <f t="shared" si="0"/>
        <v>0</v>
      </c>
      <c r="I3" s="1">
        <f t="shared" si="0"/>
        <v>0</v>
      </c>
      <c r="J3" s="1">
        <f t="shared" si="0"/>
        <v>0</v>
      </c>
      <c r="K3" s="1">
        <f t="shared" si="0"/>
        <v>0</v>
      </c>
      <c r="L3" s="1">
        <f t="shared" si="0"/>
        <v>0</v>
      </c>
    </row>
    <row r="4" spans="1:37" s="8" customFormat="1" ht="13" outlineLevel="1" x14ac:dyDescent="0.3">
      <c r="A4" s="45" t="s">
        <v>1387</v>
      </c>
      <c r="B4" s="9" t="s">
        <v>14</v>
      </c>
      <c r="C4" s="10" t="s">
        <v>1390</v>
      </c>
      <c r="D4" s="10" t="s">
        <v>1388</v>
      </c>
      <c r="E4" s="10" t="s">
        <v>1406</v>
      </c>
      <c r="F4" s="10" t="s">
        <v>1407</v>
      </c>
      <c r="G4" s="10" t="s">
        <v>1408</v>
      </c>
      <c r="H4" s="10" t="s">
        <v>1409</v>
      </c>
      <c r="I4" s="10" t="s">
        <v>1410</v>
      </c>
      <c r="J4" s="10" t="s">
        <v>1411</v>
      </c>
      <c r="K4" s="10" t="s">
        <v>1412</v>
      </c>
      <c r="L4" s="10" t="s">
        <v>1413</v>
      </c>
      <c r="M4" s="8" t="s">
        <v>1357</v>
      </c>
      <c r="N4" s="8" t="s">
        <v>1364</v>
      </c>
      <c r="O4" s="45" t="s">
        <v>1387</v>
      </c>
      <c r="P4" s="45" t="s">
        <v>14</v>
      </c>
      <c r="Q4" s="45" t="s">
        <v>1388</v>
      </c>
      <c r="R4" s="45" t="s">
        <v>1389</v>
      </c>
      <c r="S4" s="45" t="s">
        <v>1390</v>
      </c>
      <c r="T4" s="45" t="s">
        <v>1393</v>
      </c>
      <c r="U4" s="10" t="s">
        <v>1406</v>
      </c>
      <c r="V4" s="10" t="s">
        <v>1407</v>
      </c>
      <c r="W4" s="10" t="s">
        <v>1408</v>
      </c>
      <c r="X4" s="10" t="s">
        <v>1409</v>
      </c>
      <c r="Y4" s="10" t="s">
        <v>1410</v>
      </c>
      <c r="Z4" s="10" t="s">
        <v>1411</v>
      </c>
      <c r="AA4" s="10" t="s">
        <v>1412</v>
      </c>
      <c r="AB4" s="10" t="s">
        <v>1413</v>
      </c>
      <c r="AC4" s="8" t="s">
        <v>1357</v>
      </c>
      <c r="AD4" s="45" t="s">
        <v>1416</v>
      </c>
      <c r="AE4" s="45" t="s">
        <v>1415</v>
      </c>
      <c r="AF4" s="45"/>
      <c r="AJ4" s="9"/>
      <c r="AK4" s="9"/>
    </row>
    <row r="5" spans="1:37" x14ac:dyDescent="0.2">
      <c r="A5" s="12" t="s">
        <v>620</v>
      </c>
      <c r="B5" s="13"/>
      <c r="C5" s="12">
        <v>20</v>
      </c>
      <c r="D5" s="12">
        <v>25</v>
      </c>
      <c r="E5" s="4" t="s">
        <v>675</v>
      </c>
      <c r="F5" s="12" t="s">
        <v>477</v>
      </c>
      <c r="G5" s="12">
        <v>3</v>
      </c>
      <c r="H5" s="12">
        <v>5</v>
      </c>
      <c r="I5" s="12">
        <v>-1</v>
      </c>
      <c r="J5" s="12">
        <v>0.15</v>
      </c>
      <c r="K5" s="12" t="b">
        <v>0</v>
      </c>
      <c r="L5" s="12" t="b">
        <v>1</v>
      </c>
      <c r="O5" s="4" t="str">
        <f>A$4&amp;": '"&amp;SUBSTITUTE(SUBSTITUTE(A5,CHAR(10),"\n"),"'","\'")&amp;"'"</f>
        <v>product_name: 'Ashigaru'</v>
      </c>
      <c r="P5" s="4" t="str">
        <f>IF(B5="","",$B$4&amp;": '"&amp;SUBSTITUTE(SUBSTITUTE(B5,CHAR(10),"\n"),"'","\'")&amp;"'")</f>
        <v/>
      </c>
      <c r="Q5" s="4" t="str">
        <f>D$4&amp;": "&amp;IF(ISNUMBER(D5),D5,-1)</f>
        <v>cost: 25</v>
      </c>
      <c r="R5" s="4" t="str">
        <f ca="1">"stock: "&amp;TRUNC(RAND()*20)</f>
        <v>stock: 9</v>
      </c>
      <c r="S5" s="4" t="str">
        <f>C$4&amp;": "&amp;IF(ISNUMBER(C5),C5,-1)</f>
        <v>weight: 20</v>
      </c>
      <c r="T5" s="4" t="str">
        <f>$T$4&amp;": 2"</f>
        <v>category_id: 2</v>
      </c>
      <c r="U5" s="4" t="str">
        <f>IF(E5="","",E$4&amp;": '"&amp;E5&amp;"'")</f>
        <v>base_size: 'Medium'</v>
      </c>
      <c r="V5" s="4" t="str">
        <f>IF(F5="","",F$4&amp;": '"&amp;F5&amp;"'")</f>
        <v>armor_type: 'Light'</v>
      </c>
      <c r="W5" s="4" t="str">
        <f>G$4&amp;": "&amp;IF(ISNUMBER(G5),G5,-1)</f>
        <v>base_ac: 3</v>
      </c>
      <c r="X5" s="4" t="str">
        <f>H$4&amp;": "&amp;IF(ISNUMBER(H5),H5,-1)</f>
        <v>max_dex_bonus: 5</v>
      </c>
      <c r="Y5" s="4" t="str">
        <f t="shared" ref="Y5:Z5" si="1">I$4&amp;": "&amp;IF(ISNUMBER(I5),I5,-1)</f>
        <v>check_penalty: -1</v>
      </c>
      <c r="Z5" s="4" t="str">
        <f t="shared" si="1"/>
        <v>spell_failure: 0.15</v>
      </c>
      <c r="AA5" s="4" t="str">
        <f>IF(K5="","",K$4&amp;": "&amp;LOWER(K5))</f>
        <v>has_gauntlets: false</v>
      </c>
      <c r="AB5" s="4" t="str">
        <f>IF(L5="","",L$4&amp;": "&amp;LOWER(L5))</f>
        <v>can_run: true</v>
      </c>
      <c r="AE5" s="4" t="str">
        <f ca="1">"{"&amp;_xlfn.TEXTJOIN(", ",,O5:T5,"additional_information: JSON.stringify({"&amp;_xlfn.TEXTJOIN(", ",,U5:AC5)&amp;"})")&amp;"},"</f>
        <v>{product_name: 'Ashigaru', cost: 25, stock: 9, weight: 20, category_id: 2, additional_information: JSON.stringify({base_size: 'Medium', armor_type: 'Light', base_ac: 3, max_dex_bonus: 5, check_penalty: -1, spell_failure: 0.15, has_gauntlets: false, can_run: true})},</v>
      </c>
    </row>
    <row r="6" spans="1:37" outlineLevel="1" x14ac:dyDescent="0.2">
      <c r="A6" s="12" t="s">
        <v>621</v>
      </c>
      <c r="B6" s="13" t="s">
        <v>622</v>
      </c>
      <c r="C6" s="12">
        <v>35</v>
      </c>
      <c r="D6" s="12">
        <v>250</v>
      </c>
      <c r="E6" s="4" t="s">
        <v>675</v>
      </c>
      <c r="F6" s="12" t="s">
        <v>674</v>
      </c>
      <c r="G6" s="12">
        <v>6</v>
      </c>
      <c r="H6" s="12">
        <v>1</v>
      </c>
      <c r="I6" s="12">
        <v>-6</v>
      </c>
      <c r="J6" s="12">
        <v>0.35</v>
      </c>
      <c r="K6" s="12" t="b">
        <v>1</v>
      </c>
      <c r="L6" s="12" t="b">
        <v>0</v>
      </c>
      <c r="O6" s="4" t="str">
        <f t="shared" ref="O6:O45" si="2">A$4&amp;": '"&amp;A6&amp;"'"</f>
        <v>product_name: 'Banded Mail'</v>
      </c>
      <c r="P6" s="4" t="str">
        <f t="shared" ref="P6:P45" si="3">IF(B6="","",$B$4&amp;": '"&amp;SUBSTITUTE(SUBSTITUTE(B6,CHAR(10),"\n"),"'","\'")&amp;"'")</f>
        <v>description: 'The suit includes gauntlets.'</v>
      </c>
      <c r="Q6" s="4" t="str">
        <f t="shared" ref="Q6:Q45" si="4">D$4&amp;": "&amp;IF(ISNUMBER(D6),D6,-1)</f>
        <v>cost: 250</v>
      </c>
      <c r="R6" s="4" t="str">
        <f t="shared" ref="R6:R45" ca="1" si="5">"stock: "&amp;TRUNC(RAND()*20)</f>
        <v>stock: 19</v>
      </c>
      <c r="S6" s="4" t="str">
        <f t="shared" ref="S6:S45" si="6">C$4&amp;": "&amp;IF(ISNUMBER(C6),C6,-1)</f>
        <v>weight: 35</v>
      </c>
      <c r="T6" s="4" t="str">
        <f t="shared" ref="T6:T45" si="7">$T$4&amp;": 2"</f>
        <v>category_id: 2</v>
      </c>
      <c r="U6" s="4" t="str">
        <f t="shared" ref="U6:U45" si="8">IF(E6="","",E$4&amp;": '"&amp;E6&amp;"'")</f>
        <v>base_size: 'Medium'</v>
      </c>
      <c r="V6" s="4" t="str">
        <f t="shared" ref="V6:V45" si="9">IF(F6="","",F$4&amp;": '"&amp;F6&amp;"'")</f>
        <v>armor_type: 'Heavy'</v>
      </c>
      <c r="W6" s="4" t="str">
        <f t="shared" ref="W6:W45" si="10">G$4&amp;": "&amp;IF(ISNUMBER(G6),G6,-1)</f>
        <v>base_ac: 6</v>
      </c>
      <c r="X6" s="4" t="str">
        <f t="shared" ref="X6:X45" si="11">H$4&amp;": "&amp;IF(ISNUMBER(H6),H6,-1)</f>
        <v>max_dex_bonus: 1</v>
      </c>
      <c r="Y6" s="4" t="str">
        <f t="shared" ref="Y6:Y45" si="12">I$4&amp;": "&amp;IF(ISNUMBER(I6),I6,-1)</f>
        <v>check_penalty: -6</v>
      </c>
      <c r="Z6" s="4" t="str">
        <f t="shared" ref="Z6:Z45" si="13">J$4&amp;": "&amp;IF(ISNUMBER(J6),J6,-1)</f>
        <v>spell_failure: 0.35</v>
      </c>
      <c r="AA6" s="4" t="str">
        <f t="shared" ref="AA6:AA45" si="14">IF(K6="","",K$4&amp;": "&amp;LOWER(K6))</f>
        <v>has_gauntlets: true</v>
      </c>
      <c r="AB6" s="4" t="str">
        <f t="shared" ref="AB6:AB45" si="15">IF(L6="","",L$4&amp;": "&amp;LOWER(L6))</f>
        <v>can_run: false</v>
      </c>
      <c r="AE6" s="4" t="str">
        <f t="shared" ref="AE6:AE45" ca="1" si="16">"{"&amp;_xlfn.TEXTJOIN(", ",,O6:T6,"additional_information: JSON.stringify({"&amp;_xlfn.TEXTJOIN(", ",,U6:AC6)&amp;"})")&amp;"},"</f>
        <v>{product_name: 'Banded Mail', description: 'The suit includes gauntlets.', cost: 250, stock: 19, weight: 35, category_id: 2, additional_information: JSON.stringify({base_size: 'Medium', armor_type: 'Heavy', base_ac: 6, max_dex_bonus: 1, check_penalty: -6, spell_failure: 0.35, has_gauntlets: true, can_run: false})},</v>
      </c>
    </row>
    <row r="7" spans="1:37" outlineLevel="1" x14ac:dyDescent="0.2">
      <c r="A7" s="12" t="s">
        <v>623</v>
      </c>
      <c r="B7" s="13"/>
      <c r="C7" s="12">
        <v>15</v>
      </c>
      <c r="D7" s="27">
        <v>15</v>
      </c>
      <c r="E7" s="4" t="s">
        <v>675</v>
      </c>
      <c r="F7" s="12" t="s">
        <v>477</v>
      </c>
      <c r="G7" s="12">
        <v>2</v>
      </c>
      <c r="H7" s="12">
        <v>5</v>
      </c>
      <c r="I7" s="12">
        <v>-2</v>
      </c>
      <c r="J7" s="12">
        <v>0.15</v>
      </c>
      <c r="K7" s="12" t="b">
        <v>0</v>
      </c>
      <c r="L7" s="12" t="b">
        <v>1</v>
      </c>
      <c r="O7" s="4" t="str">
        <f t="shared" si="2"/>
        <v>product_name: 'Bark'</v>
      </c>
      <c r="P7" s="4" t="str">
        <f t="shared" si="3"/>
        <v/>
      </c>
      <c r="Q7" s="4" t="str">
        <f t="shared" si="4"/>
        <v>cost: 15</v>
      </c>
      <c r="R7" s="4" t="str">
        <f t="shared" ca="1" si="5"/>
        <v>stock: 7</v>
      </c>
      <c r="S7" s="4" t="str">
        <f t="shared" si="6"/>
        <v>weight: 15</v>
      </c>
      <c r="T7" s="4" t="str">
        <f t="shared" si="7"/>
        <v>category_id: 2</v>
      </c>
      <c r="U7" s="4" t="str">
        <f t="shared" si="8"/>
        <v>base_size: 'Medium'</v>
      </c>
      <c r="V7" s="4" t="str">
        <f t="shared" si="9"/>
        <v>armor_type: 'Light'</v>
      </c>
      <c r="W7" s="4" t="str">
        <f t="shared" si="10"/>
        <v>base_ac: 2</v>
      </c>
      <c r="X7" s="4" t="str">
        <f t="shared" si="11"/>
        <v>max_dex_bonus: 5</v>
      </c>
      <c r="Y7" s="4" t="str">
        <f t="shared" si="12"/>
        <v>check_penalty: -2</v>
      </c>
      <c r="Z7" s="4" t="str">
        <f t="shared" si="13"/>
        <v>spell_failure: 0.15</v>
      </c>
      <c r="AA7" s="4" t="str">
        <f t="shared" si="14"/>
        <v>has_gauntlets: false</v>
      </c>
      <c r="AB7" s="4" t="str">
        <f t="shared" si="15"/>
        <v>can_run: true</v>
      </c>
      <c r="AE7" s="4" t="str">
        <f t="shared" ca="1" si="16"/>
        <v>{product_name: 'Bark', cost: 15, stock: 7, weight: 15, category_id: 2, additional_information: JSON.stringify({base_size: 'Medium', armor_type: 'Light', base_ac: 2, max_dex_bonus: 5, check_penalty: -2, spell_failure: 0.15, has_gauntlets: false, can_run: true})},</v>
      </c>
    </row>
    <row r="8" spans="1:37" outlineLevel="1" x14ac:dyDescent="0.2">
      <c r="A8" s="12" t="s">
        <v>624</v>
      </c>
      <c r="B8" s="13"/>
      <c r="C8" s="12">
        <v>20</v>
      </c>
      <c r="D8" s="12">
        <v>20</v>
      </c>
      <c r="E8" s="4" t="s">
        <v>675</v>
      </c>
      <c r="F8" s="12" t="s">
        <v>477</v>
      </c>
      <c r="G8" s="12">
        <v>3</v>
      </c>
      <c r="H8" s="12">
        <v>4</v>
      </c>
      <c r="I8" s="12">
        <v>-3</v>
      </c>
      <c r="J8" s="12">
        <v>0.15</v>
      </c>
      <c r="K8" s="12" t="b">
        <v>0</v>
      </c>
      <c r="L8" s="12" t="b">
        <v>1</v>
      </c>
      <c r="O8" s="4" t="str">
        <f t="shared" si="2"/>
        <v>product_name: 'Bone'</v>
      </c>
      <c r="P8" s="4" t="str">
        <f t="shared" si="3"/>
        <v/>
      </c>
      <c r="Q8" s="4" t="str">
        <f t="shared" si="4"/>
        <v>cost: 20</v>
      </c>
      <c r="R8" s="4" t="str">
        <f t="shared" ca="1" si="5"/>
        <v>stock: 12</v>
      </c>
      <c r="S8" s="4" t="str">
        <f t="shared" si="6"/>
        <v>weight: 20</v>
      </c>
      <c r="T8" s="4" t="str">
        <f t="shared" si="7"/>
        <v>category_id: 2</v>
      </c>
      <c r="U8" s="4" t="str">
        <f t="shared" si="8"/>
        <v>base_size: 'Medium'</v>
      </c>
      <c r="V8" s="4" t="str">
        <f t="shared" si="9"/>
        <v>armor_type: 'Light'</v>
      </c>
      <c r="W8" s="4" t="str">
        <f t="shared" si="10"/>
        <v>base_ac: 3</v>
      </c>
      <c r="X8" s="4" t="str">
        <f t="shared" si="11"/>
        <v>max_dex_bonus: 4</v>
      </c>
      <c r="Y8" s="4" t="str">
        <f t="shared" si="12"/>
        <v>check_penalty: -3</v>
      </c>
      <c r="Z8" s="4" t="str">
        <f t="shared" si="13"/>
        <v>spell_failure: 0.15</v>
      </c>
      <c r="AA8" s="4" t="str">
        <f t="shared" si="14"/>
        <v>has_gauntlets: false</v>
      </c>
      <c r="AB8" s="4" t="str">
        <f t="shared" si="15"/>
        <v>can_run: true</v>
      </c>
      <c r="AE8" s="4" t="str">
        <f t="shared" ca="1" si="16"/>
        <v>{product_name: 'Bone', cost: 20, stock: 12, weight: 20, category_id: 2, additional_information: JSON.stringify({base_size: 'Medium', armor_type: 'Light', base_ac: 3, max_dex_bonus: 4, check_penalty: -3, spell_failure: 0.15, has_gauntlets: false, can_run: true})},</v>
      </c>
    </row>
    <row r="9" spans="1:37" outlineLevel="1" x14ac:dyDescent="0.2">
      <c r="A9" s="12" t="s">
        <v>625</v>
      </c>
      <c r="B9" s="13"/>
      <c r="C9" s="12">
        <v>1</v>
      </c>
      <c r="D9" s="27">
        <v>1</v>
      </c>
      <c r="E9" s="4" t="s">
        <v>675</v>
      </c>
      <c r="F9" s="12" t="s">
        <v>1352</v>
      </c>
      <c r="G9" s="12">
        <v>0</v>
      </c>
      <c r="H9" s="12">
        <v>99</v>
      </c>
      <c r="I9" s="12">
        <v>0</v>
      </c>
      <c r="J9" s="12">
        <v>0</v>
      </c>
      <c r="K9" s="12" t="b">
        <v>0</v>
      </c>
      <c r="L9" s="12" t="b">
        <v>1</v>
      </c>
      <c r="O9" s="4" t="str">
        <f t="shared" si="2"/>
        <v>product_name: 'Bracers'</v>
      </c>
      <c r="P9" s="4" t="str">
        <f t="shared" si="3"/>
        <v/>
      </c>
      <c r="Q9" s="4" t="str">
        <f t="shared" si="4"/>
        <v>cost: 1</v>
      </c>
      <c r="R9" s="4" t="str">
        <f t="shared" ca="1" si="5"/>
        <v>stock: 3</v>
      </c>
      <c r="S9" s="4" t="str">
        <f t="shared" si="6"/>
        <v>weight: 1</v>
      </c>
      <c r="T9" s="4" t="str">
        <f t="shared" si="7"/>
        <v>category_id: 2</v>
      </c>
      <c r="U9" s="4" t="str">
        <f t="shared" si="8"/>
        <v>base_size: 'Medium'</v>
      </c>
      <c r="V9" s="4" t="str">
        <f t="shared" si="9"/>
        <v/>
      </c>
      <c r="W9" s="4" t="str">
        <f t="shared" si="10"/>
        <v>base_ac: 0</v>
      </c>
      <c r="X9" s="4" t="str">
        <f t="shared" si="11"/>
        <v>max_dex_bonus: 99</v>
      </c>
      <c r="Y9" s="4" t="str">
        <f t="shared" si="12"/>
        <v>check_penalty: 0</v>
      </c>
      <c r="Z9" s="4" t="str">
        <f t="shared" si="13"/>
        <v>spell_failure: 0</v>
      </c>
      <c r="AA9" s="4" t="str">
        <f t="shared" si="14"/>
        <v>has_gauntlets: false</v>
      </c>
      <c r="AB9" s="4" t="str">
        <f t="shared" si="15"/>
        <v>can_run: true</v>
      </c>
      <c r="AE9" s="4" t="str">
        <f t="shared" ca="1" si="16"/>
        <v>{product_name: 'Bracers', cost: 1, stock: 3, weight: 1, category_id: 2, additional_information: JSON.stringify({base_size: 'Medium', base_ac: 0, max_dex_bonus: 99, check_penalty: 0, spell_failure: 0, has_gauntlets: false, can_run: true})},</v>
      </c>
    </row>
    <row r="10" spans="1:37" outlineLevel="1" x14ac:dyDescent="0.2">
      <c r="A10" s="12" t="s">
        <v>626</v>
      </c>
      <c r="B10" s="13" t="s">
        <v>627</v>
      </c>
      <c r="C10" s="12">
        <v>30</v>
      </c>
      <c r="D10" s="12">
        <v>200</v>
      </c>
      <c r="E10" s="4" t="s">
        <v>675</v>
      </c>
      <c r="F10" s="12" t="s">
        <v>675</v>
      </c>
      <c r="G10" s="12">
        <v>5</v>
      </c>
      <c r="H10" s="12">
        <v>3</v>
      </c>
      <c r="I10" s="12">
        <v>-4</v>
      </c>
      <c r="J10" s="12">
        <v>0.25</v>
      </c>
      <c r="K10" s="12" t="b">
        <v>0</v>
      </c>
      <c r="L10" s="12" t="b">
        <v>0</v>
      </c>
      <c r="O10" s="4" t="str">
        <f t="shared" si="2"/>
        <v>product_name: 'Breastplate'</v>
      </c>
      <c r="P10" s="4" t="str">
        <f t="shared" si="3"/>
        <v>description: 'It comes with a helmet and greaves.'</v>
      </c>
      <c r="Q10" s="4" t="str">
        <f t="shared" si="4"/>
        <v>cost: 200</v>
      </c>
      <c r="R10" s="4" t="str">
        <f t="shared" ca="1" si="5"/>
        <v>stock: 15</v>
      </c>
      <c r="S10" s="4" t="str">
        <f t="shared" si="6"/>
        <v>weight: 30</v>
      </c>
      <c r="T10" s="4" t="str">
        <f t="shared" si="7"/>
        <v>category_id: 2</v>
      </c>
      <c r="U10" s="4" t="str">
        <f t="shared" si="8"/>
        <v>base_size: 'Medium'</v>
      </c>
      <c r="V10" s="4" t="str">
        <f t="shared" si="9"/>
        <v>armor_type: 'Medium'</v>
      </c>
      <c r="W10" s="4" t="str">
        <f t="shared" si="10"/>
        <v>base_ac: 5</v>
      </c>
      <c r="X10" s="4" t="str">
        <f t="shared" si="11"/>
        <v>max_dex_bonus: 3</v>
      </c>
      <c r="Y10" s="4" t="str">
        <f t="shared" si="12"/>
        <v>check_penalty: -4</v>
      </c>
      <c r="Z10" s="4" t="str">
        <f t="shared" si="13"/>
        <v>spell_failure: 0.25</v>
      </c>
      <c r="AA10" s="4" t="str">
        <f t="shared" si="14"/>
        <v>has_gauntlets: false</v>
      </c>
      <c r="AB10" s="4" t="str">
        <f t="shared" si="15"/>
        <v>can_run: false</v>
      </c>
      <c r="AE10" s="4" t="str">
        <f t="shared" ca="1" si="16"/>
        <v>{product_name: 'Breastplate', description: 'It comes with a helmet and greaves.', cost: 200, stock: 15, weight: 30, category_id: 2, additional_information: JSON.stringify({base_size: 'Medium', armor_type: 'Medium', base_ac: 5, max_dex_bonus: 3, check_penalty: -4, spell_failure: 0.25, has_gauntlets: false, can_run: false})},</v>
      </c>
    </row>
    <row r="11" spans="1:37" outlineLevel="1" x14ac:dyDescent="0.2">
      <c r="A11" s="12" t="s">
        <v>628</v>
      </c>
      <c r="B11" s="13"/>
      <c r="C11" s="12">
        <v>40</v>
      </c>
      <c r="D11" s="12">
        <v>30</v>
      </c>
      <c r="E11" s="4" t="s">
        <v>675</v>
      </c>
      <c r="F11" s="12" t="s">
        <v>675</v>
      </c>
      <c r="G11" s="12">
        <v>4</v>
      </c>
      <c r="H11" s="12">
        <v>2</v>
      </c>
      <c r="I11" s="12">
        <v>-5</v>
      </c>
      <c r="J11" s="12">
        <v>0.3</v>
      </c>
      <c r="K11" s="12" t="b">
        <v>0</v>
      </c>
      <c r="L11" s="12" t="b">
        <v>0</v>
      </c>
      <c r="O11" s="4" t="str">
        <f t="shared" si="2"/>
        <v>product_name: 'Brigandine'</v>
      </c>
      <c r="P11" s="4" t="str">
        <f t="shared" si="3"/>
        <v/>
      </c>
      <c r="Q11" s="4" t="str">
        <f t="shared" si="4"/>
        <v>cost: 30</v>
      </c>
      <c r="R11" s="4" t="str">
        <f t="shared" ca="1" si="5"/>
        <v>stock: 8</v>
      </c>
      <c r="S11" s="4" t="str">
        <f t="shared" si="6"/>
        <v>weight: 40</v>
      </c>
      <c r="T11" s="4" t="str">
        <f t="shared" si="7"/>
        <v>category_id: 2</v>
      </c>
      <c r="U11" s="4" t="str">
        <f t="shared" si="8"/>
        <v>base_size: 'Medium'</v>
      </c>
      <c r="V11" s="4" t="str">
        <f t="shared" si="9"/>
        <v>armor_type: 'Medium'</v>
      </c>
      <c r="W11" s="4" t="str">
        <f t="shared" si="10"/>
        <v>base_ac: 4</v>
      </c>
      <c r="X11" s="4" t="str">
        <f t="shared" si="11"/>
        <v>max_dex_bonus: 2</v>
      </c>
      <c r="Y11" s="4" t="str">
        <f t="shared" si="12"/>
        <v>check_penalty: -5</v>
      </c>
      <c r="Z11" s="4" t="str">
        <f t="shared" si="13"/>
        <v>spell_failure: 0.3</v>
      </c>
      <c r="AA11" s="4" t="str">
        <f t="shared" si="14"/>
        <v>has_gauntlets: false</v>
      </c>
      <c r="AB11" s="4" t="str">
        <f t="shared" si="15"/>
        <v>can_run: false</v>
      </c>
      <c r="AE11" s="4" t="str">
        <f t="shared" ca="1" si="16"/>
        <v>{product_name: 'Brigandine', cost: 30, stock: 8, weight: 40, category_id: 2, additional_information: JSON.stringify({base_size: 'Medium', armor_type: 'Medium', base_ac: 4, max_dex_bonus: 2, check_penalty: -5, spell_failure: 0.3, has_gauntlets: false, can_run: false})},</v>
      </c>
    </row>
    <row r="12" spans="1:37" outlineLevel="1" x14ac:dyDescent="0.2">
      <c r="A12" s="12" t="s">
        <v>629</v>
      </c>
      <c r="B12" s="13" t="s">
        <v>630</v>
      </c>
      <c r="C12" s="12">
        <v>25</v>
      </c>
      <c r="D12" s="12">
        <v>100</v>
      </c>
      <c r="E12" s="4" t="s">
        <v>675</v>
      </c>
      <c r="F12" s="12" t="s">
        <v>477</v>
      </c>
      <c r="G12" s="12">
        <v>4</v>
      </c>
      <c r="H12" s="12">
        <v>4</v>
      </c>
      <c r="I12" s="12">
        <v>-2</v>
      </c>
      <c r="J12" s="12">
        <v>0.2</v>
      </c>
      <c r="K12" s="12" t="b">
        <v>0</v>
      </c>
      <c r="L12" s="12" t="b">
        <v>1</v>
      </c>
      <c r="O12" s="4" t="str">
        <f t="shared" si="2"/>
        <v>product_name: 'Chain Shirt'</v>
      </c>
      <c r="P12" s="4" t="str">
        <f t="shared" si="3"/>
        <v>description: 'A chain shirt comes with a steel cap.'</v>
      </c>
      <c r="Q12" s="4" t="str">
        <f t="shared" si="4"/>
        <v>cost: 100</v>
      </c>
      <c r="R12" s="4" t="str">
        <f t="shared" ca="1" si="5"/>
        <v>stock: 11</v>
      </c>
      <c r="S12" s="4" t="str">
        <f t="shared" si="6"/>
        <v>weight: 25</v>
      </c>
      <c r="T12" s="4" t="str">
        <f t="shared" si="7"/>
        <v>category_id: 2</v>
      </c>
      <c r="U12" s="4" t="str">
        <f t="shared" si="8"/>
        <v>base_size: 'Medium'</v>
      </c>
      <c r="V12" s="4" t="str">
        <f t="shared" si="9"/>
        <v>armor_type: 'Light'</v>
      </c>
      <c r="W12" s="4" t="str">
        <f t="shared" si="10"/>
        <v>base_ac: 4</v>
      </c>
      <c r="X12" s="4" t="str">
        <f t="shared" si="11"/>
        <v>max_dex_bonus: 4</v>
      </c>
      <c r="Y12" s="4" t="str">
        <f t="shared" si="12"/>
        <v>check_penalty: -2</v>
      </c>
      <c r="Z12" s="4" t="str">
        <f t="shared" si="13"/>
        <v>spell_failure: 0.2</v>
      </c>
      <c r="AA12" s="4" t="str">
        <f t="shared" si="14"/>
        <v>has_gauntlets: false</v>
      </c>
      <c r="AB12" s="4" t="str">
        <f t="shared" si="15"/>
        <v>can_run: true</v>
      </c>
      <c r="AE12" s="4" t="str">
        <f t="shared" ca="1" si="16"/>
        <v>{product_name: 'Chain Shirt', description: 'A chain shirt comes with a steel cap.', cost: 100, stock: 11, weight: 25, category_id: 2, additional_information: JSON.stringify({base_size: 'Medium', armor_type: 'Light', base_ac: 4, max_dex_bonus: 4, check_penalty: -2, spell_failure: 0.2, has_gauntlets: false, can_run: true})},</v>
      </c>
    </row>
    <row r="13" spans="1:37" outlineLevel="1" x14ac:dyDescent="0.2">
      <c r="A13" s="12" t="s">
        <v>631</v>
      </c>
      <c r="B13" s="13" t="s">
        <v>622</v>
      </c>
      <c r="C13" s="12">
        <v>40</v>
      </c>
      <c r="D13" s="12">
        <v>150</v>
      </c>
      <c r="E13" s="4" t="s">
        <v>675</v>
      </c>
      <c r="F13" s="12" t="s">
        <v>675</v>
      </c>
      <c r="G13" s="12">
        <v>5</v>
      </c>
      <c r="H13" s="12">
        <v>2</v>
      </c>
      <c r="I13" s="12">
        <v>-5</v>
      </c>
      <c r="J13" s="12">
        <v>0.3</v>
      </c>
      <c r="K13" s="12" t="b">
        <v>1</v>
      </c>
      <c r="L13" s="12" t="b">
        <v>1</v>
      </c>
      <c r="O13" s="4" t="str">
        <f t="shared" si="2"/>
        <v>product_name: 'Chainmail'</v>
      </c>
      <c r="P13" s="4" t="str">
        <f t="shared" si="3"/>
        <v>description: 'The suit includes gauntlets.'</v>
      </c>
      <c r="Q13" s="4" t="str">
        <f t="shared" si="4"/>
        <v>cost: 150</v>
      </c>
      <c r="R13" s="4" t="str">
        <f t="shared" ca="1" si="5"/>
        <v>stock: 12</v>
      </c>
      <c r="S13" s="4" t="str">
        <f t="shared" si="6"/>
        <v>weight: 40</v>
      </c>
      <c r="T13" s="4" t="str">
        <f t="shared" si="7"/>
        <v>category_id: 2</v>
      </c>
      <c r="U13" s="4" t="str">
        <f t="shared" si="8"/>
        <v>base_size: 'Medium'</v>
      </c>
      <c r="V13" s="4" t="str">
        <f t="shared" si="9"/>
        <v>armor_type: 'Medium'</v>
      </c>
      <c r="W13" s="4" t="str">
        <f t="shared" si="10"/>
        <v>base_ac: 5</v>
      </c>
      <c r="X13" s="4" t="str">
        <f t="shared" si="11"/>
        <v>max_dex_bonus: 2</v>
      </c>
      <c r="Y13" s="4" t="str">
        <f t="shared" si="12"/>
        <v>check_penalty: -5</v>
      </c>
      <c r="Z13" s="4" t="str">
        <f t="shared" si="13"/>
        <v>spell_failure: 0.3</v>
      </c>
      <c r="AA13" s="4" t="str">
        <f t="shared" si="14"/>
        <v>has_gauntlets: true</v>
      </c>
      <c r="AB13" s="4" t="str">
        <f t="shared" si="15"/>
        <v>can_run: true</v>
      </c>
      <c r="AE13" s="4" t="str">
        <f t="shared" ca="1" si="16"/>
        <v>{product_name: 'Chainmail', description: 'The suit includes gauntlets.', cost: 150, stock: 12, weight: 40, category_id: 2, additional_information: JSON.stringify({base_size: 'Medium', armor_type: 'Medium', base_ac: 5, max_dex_bonus: 2, check_penalty: -5, spell_failure: 0.3, has_gauntlets: true, can_run: true})},</v>
      </c>
    </row>
    <row r="14" spans="1:37" outlineLevel="1" x14ac:dyDescent="0.2">
      <c r="A14" s="12" t="s">
        <v>632</v>
      </c>
      <c r="B14" s="13"/>
      <c r="C14" s="12">
        <v>15</v>
      </c>
      <c r="D14" s="12">
        <v>15</v>
      </c>
      <c r="E14" s="4" t="s">
        <v>675</v>
      </c>
      <c r="F14" s="12" t="s">
        <v>477</v>
      </c>
      <c r="G14" s="12">
        <v>2</v>
      </c>
      <c r="H14" s="12">
        <v>5</v>
      </c>
      <c r="I14" s="12">
        <v>-1</v>
      </c>
      <c r="J14" s="12">
        <v>0.05</v>
      </c>
      <c r="K14" s="12" t="b">
        <v>0</v>
      </c>
      <c r="L14" s="12" t="b">
        <v>1</v>
      </c>
      <c r="O14" s="4" t="str">
        <f t="shared" si="2"/>
        <v>product_name: 'Cord'</v>
      </c>
      <c r="P14" s="4" t="str">
        <f t="shared" si="3"/>
        <v/>
      </c>
      <c r="Q14" s="4" t="str">
        <f t="shared" si="4"/>
        <v>cost: 15</v>
      </c>
      <c r="R14" s="4" t="str">
        <f t="shared" ca="1" si="5"/>
        <v>stock: 5</v>
      </c>
      <c r="S14" s="4" t="str">
        <f t="shared" si="6"/>
        <v>weight: 15</v>
      </c>
      <c r="T14" s="4" t="str">
        <f t="shared" si="7"/>
        <v>category_id: 2</v>
      </c>
      <c r="U14" s="4" t="str">
        <f t="shared" si="8"/>
        <v>base_size: 'Medium'</v>
      </c>
      <c r="V14" s="4" t="str">
        <f t="shared" si="9"/>
        <v>armor_type: 'Light'</v>
      </c>
      <c r="W14" s="4" t="str">
        <f t="shared" si="10"/>
        <v>base_ac: 2</v>
      </c>
      <c r="X14" s="4" t="str">
        <f t="shared" si="11"/>
        <v>max_dex_bonus: 5</v>
      </c>
      <c r="Y14" s="4" t="str">
        <f t="shared" si="12"/>
        <v>check_penalty: -1</v>
      </c>
      <c r="Z14" s="4" t="str">
        <f t="shared" si="13"/>
        <v>spell_failure: 0.05</v>
      </c>
      <c r="AA14" s="4" t="str">
        <f t="shared" si="14"/>
        <v>has_gauntlets: false</v>
      </c>
      <c r="AB14" s="4" t="str">
        <f t="shared" si="15"/>
        <v>can_run: true</v>
      </c>
      <c r="AE14" s="4" t="str">
        <f t="shared" ca="1" si="16"/>
        <v>{product_name: 'Cord', cost: 15, stock: 5, weight: 15, category_id: 2, additional_information: JSON.stringify({base_size: 'Medium', armor_type: 'Light', base_ac: 2, max_dex_bonus: 5, check_penalty: -1, spell_failure: 0.05, has_gauntlets: false, can_run: true})},</v>
      </c>
    </row>
    <row r="15" spans="1:37" outlineLevel="1" x14ac:dyDescent="0.2">
      <c r="A15" s="23" t="s">
        <v>633</v>
      </c>
      <c r="B15" s="24"/>
      <c r="C15" s="23">
        <v>25</v>
      </c>
      <c r="D15" s="23">
        <v>30</v>
      </c>
      <c r="E15" s="4" t="s">
        <v>675</v>
      </c>
      <c r="F15" s="12" t="s">
        <v>675</v>
      </c>
      <c r="G15" s="23">
        <v>4</v>
      </c>
      <c r="H15" s="23">
        <v>1</v>
      </c>
      <c r="I15" s="23">
        <v>-5</v>
      </c>
      <c r="J15" s="23">
        <v>0.25</v>
      </c>
      <c r="K15" s="23" t="b">
        <v>0</v>
      </c>
      <c r="L15" s="12" t="b">
        <v>0</v>
      </c>
      <c r="O15" s="4" t="str">
        <f t="shared" si="2"/>
        <v>product_name: 'Dhenuka'</v>
      </c>
      <c r="P15" s="4" t="str">
        <f t="shared" si="3"/>
        <v/>
      </c>
      <c r="Q15" s="4" t="str">
        <f t="shared" si="4"/>
        <v>cost: 30</v>
      </c>
      <c r="R15" s="4" t="str">
        <f t="shared" ca="1" si="5"/>
        <v>stock: 14</v>
      </c>
      <c r="S15" s="4" t="str">
        <f t="shared" si="6"/>
        <v>weight: 25</v>
      </c>
      <c r="T15" s="4" t="str">
        <f t="shared" si="7"/>
        <v>category_id: 2</v>
      </c>
      <c r="U15" s="4" t="str">
        <f t="shared" si="8"/>
        <v>base_size: 'Medium'</v>
      </c>
      <c r="V15" s="4" t="str">
        <f t="shared" si="9"/>
        <v>armor_type: 'Medium'</v>
      </c>
      <c r="W15" s="4" t="str">
        <f t="shared" si="10"/>
        <v>base_ac: 4</v>
      </c>
      <c r="X15" s="4" t="str">
        <f t="shared" si="11"/>
        <v>max_dex_bonus: 1</v>
      </c>
      <c r="Y15" s="4" t="str">
        <f t="shared" si="12"/>
        <v>check_penalty: -5</v>
      </c>
      <c r="Z15" s="4" t="str">
        <f t="shared" si="13"/>
        <v>spell_failure: 0.25</v>
      </c>
      <c r="AA15" s="4" t="str">
        <f t="shared" si="14"/>
        <v>has_gauntlets: false</v>
      </c>
      <c r="AB15" s="4" t="str">
        <f t="shared" si="15"/>
        <v>can_run: false</v>
      </c>
      <c r="AE15" s="4" t="str">
        <f t="shared" ca="1" si="16"/>
        <v>{product_name: 'Dhenuka', cost: 30, stock: 14, weight: 25, category_id: 2, additional_information: JSON.stringify({base_size: 'Medium', armor_type: 'Medium', base_ac: 4, max_dex_bonus: 1, check_penalty: -5, spell_failure: 0.25, has_gauntlets: false, can_run: false})},</v>
      </c>
    </row>
    <row r="16" spans="1:37" outlineLevel="1" x14ac:dyDescent="0.2">
      <c r="A16" s="12" t="s">
        <v>634</v>
      </c>
      <c r="B16" s="13" t="s">
        <v>1419</v>
      </c>
      <c r="C16" s="12">
        <v>50</v>
      </c>
      <c r="D16" s="12">
        <v>1500</v>
      </c>
      <c r="E16" s="4" t="s">
        <v>675</v>
      </c>
      <c r="F16" s="12" t="s">
        <v>674</v>
      </c>
      <c r="G16" s="12">
        <v>8</v>
      </c>
      <c r="H16" s="12">
        <v>1</v>
      </c>
      <c r="I16" s="12">
        <v>-6</v>
      </c>
      <c r="J16" s="12">
        <v>0.35</v>
      </c>
      <c r="K16" s="12" t="b">
        <v>1</v>
      </c>
      <c r="L16" s="12" t="b">
        <v>0</v>
      </c>
      <c r="O16" s="4" t="str">
        <f t="shared" si="2"/>
        <v>product_name: 'Full Plate'</v>
      </c>
      <c r="P16" s="4" t="str">
        <f t="shared" si="3"/>
        <v>description: 'The suit includes gauntlets, heavy leather boots, a visored helmet, and a thick layer of padding that is worn underneath the armor. Each suit of full plate must be individually fitted to its owner by a master armor smith, although a captured suit can be resized to fit a new owner at a cost of 200 to 800 (2d4x100) gold pieces.'</v>
      </c>
      <c r="Q16" s="4" t="str">
        <f t="shared" si="4"/>
        <v>cost: 1500</v>
      </c>
      <c r="R16" s="4" t="str">
        <f t="shared" ca="1" si="5"/>
        <v>stock: 8</v>
      </c>
      <c r="S16" s="4" t="str">
        <f t="shared" si="6"/>
        <v>weight: 50</v>
      </c>
      <c r="T16" s="4" t="str">
        <f t="shared" si="7"/>
        <v>category_id: 2</v>
      </c>
      <c r="U16" s="4" t="str">
        <f t="shared" si="8"/>
        <v>base_size: 'Medium'</v>
      </c>
      <c r="V16" s="4" t="str">
        <f t="shared" si="9"/>
        <v>armor_type: 'Heavy'</v>
      </c>
      <c r="W16" s="4" t="str">
        <f t="shared" si="10"/>
        <v>base_ac: 8</v>
      </c>
      <c r="X16" s="4" t="str">
        <f t="shared" si="11"/>
        <v>max_dex_bonus: 1</v>
      </c>
      <c r="Y16" s="4" t="str">
        <f t="shared" si="12"/>
        <v>check_penalty: -6</v>
      </c>
      <c r="Z16" s="4" t="str">
        <f t="shared" si="13"/>
        <v>spell_failure: 0.35</v>
      </c>
      <c r="AA16" s="4" t="str">
        <f t="shared" si="14"/>
        <v>has_gauntlets: true</v>
      </c>
      <c r="AB16" s="4" t="str">
        <f t="shared" si="15"/>
        <v>can_run: false</v>
      </c>
      <c r="AE16" s="4" t="str">
        <f t="shared" ca="1" si="16"/>
        <v>{product_name: 'Full Plate', description: 'The suit includes gauntlets, heavy leather boots, a visored helmet, and a thick layer of padding that is worn underneath the armor. Each suit of full plate must be individually fitted to its owner by a master armor smith, although a captured suit can be resized to fit a new owner at a cost of 200 to 800 (2d4x100) gold pieces.', cost: 1500, stock: 8, weight: 50, category_id: 2, additional_information: JSON.stringify({base_size: 'Medium', armor_type: 'Heavy', base_ac: 8, max_dex_bonus: 1, check_penalty: -6, spell_failure: 0.35, has_gauntlets: true, can_run: false})},</v>
      </c>
    </row>
    <row r="17" spans="1:31" outlineLevel="1" x14ac:dyDescent="0.2">
      <c r="A17" s="12" t="s">
        <v>636</v>
      </c>
      <c r="B17" s="13"/>
      <c r="C17" s="12">
        <v>45</v>
      </c>
      <c r="D17" s="12">
        <v>300</v>
      </c>
      <c r="E17" s="4" t="s">
        <v>675</v>
      </c>
      <c r="F17" s="12" t="s">
        <v>674</v>
      </c>
      <c r="G17" s="12">
        <v>7</v>
      </c>
      <c r="H17" s="12">
        <v>2</v>
      </c>
      <c r="I17" s="12">
        <v>-5</v>
      </c>
      <c r="J17" s="12">
        <v>0.4</v>
      </c>
      <c r="K17" s="12" t="b">
        <v>1</v>
      </c>
      <c r="L17" s="12" t="b">
        <v>0</v>
      </c>
      <c r="O17" s="4" t="str">
        <f t="shared" si="2"/>
        <v>product_name: 'Great'</v>
      </c>
      <c r="P17" s="4" t="str">
        <f t="shared" si="3"/>
        <v/>
      </c>
      <c r="Q17" s="4" t="str">
        <f t="shared" si="4"/>
        <v>cost: 300</v>
      </c>
      <c r="R17" s="4" t="str">
        <f t="shared" ca="1" si="5"/>
        <v>stock: 5</v>
      </c>
      <c r="S17" s="4" t="str">
        <f t="shared" si="6"/>
        <v>weight: 45</v>
      </c>
      <c r="T17" s="4" t="str">
        <f t="shared" si="7"/>
        <v>category_id: 2</v>
      </c>
      <c r="U17" s="4" t="str">
        <f t="shared" si="8"/>
        <v>base_size: 'Medium'</v>
      </c>
      <c r="V17" s="4" t="str">
        <f t="shared" si="9"/>
        <v>armor_type: 'Heavy'</v>
      </c>
      <c r="W17" s="4" t="str">
        <f t="shared" si="10"/>
        <v>base_ac: 7</v>
      </c>
      <c r="X17" s="4" t="str">
        <f t="shared" si="11"/>
        <v>max_dex_bonus: 2</v>
      </c>
      <c r="Y17" s="4" t="str">
        <f t="shared" si="12"/>
        <v>check_penalty: -5</v>
      </c>
      <c r="Z17" s="4" t="str">
        <f t="shared" si="13"/>
        <v>spell_failure: 0.4</v>
      </c>
      <c r="AA17" s="4" t="str">
        <f t="shared" si="14"/>
        <v>has_gauntlets: true</v>
      </c>
      <c r="AB17" s="4" t="str">
        <f t="shared" si="15"/>
        <v>can_run: false</v>
      </c>
      <c r="AE17" s="4" t="str">
        <f t="shared" ca="1" si="16"/>
        <v>{product_name: 'Great', cost: 300, stock: 5, weight: 45, category_id: 2, additional_information: JSON.stringify({base_size: 'Medium', armor_type: 'Heavy', base_ac: 7, max_dex_bonus: 2, check_penalty: -5, spell_failure: 0.4, has_gauntlets: true, can_run: false})},</v>
      </c>
    </row>
    <row r="18" spans="1:31" outlineLevel="1" x14ac:dyDescent="0.2">
      <c r="A18" s="12" t="s">
        <v>637</v>
      </c>
      <c r="B18" s="13" t="s">
        <v>622</v>
      </c>
      <c r="C18" s="12">
        <v>50</v>
      </c>
      <c r="D18" s="12">
        <v>600</v>
      </c>
      <c r="E18" s="4" t="s">
        <v>675</v>
      </c>
      <c r="F18" s="12" t="s">
        <v>674</v>
      </c>
      <c r="G18" s="12">
        <v>7</v>
      </c>
      <c r="H18" s="12">
        <v>0</v>
      </c>
      <c r="I18" s="12">
        <v>-7</v>
      </c>
      <c r="J18" s="12">
        <v>0.4</v>
      </c>
      <c r="K18" s="12" t="b">
        <v>1</v>
      </c>
      <c r="L18" s="12" t="b">
        <v>0</v>
      </c>
      <c r="O18" s="4" t="str">
        <f t="shared" si="2"/>
        <v>product_name: 'Half-Plate'</v>
      </c>
      <c r="P18" s="4" t="str">
        <f t="shared" si="3"/>
        <v>description: 'The suit includes gauntlets.'</v>
      </c>
      <c r="Q18" s="4" t="str">
        <f t="shared" si="4"/>
        <v>cost: 600</v>
      </c>
      <c r="R18" s="4" t="str">
        <f t="shared" ca="1" si="5"/>
        <v>stock: 4</v>
      </c>
      <c r="S18" s="4" t="str">
        <f t="shared" si="6"/>
        <v>weight: 50</v>
      </c>
      <c r="T18" s="4" t="str">
        <f t="shared" si="7"/>
        <v>category_id: 2</v>
      </c>
      <c r="U18" s="4" t="str">
        <f t="shared" si="8"/>
        <v>base_size: 'Medium'</v>
      </c>
      <c r="V18" s="4" t="str">
        <f t="shared" si="9"/>
        <v>armor_type: 'Heavy'</v>
      </c>
      <c r="W18" s="4" t="str">
        <f t="shared" si="10"/>
        <v>base_ac: 7</v>
      </c>
      <c r="X18" s="4" t="str">
        <f t="shared" si="11"/>
        <v>max_dex_bonus: 0</v>
      </c>
      <c r="Y18" s="4" t="str">
        <f t="shared" si="12"/>
        <v>check_penalty: -7</v>
      </c>
      <c r="Z18" s="4" t="str">
        <f t="shared" si="13"/>
        <v>spell_failure: 0.4</v>
      </c>
      <c r="AA18" s="4" t="str">
        <f t="shared" si="14"/>
        <v>has_gauntlets: true</v>
      </c>
      <c r="AB18" s="4" t="str">
        <f t="shared" si="15"/>
        <v>can_run: false</v>
      </c>
      <c r="AE18" s="4" t="str">
        <f t="shared" ca="1" si="16"/>
        <v>{product_name: 'Half-Plate', description: 'The suit includes gauntlets.', cost: 600, stock: 4, weight: 50, category_id: 2, additional_information: JSON.stringify({base_size: 'Medium', armor_type: 'Heavy', base_ac: 7, max_dex_bonus: 0, check_penalty: -7, spell_failure: 0.4, has_gauntlets: true, can_run: false})},</v>
      </c>
    </row>
    <row r="19" spans="1:31" outlineLevel="1" x14ac:dyDescent="0.2">
      <c r="A19" s="12" t="s">
        <v>638</v>
      </c>
      <c r="B19" s="13"/>
      <c r="C19" s="12">
        <v>15</v>
      </c>
      <c r="D19" s="23">
        <v>15</v>
      </c>
      <c r="E19" s="4" t="s">
        <v>675</v>
      </c>
      <c r="F19" s="12" t="s">
        <v>477</v>
      </c>
      <c r="G19" s="12">
        <v>2</v>
      </c>
      <c r="H19" s="12">
        <v>5</v>
      </c>
      <c r="I19" s="12">
        <v>-1</v>
      </c>
      <c r="J19" s="12">
        <v>0.15</v>
      </c>
      <c r="K19" s="12" t="b">
        <v>0</v>
      </c>
      <c r="L19" s="12" t="b">
        <v>1</v>
      </c>
      <c r="O19" s="4" t="str">
        <f t="shared" si="2"/>
        <v>product_name: 'Hard Leather'</v>
      </c>
      <c r="P19" s="4" t="str">
        <f t="shared" si="3"/>
        <v/>
      </c>
      <c r="Q19" s="4" t="str">
        <f t="shared" si="4"/>
        <v>cost: 15</v>
      </c>
      <c r="R19" s="4" t="str">
        <f t="shared" ca="1" si="5"/>
        <v>stock: 13</v>
      </c>
      <c r="S19" s="4" t="str">
        <f t="shared" si="6"/>
        <v>weight: 15</v>
      </c>
      <c r="T19" s="4" t="str">
        <f t="shared" si="7"/>
        <v>category_id: 2</v>
      </c>
      <c r="U19" s="4" t="str">
        <f t="shared" si="8"/>
        <v>base_size: 'Medium'</v>
      </c>
      <c r="V19" s="4" t="str">
        <f t="shared" si="9"/>
        <v>armor_type: 'Light'</v>
      </c>
      <c r="W19" s="4" t="str">
        <f t="shared" si="10"/>
        <v>base_ac: 2</v>
      </c>
      <c r="X19" s="4" t="str">
        <f t="shared" si="11"/>
        <v>max_dex_bonus: 5</v>
      </c>
      <c r="Y19" s="4" t="str">
        <f t="shared" si="12"/>
        <v>check_penalty: -1</v>
      </c>
      <c r="Z19" s="4" t="str">
        <f t="shared" si="13"/>
        <v>spell_failure: 0.15</v>
      </c>
      <c r="AA19" s="4" t="str">
        <f t="shared" si="14"/>
        <v>has_gauntlets: false</v>
      </c>
      <c r="AB19" s="4" t="str">
        <f t="shared" si="15"/>
        <v>can_run: true</v>
      </c>
      <c r="AE19" s="4" t="str">
        <f t="shared" ca="1" si="16"/>
        <v>{product_name: 'Hard Leather', cost: 15, stock: 13, weight: 15, category_id: 2, additional_information: JSON.stringify({base_size: 'Medium', armor_type: 'Light', base_ac: 2, max_dex_bonus: 5, check_penalty: -1, spell_failure: 0.15, has_gauntlets: false, can_run: true})},</v>
      </c>
    </row>
    <row r="20" spans="1:31" outlineLevel="1" x14ac:dyDescent="0.2">
      <c r="A20" s="12" t="s">
        <v>639</v>
      </c>
      <c r="B20" s="13"/>
      <c r="C20" s="12">
        <v>48</v>
      </c>
      <c r="D20" s="12">
        <v>180</v>
      </c>
      <c r="E20" s="4" t="s">
        <v>675</v>
      </c>
      <c r="F20" s="12" t="s">
        <v>675</v>
      </c>
      <c r="G20" s="12">
        <v>5</v>
      </c>
      <c r="H20" s="12">
        <v>1</v>
      </c>
      <c r="I20" s="12">
        <v>-6</v>
      </c>
      <c r="J20" s="12">
        <v>0.4</v>
      </c>
      <c r="K20" s="12" t="b">
        <v>1</v>
      </c>
      <c r="L20" s="12" t="b">
        <v>0</v>
      </c>
      <c r="O20" s="4" t="str">
        <f t="shared" si="2"/>
        <v>product_name: 'Heavy Chain Mail'</v>
      </c>
      <c r="P20" s="4" t="str">
        <f t="shared" si="3"/>
        <v/>
      </c>
      <c r="Q20" s="4" t="str">
        <f t="shared" si="4"/>
        <v>cost: 180</v>
      </c>
      <c r="R20" s="4" t="str">
        <f t="shared" ca="1" si="5"/>
        <v>stock: 17</v>
      </c>
      <c r="S20" s="4" t="str">
        <f t="shared" si="6"/>
        <v>weight: 48</v>
      </c>
      <c r="T20" s="4" t="str">
        <f t="shared" si="7"/>
        <v>category_id: 2</v>
      </c>
      <c r="U20" s="4" t="str">
        <f t="shared" si="8"/>
        <v>base_size: 'Medium'</v>
      </c>
      <c r="V20" s="4" t="str">
        <f t="shared" si="9"/>
        <v>armor_type: 'Medium'</v>
      </c>
      <c r="W20" s="4" t="str">
        <f t="shared" si="10"/>
        <v>base_ac: 5</v>
      </c>
      <c r="X20" s="4" t="str">
        <f t="shared" si="11"/>
        <v>max_dex_bonus: 1</v>
      </c>
      <c r="Y20" s="4" t="str">
        <f t="shared" si="12"/>
        <v>check_penalty: -6</v>
      </c>
      <c r="Z20" s="4" t="str">
        <f t="shared" si="13"/>
        <v>spell_failure: 0.4</v>
      </c>
      <c r="AA20" s="4" t="str">
        <f t="shared" si="14"/>
        <v>has_gauntlets: true</v>
      </c>
      <c r="AB20" s="4" t="str">
        <f t="shared" si="15"/>
        <v>can_run: false</v>
      </c>
      <c r="AE20" s="4" t="str">
        <f t="shared" ca="1" si="16"/>
        <v>{product_name: 'Heavy Chain Mail', cost: 180, stock: 17, weight: 48, category_id: 2, additional_information: JSON.stringify({base_size: 'Medium', armor_type: 'Medium', base_ac: 5, max_dex_bonus: 1, check_penalty: -6, spell_failure: 0.4, has_gauntlets: true, can_run: false})},</v>
      </c>
    </row>
    <row r="21" spans="1:31" outlineLevel="1" x14ac:dyDescent="0.2">
      <c r="A21" s="12" t="s">
        <v>640</v>
      </c>
      <c r="B21" s="13"/>
      <c r="C21" s="12">
        <v>10</v>
      </c>
      <c r="D21" s="27">
        <v>10</v>
      </c>
      <c r="E21" s="4" t="s">
        <v>675</v>
      </c>
      <c r="F21" s="12" t="s">
        <v>1352</v>
      </c>
      <c r="G21" s="12">
        <v>0</v>
      </c>
      <c r="H21" s="12">
        <v>6</v>
      </c>
      <c r="I21" s="12">
        <v>0</v>
      </c>
      <c r="J21" s="12">
        <v>0.08</v>
      </c>
      <c r="K21" s="12" t="b">
        <v>0</v>
      </c>
      <c r="L21" s="12" t="b">
        <v>1</v>
      </c>
      <c r="O21" s="4" t="str">
        <f t="shared" si="2"/>
        <v>product_name: 'Heavy Clothing'</v>
      </c>
      <c r="P21" s="4" t="str">
        <f t="shared" si="3"/>
        <v/>
      </c>
      <c r="Q21" s="4" t="str">
        <f t="shared" si="4"/>
        <v>cost: 10</v>
      </c>
      <c r="R21" s="4" t="str">
        <f t="shared" ca="1" si="5"/>
        <v>stock: 3</v>
      </c>
      <c r="S21" s="4" t="str">
        <f t="shared" si="6"/>
        <v>weight: 10</v>
      </c>
      <c r="T21" s="4" t="str">
        <f t="shared" si="7"/>
        <v>category_id: 2</v>
      </c>
      <c r="U21" s="4" t="str">
        <f t="shared" si="8"/>
        <v>base_size: 'Medium'</v>
      </c>
      <c r="V21" s="4" t="str">
        <f t="shared" si="9"/>
        <v/>
      </c>
      <c r="W21" s="4" t="str">
        <f t="shared" si="10"/>
        <v>base_ac: 0</v>
      </c>
      <c r="X21" s="4" t="str">
        <f t="shared" si="11"/>
        <v>max_dex_bonus: 6</v>
      </c>
      <c r="Y21" s="4" t="str">
        <f t="shared" si="12"/>
        <v>check_penalty: 0</v>
      </c>
      <c r="Z21" s="4" t="str">
        <f t="shared" si="13"/>
        <v>spell_failure: 0.08</v>
      </c>
      <c r="AA21" s="4" t="str">
        <f t="shared" si="14"/>
        <v>has_gauntlets: false</v>
      </c>
      <c r="AB21" s="4" t="str">
        <f t="shared" si="15"/>
        <v>can_run: true</v>
      </c>
      <c r="AE21" s="4" t="str">
        <f t="shared" ca="1" si="16"/>
        <v>{product_name: 'Heavy Clothing', cost: 10, stock: 3, weight: 10, category_id: 2, additional_information: JSON.stringify({base_size: 'Medium', base_ac: 0, max_dex_bonus: 6, check_penalty: 0, spell_failure: 0.08, has_gauntlets: false, can_run: true})},</v>
      </c>
    </row>
    <row r="22" spans="1:31" outlineLevel="1" x14ac:dyDescent="0.2">
      <c r="A22" s="12" t="s">
        <v>641</v>
      </c>
      <c r="B22" s="13"/>
      <c r="C22" s="12">
        <v>25</v>
      </c>
      <c r="D22" s="12">
        <v>15</v>
      </c>
      <c r="E22" s="4" t="s">
        <v>675</v>
      </c>
      <c r="F22" s="12" t="s">
        <v>675</v>
      </c>
      <c r="G22" s="12">
        <v>3</v>
      </c>
      <c r="H22" s="12">
        <v>4</v>
      </c>
      <c r="I22" s="12">
        <v>-3</v>
      </c>
      <c r="J22" s="12">
        <v>0.2</v>
      </c>
      <c r="K22" s="12" t="b">
        <v>0</v>
      </c>
      <c r="L22" s="12" t="b">
        <v>1</v>
      </c>
      <c r="O22" s="4" t="str">
        <f t="shared" si="2"/>
        <v>product_name: 'Hide'</v>
      </c>
      <c r="P22" s="4" t="str">
        <f t="shared" si="3"/>
        <v/>
      </c>
      <c r="Q22" s="4" t="str">
        <f t="shared" si="4"/>
        <v>cost: 15</v>
      </c>
      <c r="R22" s="4" t="str">
        <f t="shared" ca="1" si="5"/>
        <v>stock: 2</v>
      </c>
      <c r="S22" s="4" t="str">
        <f t="shared" si="6"/>
        <v>weight: 25</v>
      </c>
      <c r="T22" s="4" t="str">
        <f t="shared" si="7"/>
        <v>category_id: 2</v>
      </c>
      <c r="U22" s="4" t="str">
        <f t="shared" si="8"/>
        <v>base_size: 'Medium'</v>
      </c>
      <c r="V22" s="4" t="str">
        <f t="shared" si="9"/>
        <v>armor_type: 'Medium'</v>
      </c>
      <c r="W22" s="4" t="str">
        <f t="shared" si="10"/>
        <v>base_ac: 3</v>
      </c>
      <c r="X22" s="4" t="str">
        <f t="shared" si="11"/>
        <v>max_dex_bonus: 4</v>
      </c>
      <c r="Y22" s="4" t="str">
        <f t="shared" si="12"/>
        <v>check_penalty: -3</v>
      </c>
      <c r="Z22" s="4" t="str">
        <f t="shared" si="13"/>
        <v>spell_failure: 0.2</v>
      </c>
      <c r="AA22" s="4" t="str">
        <f t="shared" si="14"/>
        <v>has_gauntlets: false</v>
      </c>
      <c r="AB22" s="4" t="str">
        <f t="shared" si="15"/>
        <v>can_run: true</v>
      </c>
      <c r="AE22" s="4" t="str">
        <f t="shared" ca="1" si="16"/>
        <v>{product_name: 'Hide', cost: 15, stock: 2, weight: 25, category_id: 2, additional_information: JSON.stringify({base_size: 'Medium', armor_type: 'Medium', base_ac: 3, max_dex_bonus: 4, check_penalty: -3, spell_failure: 0.2, has_gauntlets: false, can_run: true})},</v>
      </c>
    </row>
    <row r="23" spans="1:31" outlineLevel="1" x14ac:dyDescent="0.2">
      <c r="A23" s="12" t="s">
        <v>642</v>
      </c>
      <c r="B23" s="13"/>
      <c r="C23" s="12">
        <v>35</v>
      </c>
      <c r="D23" s="12">
        <v>150</v>
      </c>
      <c r="E23" s="4" t="s">
        <v>675</v>
      </c>
      <c r="F23" s="12" t="s">
        <v>675</v>
      </c>
      <c r="G23" s="12">
        <v>5</v>
      </c>
      <c r="H23" s="12">
        <v>3</v>
      </c>
      <c r="I23" s="12">
        <v>-4</v>
      </c>
      <c r="J23" s="12">
        <v>0.3</v>
      </c>
      <c r="K23" s="12" t="b">
        <v>0</v>
      </c>
      <c r="L23" s="12" t="b">
        <v>0</v>
      </c>
      <c r="O23" s="4" t="str">
        <f t="shared" si="2"/>
        <v>product_name: 'Lamellar'</v>
      </c>
      <c r="P23" s="4" t="str">
        <f t="shared" si="3"/>
        <v/>
      </c>
      <c r="Q23" s="4" t="str">
        <f t="shared" si="4"/>
        <v>cost: 150</v>
      </c>
      <c r="R23" s="4" t="str">
        <f t="shared" ca="1" si="5"/>
        <v>stock: 19</v>
      </c>
      <c r="S23" s="4" t="str">
        <f t="shared" si="6"/>
        <v>weight: 35</v>
      </c>
      <c r="T23" s="4" t="str">
        <f t="shared" si="7"/>
        <v>category_id: 2</v>
      </c>
      <c r="U23" s="4" t="str">
        <f t="shared" si="8"/>
        <v>base_size: 'Medium'</v>
      </c>
      <c r="V23" s="4" t="str">
        <f t="shared" si="9"/>
        <v>armor_type: 'Medium'</v>
      </c>
      <c r="W23" s="4" t="str">
        <f t="shared" si="10"/>
        <v>base_ac: 5</v>
      </c>
      <c r="X23" s="4" t="str">
        <f t="shared" si="11"/>
        <v>max_dex_bonus: 3</v>
      </c>
      <c r="Y23" s="4" t="str">
        <f t="shared" si="12"/>
        <v>check_penalty: -4</v>
      </c>
      <c r="Z23" s="4" t="str">
        <f t="shared" si="13"/>
        <v>spell_failure: 0.3</v>
      </c>
      <c r="AA23" s="4" t="str">
        <f t="shared" si="14"/>
        <v>has_gauntlets: false</v>
      </c>
      <c r="AB23" s="4" t="str">
        <f t="shared" si="15"/>
        <v>can_run: false</v>
      </c>
      <c r="AE23" s="4" t="str">
        <f t="shared" ca="1" si="16"/>
        <v>{product_name: 'Lamellar', cost: 150, stock: 19, weight: 35, category_id: 2, additional_information: JSON.stringify({base_size: 'Medium', armor_type: 'Medium', base_ac: 5, max_dex_bonus: 3, check_penalty: -4, spell_failure: 0.3, has_gauntlets: false, can_run: false})},</v>
      </c>
    </row>
    <row r="24" spans="1:31" outlineLevel="1" x14ac:dyDescent="0.2">
      <c r="A24" s="12" t="s">
        <v>643</v>
      </c>
      <c r="B24" s="13"/>
      <c r="C24" s="12">
        <v>15</v>
      </c>
      <c r="D24" s="12">
        <v>10</v>
      </c>
      <c r="E24" s="4" t="s">
        <v>675</v>
      </c>
      <c r="F24" s="12" t="s">
        <v>477</v>
      </c>
      <c r="G24" s="12">
        <v>2</v>
      </c>
      <c r="H24" s="12">
        <v>6</v>
      </c>
      <c r="I24" s="12">
        <v>0</v>
      </c>
      <c r="J24" s="12">
        <v>0.1</v>
      </c>
      <c r="K24" s="12" t="b">
        <v>0</v>
      </c>
      <c r="L24" s="12" t="b">
        <v>1</v>
      </c>
      <c r="O24" s="4" t="str">
        <f t="shared" si="2"/>
        <v>product_name: 'Leather'</v>
      </c>
      <c r="P24" s="4" t="str">
        <f t="shared" si="3"/>
        <v/>
      </c>
      <c r="Q24" s="4" t="str">
        <f t="shared" si="4"/>
        <v>cost: 10</v>
      </c>
      <c r="R24" s="4" t="str">
        <f t="shared" ca="1" si="5"/>
        <v>stock: 0</v>
      </c>
      <c r="S24" s="4" t="str">
        <f t="shared" si="6"/>
        <v>weight: 15</v>
      </c>
      <c r="T24" s="4" t="str">
        <f t="shared" si="7"/>
        <v>category_id: 2</v>
      </c>
      <c r="U24" s="4" t="str">
        <f t="shared" si="8"/>
        <v>base_size: 'Medium'</v>
      </c>
      <c r="V24" s="4" t="str">
        <f t="shared" si="9"/>
        <v>armor_type: 'Light'</v>
      </c>
      <c r="W24" s="4" t="str">
        <f t="shared" si="10"/>
        <v>base_ac: 2</v>
      </c>
      <c r="X24" s="4" t="str">
        <f t="shared" si="11"/>
        <v>max_dex_bonus: 6</v>
      </c>
      <c r="Y24" s="4" t="str">
        <f t="shared" si="12"/>
        <v>check_penalty: 0</v>
      </c>
      <c r="Z24" s="4" t="str">
        <f t="shared" si="13"/>
        <v>spell_failure: 0.1</v>
      </c>
      <c r="AA24" s="4" t="str">
        <f t="shared" si="14"/>
        <v>has_gauntlets: false</v>
      </c>
      <c r="AB24" s="4" t="str">
        <f t="shared" si="15"/>
        <v>can_run: true</v>
      </c>
      <c r="AE24" s="4" t="str">
        <f t="shared" ca="1" si="16"/>
        <v>{product_name: 'Leather', cost: 10, stock: 0, weight: 15, category_id: 2, additional_information: JSON.stringify({base_size: 'Medium', armor_type: 'Light', base_ac: 2, max_dex_bonus: 6, check_penalty: 0, spell_failure: 0.1, has_gauntlets: false, can_run: true})},</v>
      </c>
    </row>
    <row r="25" spans="1:31" outlineLevel="1" x14ac:dyDescent="0.2">
      <c r="A25" s="12" t="s">
        <v>645</v>
      </c>
      <c r="B25" s="13"/>
      <c r="C25" s="12">
        <v>20</v>
      </c>
      <c r="D25" s="12">
        <v>35</v>
      </c>
      <c r="E25" s="4" t="s">
        <v>675</v>
      </c>
      <c r="F25" s="12" t="s">
        <v>477</v>
      </c>
      <c r="G25" s="12">
        <v>3</v>
      </c>
      <c r="H25" s="12">
        <v>6</v>
      </c>
      <c r="I25" s="12">
        <v>-2</v>
      </c>
      <c r="J25" s="12">
        <v>0.15</v>
      </c>
      <c r="K25" s="12" t="b">
        <v>0</v>
      </c>
      <c r="L25" s="12" t="b">
        <v>1</v>
      </c>
      <c r="O25" s="4" t="str">
        <f t="shared" si="2"/>
        <v>product_name: 'Leather Scale'</v>
      </c>
      <c r="P25" s="4" t="str">
        <f t="shared" si="3"/>
        <v/>
      </c>
      <c r="Q25" s="4" t="str">
        <f t="shared" si="4"/>
        <v>cost: 35</v>
      </c>
      <c r="R25" s="4" t="str">
        <f t="shared" ca="1" si="5"/>
        <v>stock: 3</v>
      </c>
      <c r="S25" s="4" t="str">
        <f t="shared" si="6"/>
        <v>weight: 20</v>
      </c>
      <c r="T25" s="4" t="str">
        <f t="shared" si="7"/>
        <v>category_id: 2</v>
      </c>
      <c r="U25" s="4" t="str">
        <f t="shared" si="8"/>
        <v>base_size: 'Medium'</v>
      </c>
      <c r="V25" s="4" t="str">
        <f t="shared" si="9"/>
        <v>armor_type: 'Light'</v>
      </c>
      <c r="W25" s="4" t="str">
        <f t="shared" si="10"/>
        <v>base_ac: 3</v>
      </c>
      <c r="X25" s="4" t="str">
        <f t="shared" si="11"/>
        <v>max_dex_bonus: 6</v>
      </c>
      <c r="Y25" s="4" t="str">
        <f t="shared" si="12"/>
        <v>check_penalty: -2</v>
      </c>
      <c r="Z25" s="4" t="str">
        <f t="shared" si="13"/>
        <v>spell_failure: 0.15</v>
      </c>
      <c r="AA25" s="4" t="str">
        <f t="shared" si="14"/>
        <v>has_gauntlets: false</v>
      </c>
      <c r="AB25" s="4" t="str">
        <f t="shared" si="15"/>
        <v>can_run: true</v>
      </c>
      <c r="AE25" s="4" t="str">
        <f t="shared" ca="1" si="16"/>
        <v>{product_name: 'Leather Scale', cost: 35, stock: 3, weight: 20, category_id: 2, additional_information: JSON.stringify({base_size: 'Medium', armor_type: 'Light', base_ac: 3, max_dex_bonus: 6, check_penalty: -2, spell_failure: 0.15, has_gauntlets: false, can_run: true})},</v>
      </c>
    </row>
    <row r="26" spans="1:31" outlineLevel="1" x14ac:dyDescent="0.2">
      <c r="A26" s="23" t="s">
        <v>646</v>
      </c>
      <c r="B26" s="24"/>
      <c r="C26" s="23">
        <v>20</v>
      </c>
      <c r="D26" s="23">
        <v>10</v>
      </c>
      <c r="E26" s="4" t="s">
        <v>675</v>
      </c>
      <c r="F26" s="12" t="s">
        <v>477</v>
      </c>
      <c r="G26" s="23">
        <v>3</v>
      </c>
      <c r="H26" s="23">
        <v>6</v>
      </c>
      <c r="I26" s="23">
        <v>-1</v>
      </c>
      <c r="J26" s="23">
        <v>0.1</v>
      </c>
      <c r="K26" s="23" t="b">
        <v>0</v>
      </c>
      <c r="L26" s="12" t="b">
        <v>1</v>
      </c>
      <c r="O26" s="4" t="str">
        <f t="shared" si="2"/>
        <v>product_name: 'Light Hide'</v>
      </c>
      <c r="P26" s="4" t="str">
        <f t="shared" si="3"/>
        <v/>
      </c>
      <c r="Q26" s="4" t="str">
        <f t="shared" si="4"/>
        <v>cost: 10</v>
      </c>
      <c r="R26" s="4" t="str">
        <f t="shared" ca="1" si="5"/>
        <v>stock: 17</v>
      </c>
      <c r="S26" s="4" t="str">
        <f t="shared" si="6"/>
        <v>weight: 20</v>
      </c>
      <c r="T26" s="4" t="str">
        <f t="shared" si="7"/>
        <v>category_id: 2</v>
      </c>
      <c r="U26" s="4" t="str">
        <f t="shared" si="8"/>
        <v>base_size: 'Medium'</v>
      </c>
      <c r="V26" s="4" t="str">
        <f t="shared" si="9"/>
        <v>armor_type: 'Light'</v>
      </c>
      <c r="W26" s="4" t="str">
        <f t="shared" si="10"/>
        <v>base_ac: 3</v>
      </c>
      <c r="X26" s="4" t="str">
        <f t="shared" si="11"/>
        <v>max_dex_bonus: 6</v>
      </c>
      <c r="Y26" s="4" t="str">
        <f t="shared" si="12"/>
        <v>check_penalty: -1</v>
      </c>
      <c r="Z26" s="4" t="str">
        <f t="shared" si="13"/>
        <v>spell_failure: 0.1</v>
      </c>
      <c r="AA26" s="4" t="str">
        <f t="shared" si="14"/>
        <v>has_gauntlets: false</v>
      </c>
      <c r="AB26" s="4" t="str">
        <f t="shared" si="15"/>
        <v>can_run: true</v>
      </c>
      <c r="AE26" s="4" t="str">
        <f t="shared" ca="1" si="16"/>
        <v>{product_name: 'Light Hide', cost: 10, stock: 17, weight: 20, category_id: 2, additional_information: JSON.stringify({base_size: 'Medium', armor_type: 'Light', base_ac: 3, max_dex_bonus: 6, check_penalty: -1, spell_failure: 0.1, has_gauntlets: false, can_run: true})},</v>
      </c>
    </row>
    <row r="27" spans="1:31" outlineLevel="1" x14ac:dyDescent="0.2">
      <c r="A27" s="12" t="s">
        <v>647</v>
      </c>
      <c r="B27" s="13"/>
      <c r="C27" s="12">
        <v>0</v>
      </c>
      <c r="D27" s="12">
        <v>0</v>
      </c>
      <c r="E27" s="4" t="s">
        <v>675</v>
      </c>
      <c r="F27" s="12" t="s">
        <v>1352</v>
      </c>
      <c r="G27" s="12">
        <v>4</v>
      </c>
      <c r="H27" s="12">
        <v>99</v>
      </c>
      <c r="I27" s="12">
        <v>0</v>
      </c>
      <c r="J27" s="12">
        <v>0</v>
      </c>
      <c r="K27" s="12" t="b">
        <v>0</v>
      </c>
      <c r="L27" s="12" t="b">
        <v>1</v>
      </c>
      <c r="O27" s="4" t="str">
        <f t="shared" si="2"/>
        <v>product_name: 'Mage Armor'</v>
      </c>
      <c r="P27" s="4" t="str">
        <f t="shared" si="3"/>
        <v/>
      </c>
      <c r="Q27" s="4" t="str">
        <f t="shared" si="4"/>
        <v>cost: 0</v>
      </c>
      <c r="R27" s="4" t="str">
        <f t="shared" ca="1" si="5"/>
        <v>stock: 8</v>
      </c>
      <c r="S27" s="4" t="str">
        <f t="shared" si="6"/>
        <v>weight: 0</v>
      </c>
      <c r="T27" s="4" t="str">
        <f t="shared" si="7"/>
        <v>category_id: 2</v>
      </c>
      <c r="U27" s="4" t="str">
        <f t="shared" si="8"/>
        <v>base_size: 'Medium'</v>
      </c>
      <c r="V27" s="4" t="str">
        <f t="shared" si="9"/>
        <v/>
      </c>
      <c r="W27" s="4" t="str">
        <f t="shared" si="10"/>
        <v>base_ac: 4</v>
      </c>
      <c r="X27" s="4" t="str">
        <f t="shared" si="11"/>
        <v>max_dex_bonus: 99</v>
      </c>
      <c r="Y27" s="4" t="str">
        <f t="shared" si="12"/>
        <v>check_penalty: 0</v>
      </c>
      <c r="Z27" s="4" t="str">
        <f t="shared" si="13"/>
        <v>spell_failure: 0</v>
      </c>
      <c r="AA27" s="4" t="str">
        <f t="shared" si="14"/>
        <v>has_gauntlets: false</v>
      </c>
      <c r="AB27" s="4" t="str">
        <f t="shared" si="15"/>
        <v>can_run: true</v>
      </c>
      <c r="AE27" s="4" t="str">
        <f t="shared" ca="1" si="16"/>
        <v>{product_name: 'Mage Armor', cost: 0, stock: 8, weight: 0, category_id: 2, additional_information: JSON.stringify({base_size: 'Medium', base_ac: 4, max_dex_bonus: 99, check_penalty: 0, spell_failure: 0, has_gauntlets: false, can_run: true})},</v>
      </c>
    </row>
    <row r="28" spans="1:31" outlineLevel="1" x14ac:dyDescent="0.2">
      <c r="A28" s="12" t="s">
        <v>648</v>
      </c>
      <c r="B28" s="13"/>
      <c r="C28" s="12">
        <v>40</v>
      </c>
      <c r="D28" s="12">
        <v>125</v>
      </c>
      <c r="E28" s="4" t="s">
        <v>675</v>
      </c>
      <c r="F28" s="12" t="s">
        <v>675</v>
      </c>
      <c r="G28" s="12">
        <v>4</v>
      </c>
      <c r="H28" s="12">
        <v>4</v>
      </c>
      <c r="I28" s="12">
        <v>-3</v>
      </c>
      <c r="J28" s="12">
        <v>0.2</v>
      </c>
      <c r="K28" s="12" t="b">
        <v>0</v>
      </c>
      <c r="L28" s="12" t="b">
        <v>0</v>
      </c>
      <c r="O28" s="4" t="str">
        <f t="shared" si="2"/>
        <v>product_name: 'Naga'</v>
      </c>
      <c r="P28" s="4" t="str">
        <f t="shared" si="3"/>
        <v/>
      </c>
      <c r="Q28" s="4" t="str">
        <f t="shared" si="4"/>
        <v>cost: 125</v>
      </c>
      <c r="R28" s="4" t="str">
        <f t="shared" ca="1" si="5"/>
        <v>stock: 1</v>
      </c>
      <c r="S28" s="4" t="str">
        <f t="shared" si="6"/>
        <v>weight: 40</v>
      </c>
      <c r="T28" s="4" t="str">
        <f t="shared" si="7"/>
        <v>category_id: 2</v>
      </c>
      <c r="U28" s="4" t="str">
        <f t="shared" si="8"/>
        <v>base_size: 'Medium'</v>
      </c>
      <c r="V28" s="4" t="str">
        <f t="shared" si="9"/>
        <v>armor_type: 'Medium'</v>
      </c>
      <c r="W28" s="4" t="str">
        <f t="shared" si="10"/>
        <v>base_ac: 4</v>
      </c>
      <c r="X28" s="4" t="str">
        <f t="shared" si="11"/>
        <v>max_dex_bonus: 4</v>
      </c>
      <c r="Y28" s="4" t="str">
        <f t="shared" si="12"/>
        <v>check_penalty: -3</v>
      </c>
      <c r="Z28" s="4" t="str">
        <f t="shared" si="13"/>
        <v>spell_failure: 0.2</v>
      </c>
      <c r="AA28" s="4" t="str">
        <f t="shared" si="14"/>
        <v>has_gauntlets: false</v>
      </c>
      <c r="AB28" s="4" t="str">
        <f t="shared" si="15"/>
        <v>can_run: false</v>
      </c>
      <c r="AE28" s="4" t="str">
        <f t="shared" ca="1" si="16"/>
        <v>{product_name: 'Naga', cost: 125, stock: 1, weight: 40, category_id: 2, additional_information: JSON.stringify({base_size: 'Medium', armor_type: 'Medium', base_ac: 4, max_dex_bonus: 4, check_penalty: -3, spell_failure: 0.2, has_gauntlets: false, can_run: false})},</v>
      </c>
    </row>
    <row r="29" spans="1:31" outlineLevel="1" x14ac:dyDescent="0.2">
      <c r="A29" s="12" t="s">
        <v>649</v>
      </c>
      <c r="B29" s="13"/>
      <c r="C29" s="12">
        <v>0</v>
      </c>
      <c r="D29" s="12">
        <v>0</v>
      </c>
      <c r="E29" s="4" t="s">
        <v>675</v>
      </c>
      <c r="F29" s="12" t="s">
        <v>1352</v>
      </c>
      <c r="G29" s="12">
        <v>0</v>
      </c>
      <c r="H29" s="12">
        <v>99</v>
      </c>
      <c r="I29" s="12">
        <v>0</v>
      </c>
      <c r="J29" s="12">
        <v>0</v>
      </c>
      <c r="K29" s="12" t="b">
        <v>0</v>
      </c>
      <c r="L29" s="12" t="b">
        <v>1</v>
      </c>
      <c r="O29" s="4" t="str">
        <f t="shared" si="2"/>
        <v>product_name: 'None'</v>
      </c>
      <c r="P29" s="4" t="str">
        <f t="shared" si="3"/>
        <v/>
      </c>
      <c r="Q29" s="4" t="str">
        <f t="shared" si="4"/>
        <v>cost: 0</v>
      </c>
      <c r="R29" s="4" t="str">
        <f t="shared" ca="1" si="5"/>
        <v>stock: 9</v>
      </c>
      <c r="S29" s="4" t="str">
        <f t="shared" si="6"/>
        <v>weight: 0</v>
      </c>
      <c r="T29" s="4" t="str">
        <f t="shared" si="7"/>
        <v>category_id: 2</v>
      </c>
      <c r="U29" s="4" t="str">
        <f t="shared" si="8"/>
        <v>base_size: 'Medium'</v>
      </c>
      <c r="V29" s="4" t="str">
        <f t="shared" si="9"/>
        <v/>
      </c>
      <c r="W29" s="4" t="str">
        <f t="shared" si="10"/>
        <v>base_ac: 0</v>
      </c>
      <c r="X29" s="4" t="str">
        <f t="shared" si="11"/>
        <v>max_dex_bonus: 99</v>
      </c>
      <c r="Y29" s="4" t="str">
        <f t="shared" si="12"/>
        <v>check_penalty: 0</v>
      </c>
      <c r="Z29" s="4" t="str">
        <f t="shared" si="13"/>
        <v>spell_failure: 0</v>
      </c>
      <c r="AA29" s="4" t="str">
        <f t="shared" si="14"/>
        <v>has_gauntlets: false</v>
      </c>
      <c r="AB29" s="4" t="str">
        <f t="shared" si="15"/>
        <v>can_run: true</v>
      </c>
      <c r="AE29" s="4" t="str">
        <f t="shared" ca="1" si="16"/>
        <v>{product_name: 'None', cost: 0, stock: 9, weight: 0, category_id: 2, additional_information: JSON.stringify({base_size: 'Medium', base_ac: 0, max_dex_bonus: 99, check_penalty: 0, spell_failure: 0, has_gauntlets: false, can_run: true})},</v>
      </c>
    </row>
    <row r="30" spans="1:31" outlineLevel="1" x14ac:dyDescent="0.2">
      <c r="A30" s="12" t="s">
        <v>650</v>
      </c>
      <c r="B30" s="13"/>
      <c r="C30" s="12">
        <v>10</v>
      </c>
      <c r="D30" s="12">
        <v>5</v>
      </c>
      <c r="E30" s="4" t="s">
        <v>675</v>
      </c>
      <c r="F30" s="12" t="s">
        <v>477</v>
      </c>
      <c r="G30" s="12">
        <v>1</v>
      </c>
      <c r="H30" s="12">
        <v>8</v>
      </c>
      <c r="I30" s="12">
        <v>0</v>
      </c>
      <c r="J30" s="12">
        <v>0.05</v>
      </c>
      <c r="K30" s="12" t="b">
        <v>0</v>
      </c>
      <c r="L30" s="12" t="b">
        <v>1</v>
      </c>
      <c r="O30" s="4" t="str">
        <f t="shared" si="2"/>
        <v>product_name: 'Padded'</v>
      </c>
      <c r="P30" s="4" t="str">
        <f t="shared" si="3"/>
        <v/>
      </c>
      <c r="Q30" s="4" t="str">
        <f t="shared" si="4"/>
        <v>cost: 5</v>
      </c>
      <c r="R30" s="4" t="str">
        <f t="shared" ca="1" si="5"/>
        <v>stock: 8</v>
      </c>
      <c r="S30" s="4" t="str">
        <f t="shared" si="6"/>
        <v>weight: 10</v>
      </c>
      <c r="T30" s="4" t="str">
        <f t="shared" si="7"/>
        <v>category_id: 2</v>
      </c>
      <c r="U30" s="4" t="str">
        <f t="shared" si="8"/>
        <v>base_size: 'Medium'</v>
      </c>
      <c r="V30" s="4" t="str">
        <f t="shared" si="9"/>
        <v>armor_type: 'Light'</v>
      </c>
      <c r="W30" s="4" t="str">
        <f t="shared" si="10"/>
        <v>base_ac: 1</v>
      </c>
      <c r="X30" s="4" t="str">
        <f t="shared" si="11"/>
        <v>max_dex_bonus: 8</v>
      </c>
      <c r="Y30" s="4" t="str">
        <f t="shared" si="12"/>
        <v>check_penalty: 0</v>
      </c>
      <c r="Z30" s="4" t="str">
        <f t="shared" si="13"/>
        <v>spell_failure: 0.05</v>
      </c>
      <c r="AA30" s="4" t="str">
        <f t="shared" si="14"/>
        <v>has_gauntlets: false</v>
      </c>
      <c r="AB30" s="4" t="str">
        <f t="shared" si="15"/>
        <v>can_run: true</v>
      </c>
      <c r="AE30" s="4" t="str">
        <f t="shared" ca="1" si="16"/>
        <v>{product_name: 'Padded', cost: 5, stock: 8, weight: 10, category_id: 2, additional_information: JSON.stringify({base_size: 'Medium', armor_type: 'Light', base_ac: 1, max_dex_bonus: 8, check_penalty: 0, spell_failure: 0.05, has_gauntlets: false, can_run: true})},</v>
      </c>
    </row>
    <row r="31" spans="1:31" outlineLevel="1" x14ac:dyDescent="0.2">
      <c r="A31" s="12" t="s">
        <v>651</v>
      </c>
      <c r="B31" s="13"/>
      <c r="C31" s="12">
        <v>30</v>
      </c>
      <c r="D31" s="12">
        <v>50</v>
      </c>
      <c r="E31" s="4" t="s">
        <v>675</v>
      </c>
      <c r="F31" s="12" t="s">
        <v>675</v>
      </c>
      <c r="G31" s="12">
        <v>4</v>
      </c>
      <c r="H31" s="12">
        <v>4</v>
      </c>
      <c r="I31" s="12">
        <v>-3</v>
      </c>
      <c r="J31" s="12">
        <v>0.25</v>
      </c>
      <c r="K31" s="12" t="b">
        <v>1</v>
      </c>
      <c r="L31" s="12" t="b">
        <v>0</v>
      </c>
      <c r="O31" s="4" t="str">
        <f t="shared" si="2"/>
        <v>product_name: 'Partial'</v>
      </c>
      <c r="P31" s="4" t="str">
        <f t="shared" si="3"/>
        <v/>
      </c>
      <c r="Q31" s="4" t="str">
        <f t="shared" si="4"/>
        <v>cost: 50</v>
      </c>
      <c r="R31" s="4" t="str">
        <f t="shared" ca="1" si="5"/>
        <v>stock: 5</v>
      </c>
      <c r="S31" s="4" t="str">
        <f t="shared" si="6"/>
        <v>weight: 30</v>
      </c>
      <c r="T31" s="4" t="str">
        <f t="shared" si="7"/>
        <v>category_id: 2</v>
      </c>
      <c r="U31" s="4" t="str">
        <f t="shared" si="8"/>
        <v>base_size: 'Medium'</v>
      </c>
      <c r="V31" s="4" t="str">
        <f t="shared" si="9"/>
        <v>armor_type: 'Medium'</v>
      </c>
      <c r="W31" s="4" t="str">
        <f t="shared" si="10"/>
        <v>base_ac: 4</v>
      </c>
      <c r="X31" s="4" t="str">
        <f t="shared" si="11"/>
        <v>max_dex_bonus: 4</v>
      </c>
      <c r="Y31" s="4" t="str">
        <f t="shared" si="12"/>
        <v>check_penalty: -3</v>
      </c>
      <c r="Z31" s="4" t="str">
        <f t="shared" si="13"/>
        <v>spell_failure: 0.25</v>
      </c>
      <c r="AA31" s="4" t="str">
        <f t="shared" si="14"/>
        <v>has_gauntlets: true</v>
      </c>
      <c r="AB31" s="4" t="str">
        <f t="shared" si="15"/>
        <v>can_run: false</v>
      </c>
      <c r="AE31" s="4" t="str">
        <f t="shared" ca="1" si="16"/>
        <v>{product_name: 'Partial', cost: 50, stock: 5, weight: 30, category_id: 2, additional_information: JSON.stringify({base_size: 'Medium', armor_type: 'Medium', base_ac: 4, max_dex_bonus: 4, check_penalty: -3, spell_failure: 0.25, has_gauntlets: true, can_run: false})},</v>
      </c>
    </row>
    <row r="32" spans="1:31" outlineLevel="1" x14ac:dyDescent="0.2">
      <c r="A32" s="12" t="s">
        <v>652</v>
      </c>
      <c r="B32" s="13" t="s">
        <v>622</v>
      </c>
      <c r="C32" s="12">
        <v>30</v>
      </c>
      <c r="D32" s="12">
        <v>50</v>
      </c>
      <c r="E32" s="4" t="s">
        <v>675</v>
      </c>
      <c r="F32" s="12" t="s">
        <v>675</v>
      </c>
      <c r="G32" s="12">
        <v>4</v>
      </c>
      <c r="H32" s="12">
        <v>3</v>
      </c>
      <c r="I32" s="12">
        <v>-4</v>
      </c>
      <c r="J32" s="12">
        <v>0.25</v>
      </c>
      <c r="K32" s="12" t="b">
        <v>1</v>
      </c>
      <c r="L32" s="12" t="b">
        <v>0</v>
      </c>
      <c r="O32" s="4" t="str">
        <f t="shared" si="2"/>
        <v>product_name: 'Scale Mail'</v>
      </c>
      <c r="P32" s="4" t="str">
        <f t="shared" si="3"/>
        <v>description: 'The suit includes gauntlets.'</v>
      </c>
      <c r="Q32" s="4" t="str">
        <f t="shared" si="4"/>
        <v>cost: 50</v>
      </c>
      <c r="R32" s="4" t="str">
        <f t="shared" ca="1" si="5"/>
        <v>stock: 7</v>
      </c>
      <c r="S32" s="4" t="str">
        <f t="shared" si="6"/>
        <v>weight: 30</v>
      </c>
      <c r="T32" s="4" t="str">
        <f t="shared" si="7"/>
        <v>category_id: 2</v>
      </c>
      <c r="U32" s="4" t="str">
        <f t="shared" si="8"/>
        <v>base_size: 'Medium'</v>
      </c>
      <c r="V32" s="4" t="str">
        <f t="shared" si="9"/>
        <v>armor_type: 'Medium'</v>
      </c>
      <c r="W32" s="4" t="str">
        <f t="shared" si="10"/>
        <v>base_ac: 4</v>
      </c>
      <c r="X32" s="4" t="str">
        <f t="shared" si="11"/>
        <v>max_dex_bonus: 3</v>
      </c>
      <c r="Y32" s="4" t="str">
        <f t="shared" si="12"/>
        <v>check_penalty: -4</v>
      </c>
      <c r="Z32" s="4" t="str">
        <f t="shared" si="13"/>
        <v>spell_failure: 0.25</v>
      </c>
      <c r="AA32" s="4" t="str">
        <f t="shared" si="14"/>
        <v>has_gauntlets: true</v>
      </c>
      <c r="AB32" s="4" t="str">
        <f t="shared" si="15"/>
        <v>can_run: false</v>
      </c>
      <c r="AE32" s="4" t="str">
        <f t="shared" ca="1" si="16"/>
        <v>{product_name: 'Scale Mail', description: 'The suit includes gauntlets.', cost: 50, stock: 7, weight: 30, category_id: 2, additional_information: JSON.stringify({base_size: 'Medium', armor_type: 'Medium', base_ac: 4, max_dex_bonus: 3, check_penalty: -4, spell_failure: 0.25, has_gauntlets: true, can_run: false})},</v>
      </c>
    </row>
    <row r="33" spans="1:31" outlineLevel="1" x14ac:dyDescent="0.2">
      <c r="A33" s="12" t="s">
        <v>653</v>
      </c>
      <c r="B33" s="13" t="s">
        <v>622</v>
      </c>
      <c r="C33" s="12">
        <v>45</v>
      </c>
      <c r="D33" s="12">
        <v>200</v>
      </c>
      <c r="E33" s="4" t="s">
        <v>675</v>
      </c>
      <c r="F33" s="12" t="s">
        <v>674</v>
      </c>
      <c r="G33" s="12">
        <v>6</v>
      </c>
      <c r="H33" s="12">
        <v>0</v>
      </c>
      <c r="I33" s="12">
        <v>-7</v>
      </c>
      <c r="J33" s="12">
        <v>0.4</v>
      </c>
      <c r="K33" s="12" t="b">
        <v>1</v>
      </c>
      <c r="L33" s="12" t="b">
        <v>0</v>
      </c>
      <c r="O33" s="4" t="str">
        <f t="shared" si="2"/>
        <v>product_name: 'Splint Mail'</v>
      </c>
      <c r="P33" s="4" t="str">
        <f t="shared" si="3"/>
        <v>description: 'The suit includes gauntlets.'</v>
      </c>
      <c r="Q33" s="4" t="str">
        <f t="shared" si="4"/>
        <v>cost: 200</v>
      </c>
      <c r="R33" s="4" t="str">
        <f t="shared" ca="1" si="5"/>
        <v>stock: 18</v>
      </c>
      <c r="S33" s="4" t="str">
        <f t="shared" si="6"/>
        <v>weight: 45</v>
      </c>
      <c r="T33" s="4" t="str">
        <f t="shared" si="7"/>
        <v>category_id: 2</v>
      </c>
      <c r="U33" s="4" t="str">
        <f t="shared" si="8"/>
        <v>base_size: 'Medium'</v>
      </c>
      <c r="V33" s="4" t="str">
        <f t="shared" si="9"/>
        <v>armor_type: 'Heavy'</v>
      </c>
      <c r="W33" s="4" t="str">
        <f t="shared" si="10"/>
        <v>base_ac: 6</v>
      </c>
      <c r="X33" s="4" t="str">
        <f t="shared" si="11"/>
        <v>max_dex_bonus: 0</v>
      </c>
      <c r="Y33" s="4" t="str">
        <f t="shared" si="12"/>
        <v>check_penalty: -7</v>
      </c>
      <c r="Z33" s="4" t="str">
        <f t="shared" si="13"/>
        <v>spell_failure: 0.4</v>
      </c>
      <c r="AA33" s="4" t="str">
        <f t="shared" si="14"/>
        <v>has_gauntlets: true</v>
      </c>
      <c r="AB33" s="4" t="str">
        <f t="shared" si="15"/>
        <v>can_run: false</v>
      </c>
      <c r="AE33" s="4" t="str">
        <f t="shared" ca="1" si="16"/>
        <v>{product_name: 'Splint Mail', description: 'The suit includes gauntlets.', cost: 200, stock: 18, weight: 45, category_id: 2, additional_information: JSON.stringify({base_size: 'Medium', armor_type: 'Heavy', base_ac: 6, max_dex_bonus: 0, check_penalty: -7, spell_failure: 0.4, has_gauntlets: true, can_run: false})},</v>
      </c>
    </row>
    <row r="34" spans="1:31" outlineLevel="1" x14ac:dyDescent="0.2">
      <c r="A34" s="12" t="s">
        <v>654</v>
      </c>
      <c r="B34" s="13"/>
      <c r="C34" s="12">
        <v>20</v>
      </c>
      <c r="D34" s="12">
        <v>25</v>
      </c>
      <c r="E34" s="4" t="s">
        <v>675</v>
      </c>
      <c r="F34" s="12" t="s">
        <v>477</v>
      </c>
      <c r="G34" s="12">
        <v>3</v>
      </c>
      <c r="H34" s="12">
        <v>5</v>
      </c>
      <c r="I34" s="12">
        <v>-1</v>
      </c>
      <c r="J34" s="12">
        <v>0.15</v>
      </c>
      <c r="K34" s="12" t="b">
        <v>0</v>
      </c>
      <c r="L34" s="12" t="b">
        <v>1</v>
      </c>
      <c r="O34" s="4" t="str">
        <f t="shared" si="2"/>
        <v>product_name: 'Studded Leather'</v>
      </c>
      <c r="P34" s="4" t="str">
        <f t="shared" si="3"/>
        <v/>
      </c>
      <c r="Q34" s="4" t="str">
        <f t="shared" si="4"/>
        <v>cost: 25</v>
      </c>
      <c r="R34" s="4" t="str">
        <f t="shared" ca="1" si="5"/>
        <v>stock: 18</v>
      </c>
      <c r="S34" s="4" t="str">
        <f t="shared" si="6"/>
        <v>weight: 20</v>
      </c>
      <c r="T34" s="4" t="str">
        <f t="shared" si="7"/>
        <v>category_id: 2</v>
      </c>
      <c r="U34" s="4" t="str">
        <f t="shared" si="8"/>
        <v>base_size: 'Medium'</v>
      </c>
      <c r="V34" s="4" t="str">
        <f t="shared" si="9"/>
        <v>armor_type: 'Light'</v>
      </c>
      <c r="W34" s="4" t="str">
        <f t="shared" si="10"/>
        <v>base_ac: 3</v>
      </c>
      <c r="X34" s="4" t="str">
        <f t="shared" si="11"/>
        <v>max_dex_bonus: 5</v>
      </c>
      <c r="Y34" s="4" t="str">
        <f t="shared" si="12"/>
        <v>check_penalty: -1</v>
      </c>
      <c r="Z34" s="4" t="str">
        <f t="shared" si="13"/>
        <v>spell_failure: 0.15</v>
      </c>
      <c r="AA34" s="4" t="str">
        <f t="shared" si="14"/>
        <v>has_gauntlets: false</v>
      </c>
      <c r="AB34" s="4" t="str">
        <f t="shared" si="15"/>
        <v>can_run: true</v>
      </c>
      <c r="AE34" s="4" t="str">
        <f t="shared" ca="1" si="16"/>
        <v>{product_name: 'Studded Leather', cost: 25, stock: 18, weight: 20, category_id: 2, additional_information: JSON.stringify({base_size: 'Medium', armor_type: 'Light', base_ac: 3, max_dex_bonus: 5, check_penalty: -1, spell_failure: 0.15, has_gauntlets: false, can_run: true})},</v>
      </c>
    </row>
    <row r="35" spans="1:31" outlineLevel="1" x14ac:dyDescent="0.2">
      <c r="A35" s="12" t="s">
        <v>656</v>
      </c>
      <c r="B35" s="13"/>
      <c r="C35" s="12">
        <v>5</v>
      </c>
      <c r="D35" s="27">
        <v>5</v>
      </c>
      <c r="E35" s="4" t="s">
        <v>675</v>
      </c>
      <c r="F35" s="12" t="s">
        <v>477</v>
      </c>
      <c r="G35" s="12">
        <v>1</v>
      </c>
      <c r="H35" s="12">
        <v>5</v>
      </c>
      <c r="I35" s="12">
        <v>0</v>
      </c>
      <c r="J35" s="12">
        <v>0.1</v>
      </c>
      <c r="K35" s="12" t="b">
        <v>0</v>
      </c>
      <c r="L35" s="12" t="b">
        <v>1</v>
      </c>
      <c r="O35" s="4" t="str">
        <f t="shared" si="2"/>
        <v>product_name: 'Wicker'</v>
      </c>
      <c r="P35" s="4" t="str">
        <f t="shared" si="3"/>
        <v/>
      </c>
      <c r="Q35" s="4" t="str">
        <f t="shared" si="4"/>
        <v>cost: 5</v>
      </c>
      <c r="R35" s="4" t="str">
        <f t="shared" ca="1" si="5"/>
        <v>stock: 11</v>
      </c>
      <c r="S35" s="4" t="str">
        <f t="shared" si="6"/>
        <v>weight: 5</v>
      </c>
      <c r="T35" s="4" t="str">
        <f t="shared" si="7"/>
        <v>category_id: 2</v>
      </c>
      <c r="U35" s="4" t="str">
        <f t="shared" si="8"/>
        <v>base_size: 'Medium'</v>
      </c>
      <c r="V35" s="4" t="str">
        <f t="shared" si="9"/>
        <v>armor_type: 'Light'</v>
      </c>
      <c r="W35" s="4" t="str">
        <f t="shared" si="10"/>
        <v>base_ac: 1</v>
      </c>
      <c r="X35" s="4" t="str">
        <f t="shared" si="11"/>
        <v>max_dex_bonus: 5</v>
      </c>
      <c r="Y35" s="4" t="str">
        <f t="shared" si="12"/>
        <v>check_penalty: 0</v>
      </c>
      <c r="Z35" s="4" t="str">
        <f t="shared" si="13"/>
        <v>spell_failure: 0.1</v>
      </c>
      <c r="AA35" s="4" t="str">
        <f t="shared" si="14"/>
        <v>has_gauntlets: false</v>
      </c>
      <c r="AB35" s="4" t="str">
        <f t="shared" si="15"/>
        <v>can_run: true</v>
      </c>
      <c r="AE35" s="4" t="str">
        <f t="shared" ca="1" si="16"/>
        <v>{product_name: 'Wicker', cost: 5, stock: 11, weight: 5, category_id: 2, additional_information: JSON.stringify({base_size: 'Medium', armor_type: 'Light', base_ac: 1, max_dex_bonus: 5, check_penalty: 0, spell_failure: 0.1, has_gauntlets: false, can_run: true})},</v>
      </c>
    </row>
    <row r="36" spans="1:31" outlineLevel="1" x14ac:dyDescent="0.2">
      <c r="A36" s="12" t="s">
        <v>657</v>
      </c>
      <c r="B36" s="13"/>
      <c r="C36" s="12">
        <v>20</v>
      </c>
      <c r="D36" s="27">
        <v>15</v>
      </c>
      <c r="E36" s="4" t="s">
        <v>675</v>
      </c>
      <c r="F36" s="12" t="s">
        <v>477</v>
      </c>
      <c r="G36" s="12">
        <v>3</v>
      </c>
      <c r="H36" s="12">
        <v>4</v>
      </c>
      <c r="I36" s="12">
        <v>-3</v>
      </c>
      <c r="J36" s="12">
        <v>0.15</v>
      </c>
      <c r="K36" s="12" t="b">
        <v>0</v>
      </c>
      <c r="L36" s="12" t="b">
        <v>1</v>
      </c>
      <c r="O36" s="4" t="str">
        <f t="shared" si="2"/>
        <v>product_name: 'Wood'</v>
      </c>
      <c r="P36" s="4" t="str">
        <f t="shared" si="3"/>
        <v/>
      </c>
      <c r="Q36" s="4" t="str">
        <f t="shared" si="4"/>
        <v>cost: 15</v>
      </c>
      <c r="R36" s="4" t="str">
        <f t="shared" ca="1" si="5"/>
        <v>stock: 8</v>
      </c>
      <c r="S36" s="4" t="str">
        <f t="shared" si="6"/>
        <v>weight: 20</v>
      </c>
      <c r="T36" s="4" t="str">
        <f t="shared" si="7"/>
        <v>category_id: 2</v>
      </c>
      <c r="U36" s="4" t="str">
        <f t="shared" si="8"/>
        <v>base_size: 'Medium'</v>
      </c>
      <c r="V36" s="4" t="str">
        <f t="shared" si="9"/>
        <v>armor_type: 'Light'</v>
      </c>
      <c r="W36" s="4" t="str">
        <f t="shared" si="10"/>
        <v>base_ac: 3</v>
      </c>
      <c r="X36" s="4" t="str">
        <f t="shared" si="11"/>
        <v>max_dex_bonus: 4</v>
      </c>
      <c r="Y36" s="4" t="str">
        <f t="shared" si="12"/>
        <v>check_penalty: -3</v>
      </c>
      <c r="Z36" s="4" t="str">
        <f t="shared" si="13"/>
        <v>spell_failure: 0.15</v>
      </c>
      <c r="AA36" s="4" t="str">
        <f t="shared" si="14"/>
        <v>has_gauntlets: false</v>
      </c>
      <c r="AB36" s="4" t="str">
        <f t="shared" si="15"/>
        <v>can_run: true</v>
      </c>
      <c r="AE36" s="4" t="str">
        <f t="shared" ca="1" si="16"/>
        <v>{product_name: 'Wood', cost: 15, stock: 8, weight: 20, category_id: 2, additional_information: JSON.stringify({base_size: 'Medium', armor_type: 'Light', base_ac: 3, max_dex_bonus: 4, check_penalty: -3, spell_failure: 0.15, has_gauntlets: false, can_run: true})},</v>
      </c>
    </row>
    <row r="37" spans="1:31" ht="11.25" customHeight="1" outlineLevel="1" x14ac:dyDescent="0.2">
      <c r="A37" s="12" t="s">
        <v>660</v>
      </c>
      <c r="B37" s="13" t="s">
        <v>661</v>
      </c>
      <c r="C37" s="12">
        <v>5</v>
      </c>
      <c r="D37" s="12">
        <v>15</v>
      </c>
      <c r="E37" s="12" t="s">
        <v>1355</v>
      </c>
      <c r="F37" s="12" t="s">
        <v>477</v>
      </c>
      <c r="G37" s="12">
        <v>1</v>
      </c>
      <c r="H37" s="12">
        <v>99</v>
      </c>
      <c r="I37" s="12">
        <v>-1</v>
      </c>
      <c r="J37" s="12">
        <v>0.05</v>
      </c>
      <c r="K37" s="12" t="b">
        <v>0</v>
      </c>
      <c r="L37" s="12" t="b">
        <v>1</v>
      </c>
      <c r="O37" s="4" t="str">
        <f t="shared" si="2"/>
        <v>product_name: 'Buckler'</v>
      </c>
      <c r="P37" s="4" t="str">
        <f t="shared" si="3"/>
        <v>description: 'This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round.\n\nYou can\'t bash someone with a buckler.'</v>
      </c>
      <c r="Q37" s="4" t="str">
        <f t="shared" si="4"/>
        <v>cost: 15</v>
      </c>
      <c r="R37" s="4" t="str">
        <f t="shared" ca="1" si="5"/>
        <v>stock: 1</v>
      </c>
      <c r="S37" s="4" t="str">
        <f t="shared" si="6"/>
        <v>weight: 5</v>
      </c>
      <c r="T37" s="4" t="str">
        <f t="shared" si="7"/>
        <v>category_id: 2</v>
      </c>
      <c r="U37" s="4" t="str">
        <f t="shared" si="8"/>
        <v>base_size: 'Tiny'</v>
      </c>
      <c r="V37" s="4" t="str">
        <f t="shared" si="9"/>
        <v>armor_type: 'Light'</v>
      </c>
      <c r="W37" s="4" t="str">
        <f t="shared" si="10"/>
        <v>base_ac: 1</v>
      </c>
      <c r="X37" s="4" t="str">
        <f t="shared" si="11"/>
        <v>max_dex_bonus: 99</v>
      </c>
      <c r="Y37" s="4" t="str">
        <f t="shared" si="12"/>
        <v>check_penalty: -1</v>
      </c>
      <c r="Z37" s="4" t="str">
        <f t="shared" si="13"/>
        <v>spell_failure: 0.05</v>
      </c>
      <c r="AA37" s="4" t="str">
        <f t="shared" si="14"/>
        <v>has_gauntlets: false</v>
      </c>
      <c r="AB37" s="4" t="str">
        <f t="shared" si="15"/>
        <v>can_run: true</v>
      </c>
      <c r="AE37" s="4" t="str">
        <f t="shared" ca="1" si="16"/>
        <v>{product_name: 'Buckler', description: 'This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round.\n\nYou can\'t bash someone with a buckler.', cost: 15, stock: 1, weight: 5, category_id: 2, additional_information: JSON.stringify({base_size: 'Tiny', armor_type: 'Light', base_ac: 1, max_dex_bonus: 99, check_penalty: -1, spell_failure: 0.05, has_gauntlets: false, can_run: true})},</v>
      </c>
    </row>
    <row r="38" spans="1:31" outlineLevel="1" x14ac:dyDescent="0.2">
      <c r="A38" s="12" t="s">
        <v>662</v>
      </c>
      <c r="B38" s="13"/>
      <c r="C38" s="12">
        <v>10</v>
      </c>
      <c r="D38" s="12"/>
      <c r="E38" s="12" t="s">
        <v>1356</v>
      </c>
      <c r="F38" s="12" t="s">
        <v>477</v>
      </c>
      <c r="G38" s="12">
        <v>1</v>
      </c>
      <c r="H38" s="12">
        <v>99</v>
      </c>
      <c r="I38" s="12">
        <v>-1</v>
      </c>
      <c r="J38" s="12">
        <v>0.05</v>
      </c>
      <c r="K38" s="12" t="b">
        <v>0</v>
      </c>
      <c r="L38" s="12" t="b">
        <v>1</v>
      </c>
      <c r="O38" s="4" t="str">
        <f t="shared" si="2"/>
        <v>product_name: 'Grasping Shield'</v>
      </c>
      <c r="P38" s="4" t="str">
        <f t="shared" si="3"/>
        <v/>
      </c>
      <c r="Q38" s="4" t="str">
        <f t="shared" si="4"/>
        <v>cost: -1</v>
      </c>
      <c r="R38" s="4" t="str">
        <f t="shared" ca="1" si="5"/>
        <v>stock: 1</v>
      </c>
      <c r="S38" s="4" t="str">
        <f t="shared" si="6"/>
        <v>weight: 10</v>
      </c>
      <c r="T38" s="4" t="str">
        <f t="shared" si="7"/>
        <v>category_id: 2</v>
      </c>
      <c r="U38" s="4" t="str">
        <f t="shared" si="8"/>
        <v>base_size: 'Small'</v>
      </c>
      <c r="V38" s="4" t="str">
        <f t="shared" si="9"/>
        <v>armor_type: 'Light'</v>
      </c>
      <c r="W38" s="4" t="str">
        <f t="shared" si="10"/>
        <v>base_ac: 1</v>
      </c>
      <c r="X38" s="4" t="str">
        <f t="shared" si="11"/>
        <v>max_dex_bonus: 99</v>
      </c>
      <c r="Y38" s="4" t="str">
        <f t="shared" si="12"/>
        <v>check_penalty: -1</v>
      </c>
      <c r="Z38" s="4" t="str">
        <f t="shared" si="13"/>
        <v>spell_failure: 0.05</v>
      </c>
      <c r="AA38" s="4" t="str">
        <f t="shared" si="14"/>
        <v>has_gauntlets: false</v>
      </c>
      <c r="AB38" s="4" t="str">
        <f t="shared" si="15"/>
        <v>can_run: true</v>
      </c>
      <c r="AE38" s="4" t="str">
        <f t="shared" ca="1" si="16"/>
        <v>{product_name: 'Grasping Shield', cost: -1, stock: 1, weight: 10, category_id: 2, additional_information: JSON.stringify({base_size: 'Small', armor_type: 'Light', base_ac: 1, max_dex_bonus: 99, check_penalty: -1, spell_failure: 0.05, has_gauntlets: false, can_run: true})},</v>
      </c>
    </row>
    <row r="39" spans="1:31" ht="11.25" customHeight="1" outlineLevel="1" x14ac:dyDescent="0.2">
      <c r="A39" s="12" t="s">
        <v>663</v>
      </c>
      <c r="B39" s="13"/>
      <c r="C39" s="12">
        <v>45</v>
      </c>
      <c r="D39" s="12"/>
      <c r="E39" s="12" t="s">
        <v>675</v>
      </c>
      <c r="F39" s="12" t="s">
        <v>477</v>
      </c>
      <c r="G39" s="12">
        <v>0</v>
      </c>
      <c r="H39" s="12">
        <v>99</v>
      </c>
      <c r="I39" s="12">
        <v>-10</v>
      </c>
      <c r="J39" s="12">
        <v>0.5</v>
      </c>
      <c r="K39" s="12" t="b">
        <v>0</v>
      </c>
      <c r="L39" s="12" t="b">
        <v>1</v>
      </c>
      <c r="O39" s="4" t="str">
        <f t="shared" si="2"/>
        <v>product_name: 'Kappa Shell'</v>
      </c>
      <c r="P39" s="4" t="str">
        <f t="shared" si="3"/>
        <v/>
      </c>
      <c r="Q39" s="4" t="str">
        <f t="shared" si="4"/>
        <v>cost: -1</v>
      </c>
      <c r="R39" s="4" t="str">
        <f t="shared" ca="1" si="5"/>
        <v>stock: 4</v>
      </c>
      <c r="S39" s="4" t="str">
        <f t="shared" si="6"/>
        <v>weight: 45</v>
      </c>
      <c r="T39" s="4" t="str">
        <f t="shared" si="7"/>
        <v>category_id: 2</v>
      </c>
      <c r="U39" s="4" t="str">
        <f t="shared" si="8"/>
        <v>base_size: 'Medium'</v>
      </c>
      <c r="V39" s="4" t="str">
        <f t="shared" si="9"/>
        <v>armor_type: 'Light'</v>
      </c>
      <c r="W39" s="4" t="str">
        <f t="shared" si="10"/>
        <v>base_ac: 0</v>
      </c>
      <c r="X39" s="4" t="str">
        <f t="shared" si="11"/>
        <v>max_dex_bonus: 99</v>
      </c>
      <c r="Y39" s="4" t="str">
        <f t="shared" si="12"/>
        <v>check_penalty: -10</v>
      </c>
      <c r="Z39" s="4" t="str">
        <f t="shared" si="13"/>
        <v>spell_failure: 0.5</v>
      </c>
      <c r="AA39" s="4" t="str">
        <f t="shared" si="14"/>
        <v>has_gauntlets: false</v>
      </c>
      <c r="AB39" s="4" t="str">
        <f t="shared" si="15"/>
        <v>can_run: true</v>
      </c>
      <c r="AE39" s="4" t="str">
        <f t="shared" ca="1" si="16"/>
        <v>{product_name: 'Kappa Shell', cost: -1, stock: 4, weight: 45, category_id: 2, additional_information: JSON.stringify({base_size: 'Medium', armor_type: 'Light', base_ac: 0, max_dex_bonus: 99, check_penalty: -10, spell_failure: 0.5, has_gauntlets: false, can_run: true})},</v>
      </c>
    </row>
    <row r="40" spans="1:31" ht="11.25" customHeight="1" outlineLevel="1" x14ac:dyDescent="0.2">
      <c r="A40" s="12" t="s">
        <v>664</v>
      </c>
      <c r="B40" s="13" t="s">
        <v>665</v>
      </c>
      <c r="C40" s="12">
        <v>15</v>
      </c>
      <c r="D40" s="12">
        <v>20</v>
      </c>
      <c r="E40" s="12" t="s">
        <v>1356</v>
      </c>
      <c r="F40" s="12" t="s">
        <v>477</v>
      </c>
      <c r="G40" s="12">
        <v>2</v>
      </c>
      <c r="H40" s="12">
        <v>99</v>
      </c>
      <c r="I40" s="12">
        <v>-2</v>
      </c>
      <c r="J40" s="12">
        <v>0.15</v>
      </c>
      <c r="K40" s="12" t="b">
        <v>0</v>
      </c>
      <c r="L40" s="12" t="b">
        <v>1</v>
      </c>
      <c r="O40" s="4" t="str">
        <f t="shared" si="2"/>
        <v>product_name: 'Shield, Heavy Steel'</v>
      </c>
      <c r="P40" s="4" t="str">
        <f t="shared" si="3"/>
        <v>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0" s="4" t="str">
        <f t="shared" si="4"/>
        <v>cost: 20</v>
      </c>
      <c r="R40" s="4" t="str">
        <f t="shared" ca="1" si="5"/>
        <v>stock: 6</v>
      </c>
      <c r="S40" s="4" t="str">
        <f t="shared" si="6"/>
        <v>weight: 15</v>
      </c>
      <c r="T40" s="4" t="str">
        <f t="shared" si="7"/>
        <v>category_id: 2</v>
      </c>
      <c r="U40" s="4" t="str">
        <f t="shared" si="8"/>
        <v>base_size: 'Small'</v>
      </c>
      <c r="V40" s="4" t="str">
        <f t="shared" si="9"/>
        <v>armor_type: 'Light'</v>
      </c>
      <c r="W40" s="4" t="str">
        <f t="shared" si="10"/>
        <v>base_ac: 2</v>
      </c>
      <c r="X40" s="4" t="str">
        <f t="shared" si="11"/>
        <v>max_dex_bonus: 99</v>
      </c>
      <c r="Y40" s="4" t="str">
        <f t="shared" si="12"/>
        <v>check_penalty: -2</v>
      </c>
      <c r="Z40" s="4" t="str">
        <f t="shared" si="13"/>
        <v>spell_failure: 0.15</v>
      </c>
      <c r="AA40" s="4" t="str">
        <f t="shared" si="14"/>
        <v>has_gauntlets: false</v>
      </c>
      <c r="AB40" s="4" t="str">
        <f t="shared" si="15"/>
        <v>can_run: true</v>
      </c>
      <c r="AE40" s="4" t="str">
        <f t="shared" ca="1" si="16"/>
        <v>{product_name: 'Shield, Heavy Steel', 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20, stock: 6, weight: 15, category_id: 2, additional_information: JSON.stringify({base_size: 'Small', armor_type: 'Light', base_ac: 2, max_dex_bonus: 99, check_penalty: -2, spell_failure: 0.15, has_gauntlets: false, can_run: true})},</v>
      </c>
    </row>
    <row r="41" spans="1:31" ht="11.25" customHeight="1" outlineLevel="1" x14ac:dyDescent="0.2">
      <c r="A41" s="12" t="s">
        <v>666</v>
      </c>
      <c r="B41" s="13" t="s">
        <v>665</v>
      </c>
      <c r="C41" s="12">
        <v>15</v>
      </c>
      <c r="D41" s="12">
        <v>7</v>
      </c>
      <c r="E41" s="12" t="s">
        <v>1356</v>
      </c>
      <c r="F41" s="12" t="s">
        <v>477</v>
      </c>
      <c r="G41" s="12">
        <v>2</v>
      </c>
      <c r="H41" s="12">
        <v>99</v>
      </c>
      <c r="I41" s="12">
        <v>-2</v>
      </c>
      <c r="J41" s="12">
        <v>0.15</v>
      </c>
      <c r="K41" s="12" t="b">
        <v>0</v>
      </c>
      <c r="L41" s="12" t="b">
        <v>1</v>
      </c>
      <c r="O41" s="4" t="str">
        <f t="shared" si="2"/>
        <v>product_name: 'Shield, Heavy Wooden'</v>
      </c>
      <c r="P41" s="4" t="str">
        <f t="shared" si="3"/>
        <v>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1" s="4" t="str">
        <f t="shared" si="4"/>
        <v>cost: 7</v>
      </c>
      <c r="R41" s="4" t="str">
        <f t="shared" ca="1" si="5"/>
        <v>stock: 10</v>
      </c>
      <c r="S41" s="4" t="str">
        <f t="shared" si="6"/>
        <v>weight: 15</v>
      </c>
      <c r="T41" s="4" t="str">
        <f t="shared" si="7"/>
        <v>category_id: 2</v>
      </c>
      <c r="U41" s="4" t="str">
        <f t="shared" si="8"/>
        <v>base_size: 'Small'</v>
      </c>
      <c r="V41" s="4" t="str">
        <f t="shared" si="9"/>
        <v>armor_type: 'Light'</v>
      </c>
      <c r="W41" s="4" t="str">
        <f t="shared" si="10"/>
        <v>base_ac: 2</v>
      </c>
      <c r="X41" s="4" t="str">
        <f t="shared" si="11"/>
        <v>max_dex_bonus: 99</v>
      </c>
      <c r="Y41" s="4" t="str">
        <f t="shared" si="12"/>
        <v>check_penalty: -2</v>
      </c>
      <c r="Z41" s="4" t="str">
        <f t="shared" si="13"/>
        <v>spell_failure: 0.15</v>
      </c>
      <c r="AA41" s="4" t="str">
        <f t="shared" si="14"/>
        <v>has_gauntlets: false</v>
      </c>
      <c r="AB41" s="4" t="str">
        <f t="shared" si="15"/>
        <v>can_run: true</v>
      </c>
      <c r="AE41" s="4" t="str">
        <f t="shared" ca="1" si="16"/>
        <v>{product_name: 'Shield, Heavy Wooden', 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7, stock: 10, weight: 15, category_id: 2, additional_information: JSON.stringify({base_size: 'Small', armor_type: 'Light', base_ac: 2, max_dex_bonus: 99, check_penalty: -2, spell_failure: 0.15, has_gauntlets: false, can_run: true})},</v>
      </c>
    </row>
    <row r="42" spans="1:31" ht="11.25" customHeight="1" outlineLevel="1" x14ac:dyDescent="0.2">
      <c r="A42" s="12" t="s">
        <v>667</v>
      </c>
      <c r="B42" s="13" t="s">
        <v>668</v>
      </c>
      <c r="C42" s="12">
        <v>6</v>
      </c>
      <c r="D42" s="12">
        <v>9</v>
      </c>
      <c r="E42" s="12" t="s">
        <v>1356</v>
      </c>
      <c r="F42" s="12" t="s">
        <v>477</v>
      </c>
      <c r="G42" s="12">
        <v>1</v>
      </c>
      <c r="H42" s="12">
        <v>99</v>
      </c>
      <c r="I42" s="12">
        <v>-1</v>
      </c>
      <c r="J42" s="12">
        <v>0.05</v>
      </c>
      <c r="K42" s="12" t="b">
        <v>0</v>
      </c>
      <c r="L42" s="12" t="b">
        <v>1</v>
      </c>
      <c r="O42" s="4" t="str">
        <f t="shared" si="2"/>
        <v>product_name: 'Shield, Light Steel'</v>
      </c>
      <c r="P42" s="4" t="str">
        <f t="shared" si="3"/>
        <v>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2" s="4" t="str">
        <f t="shared" si="4"/>
        <v>cost: 9</v>
      </c>
      <c r="R42" s="4" t="str">
        <f t="shared" ca="1" si="5"/>
        <v>stock: 6</v>
      </c>
      <c r="S42" s="4" t="str">
        <f t="shared" si="6"/>
        <v>weight: 6</v>
      </c>
      <c r="T42" s="4" t="str">
        <f t="shared" si="7"/>
        <v>category_id: 2</v>
      </c>
      <c r="U42" s="4" t="str">
        <f t="shared" si="8"/>
        <v>base_size: 'Small'</v>
      </c>
      <c r="V42" s="4" t="str">
        <f t="shared" si="9"/>
        <v>armor_type: 'Light'</v>
      </c>
      <c r="W42" s="4" t="str">
        <f t="shared" si="10"/>
        <v>base_ac: 1</v>
      </c>
      <c r="X42" s="4" t="str">
        <f t="shared" si="11"/>
        <v>max_dex_bonus: 99</v>
      </c>
      <c r="Y42" s="4" t="str">
        <f t="shared" si="12"/>
        <v>check_penalty: -1</v>
      </c>
      <c r="Z42" s="4" t="str">
        <f t="shared" si="13"/>
        <v>spell_failure: 0.05</v>
      </c>
      <c r="AA42" s="4" t="str">
        <f t="shared" si="14"/>
        <v>has_gauntlets: false</v>
      </c>
      <c r="AB42" s="4" t="str">
        <f t="shared" si="15"/>
        <v>can_run: true</v>
      </c>
      <c r="AE42" s="4" t="str">
        <f t="shared" ca="1" si="16"/>
        <v>{product_name: 'Shield, Light Steel', 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9, stock: 6, weight: 6, category_id: 2, additional_information: JSON.stringify({base_size: 'Small', armor_type: 'Light', base_ac: 1, max_dex_bonus: 99, check_penalty: -1, spell_failure: 0.05, has_gauntlets: false, can_run: true})},</v>
      </c>
    </row>
    <row r="43" spans="1:31" ht="11.25" customHeight="1" outlineLevel="1" x14ac:dyDescent="0.2">
      <c r="A43" s="12" t="s">
        <v>669</v>
      </c>
      <c r="B43" s="13" t="s">
        <v>668</v>
      </c>
      <c r="C43" s="12">
        <v>6</v>
      </c>
      <c r="D43" s="12">
        <v>3</v>
      </c>
      <c r="E43" s="12" t="s">
        <v>1356</v>
      </c>
      <c r="F43" s="12" t="s">
        <v>477</v>
      </c>
      <c r="G43" s="12">
        <v>1</v>
      </c>
      <c r="H43" s="12">
        <v>99</v>
      </c>
      <c r="I43" s="12">
        <v>-1</v>
      </c>
      <c r="J43" s="12">
        <v>0.05</v>
      </c>
      <c r="K43" s="12" t="b">
        <v>0</v>
      </c>
      <c r="L43" s="12" t="b">
        <v>1</v>
      </c>
      <c r="O43" s="4" t="str">
        <f t="shared" si="2"/>
        <v>product_name: 'Shield, Light Wooden'</v>
      </c>
      <c r="P43" s="4" t="str">
        <f t="shared" si="3"/>
        <v>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3" s="4" t="str">
        <f t="shared" si="4"/>
        <v>cost: 3</v>
      </c>
      <c r="R43" s="4" t="str">
        <f t="shared" ca="1" si="5"/>
        <v>stock: 1</v>
      </c>
      <c r="S43" s="4" t="str">
        <f t="shared" si="6"/>
        <v>weight: 6</v>
      </c>
      <c r="T43" s="4" t="str">
        <f t="shared" si="7"/>
        <v>category_id: 2</v>
      </c>
      <c r="U43" s="4" t="str">
        <f t="shared" si="8"/>
        <v>base_size: 'Small'</v>
      </c>
      <c r="V43" s="4" t="str">
        <f t="shared" si="9"/>
        <v>armor_type: 'Light'</v>
      </c>
      <c r="W43" s="4" t="str">
        <f t="shared" si="10"/>
        <v>base_ac: 1</v>
      </c>
      <c r="X43" s="4" t="str">
        <f t="shared" si="11"/>
        <v>max_dex_bonus: 99</v>
      </c>
      <c r="Y43" s="4" t="str">
        <f t="shared" si="12"/>
        <v>check_penalty: -1</v>
      </c>
      <c r="Z43" s="4" t="str">
        <f t="shared" si="13"/>
        <v>spell_failure: 0.05</v>
      </c>
      <c r="AA43" s="4" t="str">
        <f t="shared" si="14"/>
        <v>has_gauntlets: false</v>
      </c>
      <c r="AB43" s="4" t="str">
        <f t="shared" si="15"/>
        <v>can_run: true</v>
      </c>
      <c r="AE43" s="4" t="str">
        <f t="shared" ca="1" si="16"/>
        <v>{product_name: 'Shield, Light Wooden', 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3, stock: 1, weight: 6, category_id: 2, additional_information: JSON.stringify({base_size: 'Small', armor_type: 'Light', base_ac: 1, max_dex_bonus: 99, check_penalty: -1, spell_failure: 0.05, has_gauntlets: false, can_run: true})},</v>
      </c>
    </row>
    <row r="44" spans="1:31" ht="11.25" customHeight="1" outlineLevel="1" x14ac:dyDescent="0.2">
      <c r="A44" s="12" t="s">
        <v>670</v>
      </c>
      <c r="B44" s="13" t="s">
        <v>671</v>
      </c>
      <c r="C44" s="12">
        <v>45</v>
      </c>
      <c r="D44" s="12">
        <v>30</v>
      </c>
      <c r="E44" s="12" t="s">
        <v>675</v>
      </c>
      <c r="F44" s="12" t="s">
        <v>477</v>
      </c>
      <c r="G44" s="12">
        <v>0</v>
      </c>
      <c r="H44" s="12">
        <v>99</v>
      </c>
      <c r="I44" s="12">
        <v>-10</v>
      </c>
      <c r="J44" s="12">
        <v>0.5</v>
      </c>
      <c r="K44" s="12" t="b">
        <v>0</v>
      </c>
      <c r="L44" s="12" t="b">
        <v>1</v>
      </c>
      <c r="O44" s="4" t="str">
        <f t="shared" si="2"/>
        <v>product_name: 'Shield, Tower'</v>
      </c>
      <c r="P44" s="4" t="str">
        <f t="shared" si="3"/>
        <v>description: 'This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else.\n\nWhen employing a tower shield in combat, you take a -2 penalty on attack rolls because of the shield\'s encumbrance.'</v>
      </c>
      <c r="Q44" s="4" t="str">
        <f t="shared" si="4"/>
        <v>cost: 30</v>
      </c>
      <c r="R44" s="4" t="str">
        <f t="shared" ca="1" si="5"/>
        <v>stock: 0</v>
      </c>
      <c r="S44" s="4" t="str">
        <f t="shared" si="6"/>
        <v>weight: 45</v>
      </c>
      <c r="T44" s="4" t="str">
        <f t="shared" si="7"/>
        <v>category_id: 2</v>
      </c>
      <c r="U44" s="4" t="str">
        <f t="shared" si="8"/>
        <v>base_size: 'Medium'</v>
      </c>
      <c r="V44" s="4" t="str">
        <f t="shared" si="9"/>
        <v>armor_type: 'Light'</v>
      </c>
      <c r="W44" s="4" t="str">
        <f t="shared" si="10"/>
        <v>base_ac: 0</v>
      </c>
      <c r="X44" s="4" t="str">
        <f t="shared" si="11"/>
        <v>max_dex_bonus: 99</v>
      </c>
      <c r="Y44" s="4" t="str">
        <f t="shared" si="12"/>
        <v>check_penalty: -10</v>
      </c>
      <c r="Z44" s="4" t="str">
        <f t="shared" si="13"/>
        <v>spell_failure: 0.5</v>
      </c>
      <c r="AA44" s="4" t="str">
        <f t="shared" si="14"/>
        <v>has_gauntlets: false</v>
      </c>
      <c r="AB44" s="4" t="str">
        <f t="shared" si="15"/>
        <v>can_run: true</v>
      </c>
      <c r="AE44" s="4" t="str">
        <f t="shared" ca="1" si="16"/>
        <v>{product_name: 'Shield, Tower', description: 'This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else.\n\nWhen employing a tower shield in combat, you take a -2 penalty on attack rolls because of the shield\'s encumbrance.', cost: 30, stock: 0, weight: 45, category_id: 2, additional_information: JSON.stringify({base_size: 'Medium', armor_type: 'Light', base_ac: 0, max_dex_bonus: 99, check_penalty: -10, spell_failure: 0.5, has_gauntlets: false, can_run: true})},</v>
      </c>
    </row>
    <row r="45" spans="1:31" ht="11.25" customHeight="1" outlineLevel="1" x14ac:dyDescent="0.2">
      <c r="A45" s="12" t="s">
        <v>672</v>
      </c>
      <c r="B45" s="13"/>
      <c r="C45" s="12">
        <v>1</v>
      </c>
      <c r="D45" s="12"/>
      <c r="E45" s="12" t="s">
        <v>1355</v>
      </c>
      <c r="F45" s="12" t="s">
        <v>477</v>
      </c>
      <c r="G45" s="12">
        <v>1</v>
      </c>
      <c r="H45" s="12">
        <v>99</v>
      </c>
      <c r="I45" s="12">
        <v>-1</v>
      </c>
      <c r="J45" s="12">
        <v>0.05</v>
      </c>
      <c r="K45" s="12" t="b">
        <v>0</v>
      </c>
      <c r="L45" s="12" t="b">
        <v>1</v>
      </c>
      <c r="O45" s="4" t="str">
        <f t="shared" si="2"/>
        <v>product_name: 'Tessen'</v>
      </c>
      <c r="P45" s="4" t="str">
        <f t="shared" si="3"/>
        <v/>
      </c>
      <c r="Q45" s="4" t="str">
        <f t="shared" si="4"/>
        <v>cost: -1</v>
      </c>
      <c r="R45" s="4" t="str">
        <f t="shared" ca="1" si="5"/>
        <v>stock: 5</v>
      </c>
      <c r="S45" s="4" t="str">
        <f t="shared" si="6"/>
        <v>weight: 1</v>
      </c>
      <c r="T45" s="4" t="str">
        <f t="shared" si="7"/>
        <v>category_id: 2</v>
      </c>
      <c r="U45" s="4" t="str">
        <f t="shared" si="8"/>
        <v>base_size: 'Tiny'</v>
      </c>
      <c r="V45" s="4" t="str">
        <f t="shared" si="9"/>
        <v>armor_type: 'Light'</v>
      </c>
      <c r="W45" s="4" t="str">
        <f t="shared" si="10"/>
        <v>base_ac: 1</v>
      </c>
      <c r="X45" s="4" t="str">
        <f t="shared" si="11"/>
        <v>max_dex_bonus: 99</v>
      </c>
      <c r="Y45" s="4" t="str">
        <f t="shared" si="12"/>
        <v>check_penalty: -1</v>
      </c>
      <c r="Z45" s="4" t="str">
        <f t="shared" si="13"/>
        <v>spell_failure: 0.05</v>
      </c>
      <c r="AA45" s="4" t="str">
        <f t="shared" si="14"/>
        <v>has_gauntlets: false</v>
      </c>
      <c r="AB45" s="4" t="str">
        <f t="shared" si="15"/>
        <v>can_run: true</v>
      </c>
      <c r="AE45" s="4" t="str">
        <f t="shared" ca="1" si="16"/>
        <v>{product_name: 'Tessen', cost: -1, stock: 5, weight: 1, category_id: 2, additional_information: JSON.stringify({base_size: 'Tiny', armor_type: 'Light', base_ac: 1, max_dex_bonus: 99, check_penalty: -1, spell_failure: 0.05, has_gauntlets: false, can_run: true})},</v>
      </c>
    </row>
    <row r="46" spans="1:31" ht="11.25" customHeight="1" x14ac:dyDescent="0.2"/>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F892-0900-4F00-8760-5C80AB9DC146}">
  <dimension ref="A1:Q262"/>
  <sheetViews>
    <sheetView tabSelected="1" topLeftCell="A151" workbookViewId="0">
      <selection activeCell="F89" sqref="F89"/>
    </sheetView>
  </sheetViews>
  <sheetFormatPr defaultColWidth="9.08984375" defaultRowHeight="10" outlineLevelRow="1" x14ac:dyDescent="0.2"/>
  <cols>
    <col min="1" max="1" width="23.36328125" style="4" bestFit="1" customWidth="1"/>
    <col min="2" max="2" width="38.08984375" style="35" customWidth="1"/>
    <col min="3" max="4" width="9.08984375" style="4"/>
    <col min="5" max="5" width="19.36328125" style="4" bestFit="1" customWidth="1"/>
    <col min="6" max="6" width="19.36328125" style="4" customWidth="1"/>
    <col min="7" max="252" width="9.08984375" style="4"/>
    <col min="253" max="253" width="23.36328125" style="4" bestFit="1" customWidth="1"/>
    <col min="254" max="508" width="9.08984375" style="4"/>
    <col min="509" max="509" width="23.36328125" style="4" bestFit="1" customWidth="1"/>
    <col min="510" max="764" width="9.08984375" style="4"/>
    <col min="765" max="765" width="23.36328125" style="4" bestFit="1" customWidth="1"/>
    <col min="766" max="1020" width="9.08984375" style="4"/>
    <col min="1021" max="1021" width="23.36328125" style="4" bestFit="1" customWidth="1"/>
    <col min="1022" max="1276" width="9.08984375" style="4"/>
    <col min="1277" max="1277" width="23.36328125" style="4" bestFit="1" customWidth="1"/>
    <col min="1278" max="1532" width="9.08984375" style="4"/>
    <col min="1533" max="1533" width="23.36328125" style="4" bestFit="1" customWidth="1"/>
    <col min="1534" max="1788" width="9.08984375" style="4"/>
    <col min="1789" max="1789" width="23.36328125" style="4" bestFit="1" customWidth="1"/>
    <col min="1790" max="2044" width="9.08984375" style="4"/>
    <col min="2045" max="2045" width="23.36328125" style="4" bestFit="1" customWidth="1"/>
    <col min="2046" max="2300" width="9.08984375" style="4"/>
    <col min="2301" max="2301" width="23.36328125" style="4" bestFit="1" customWidth="1"/>
    <col min="2302" max="2556" width="9.08984375" style="4"/>
    <col min="2557" max="2557" width="23.36328125" style="4" bestFit="1" customWidth="1"/>
    <col min="2558" max="2812" width="9.08984375" style="4"/>
    <col min="2813" max="2813" width="23.36328125" style="4" bestFit="1" customWidth="1"/>
    <col min="2814" max="3068" width="9.08984375" style="4"/>
    <col min="3069" max="3069" width="23.36328125" style="4" bestFit="1" customWidth="1"/>
    <col min="3070" max="3324" width="9.08984375" style="4"/>
    <col min="3325" max="3325" width="23.36328125" style="4" bestFit="1" customWidth="1"/>
    <col min="3326" max="3580" width="9.08984375" style="4"/>
    <col min="3581" max="3581" width="23.36328125" style="4" bestFit="1" customWidth="1"/>
    <col min="3582" max="3836" width="9.08984375" style="4"/>
    <col min="3837" max="3837" width="23.36328125" style="4" bestFit="1" customWidth="1"/>
    <col min="3838" max="4092" width="9.08984375" style="4"/>
    <col min="4093" max="4093" width="23.36328125" style="4" bestFit="1" customWidth="1"/>
    <col min="4094" max="4348" width="9.08984375" style="4"/>
    <col min="4349" max="4349" width="23.36328125" style="4" bestFit="1" customWidth="1"/>
    <col min="4350" max="4604" width="9.08984375" style="4"/>
    <col min="4605" max="4605" width="23.36328125" style="4" bestFit="1" customWidth="1"/>
    <col min="4606" max="4860" width="9.08984375" style="4"/>
    <col min="4861" max="4861" width="23.36328125" style="4" bestFit="1" customWidth="1"/>
    <col min="4862" max="5116" width="9.08984375" style="4"/>
    <col min="5117" max="5117" width="23.36328125" style="4" bestFit="1" customWidth="1"/>
    <col min="5118" max="5372" width="9.08984375" style="4"/>
    <col min="5373" max="5373" width="23.36328125" style="4" bestFit="1" customWidth="1"/>
    <col min="5374" max="5628" width="9.08984375" style="4"/>
    <col min="5629" max="5629" width="23.36328125" style="4" bestFit="1" customWidth="1"/>
    <col min="5630" max="5884" width="9.08984375" style="4"/>
    <col min="5885" max="5885" width="23.36328125" style="4" bestFit="1" customWidth="1"/>
    <col min="5886" max="6140" width="9.08984375" style="4"/>
    <col min="6141" max="6141" width="23.36328125" style="4" bestFit="1" customWidth="1"/>
    <col min="6142" max="6396" width="9.08984375" style="4"/>
    <col min="6397" max="6397" width="23.36328125" style="4" bestFit="1" customWidth="1"/>
    <col min="6398" max="6652" width="9.08984375" style="4"/>
    <col min="6653" max="6653" width="23.36328125" style="4" bestFit="1" customWidth="1"/>
    <col min="6654" max="6908" width="9.08984375" style="4"/>
    <col min="6909" max="6909" width="23.36328125" style="4" bestFit="1" customWidth="1"/>
    <col min="6910" max="7164" width="9.08984375" style="4"/>
    <col min="7165" max="7165" width="23.36328125" style="4" bestFit="1" customWidth="1"/>
    <col min="7166" max="7420" width="9.08984375" style="4"/>
    <col min="7421" max="7421" width="23.36328125" style="4" bestFit="1" customWidth="1"/>
    <col min="7422" max="7676" width="9.08984375" style="4"/>
    <col min="7677" max="7677" width="23.36328125" style="4" bestFit="1" customWidth="1"/>
    <col min="7678" max="7932" width="9.08984375" style="4"/>
    <col min="7933" max="7933" width="23.36328125" style="4" bestFit="1" customWidth="1"/>
    <col min="7934" max="8188" width="9.08984375" style="4"/>
    <col min="8189" max="8189" width="23.36328125" style="4" bestFit="1" customWidth="1"/>
    <col min="8190" max="8444" width="9.08984375" style="4"/>
    <col min="8445" max="8445" width="23.36328125" style="4" bestFit="1" customWidth="1"/>
    <col min="8446" max="8700" width="9.08984375" style="4"/>
    <col min="8701" max="8701" width="23.36328125" style="4" bestFit="1" customWidth="1"/>
    <col min="8702" max="8956" width="9.08984375" style="4"/>
    <col min="8957" max="8957" width="23.36328125" style="4" bestFit="1" customWidth="1"/>
    <col min="8958" max="9212" width="9.08984375" style="4"/>
    <col min="9213" max="9213" width="23.36328125" style="4" bestFit="1" customWidth="1"/>
    <col min="9214" max="9468" width="9.08984375" style="4"/>
    <col min="9469" max="9469" width="23.36328125" style="4" bestFit="1" customWidth="1"/>
    <col min="9470" max="9724" width="9.08984375" style="4"/>
    <col min="9725" max="9725" width="23.36328125" style="4" bestFit="1" customWidth="1"/>
    <col min="9726" max="9980" width="9.08984375" style="4"/>
    <col min="9981" max="9981" width="23.36328125" style="4" bestFit="1" customWidth="1"/>
    <col min="9982" max="10236" width="9.08984375" style="4"/>
    <col min="10237" max="10237" width="23.36328125" style="4" bestFit="1" customWidth="1"/>
    <col min="10238" max="10492" width="9.08984375" style="4"/>
    <col min="10493" max="10493" width="23.36328125" style="4" bestFit="1" customWidth="1"/>
    <col min="10494" max="10748" width="9.08984375" style="4"/>
    <col min="10749" max="10749" width="23.36328125" style="4" bestFit="1" customWidth="1"/>
    <col min="10750" max="11004" width="9.08984375" style="4"/>
    <col min="11005" max="11005" width="23.36328125" style="4" bestFit="1" customWidth="1"/>
    <col min="11006" max="11260" width="9.08984375" style="4"/>
    <col min="11261" max="11261" width="23.36328125" style="4" bestFit="1" customWidth="1"/>
    <col min="11262" max="11516" width="9.08984375" style="4"/>
    <col min="11517" max="11517" width="23.36328125" style="4" bestFit="1" customWidth="1"/>
    <col min="11518" max="11772" width="9.08984375" style="4"/>
    <col min="11773" max="11773" width="23.36328125" style="4" bestFit="1" customWidth="1"/>
    <col min="11774" max="12028" width="9.08984375" style="4"/>
    <col min="12029" max="12029" width="23.36328125" style="4" bestFit="1" customWidth="1"/>
    <col min="12030" max="12284" width="9.08984375" style="4"/>
    <col min="12285" max="12285" width="23.36328125" style="4" bestFit="1" customWidth="1"/>
    <col min="12286" max="12540" width="9.08984375" style="4"/>
    <col min="12541" max="12541" width="23.36328125" style="4" bestFit="1" customWidth="1"/>
    <col min="12542" max="12796" width="9.08984375" style="4"/>
    <col min="12797" max="12797" width="23.36328125" style="4" bestFit="1" customWidth="1"/>
    <col min="12798" max="13052" width="9.08984375" style="4"/>
    <col min="13053" max="13053" width="23.36328125" style="4" bestFit="1" customWidth="1"/>
    <col min="13054" max="13308" width="9.08984375" style="4"/>
    <col min="13309" max="13309" width="23.36328125" style="4" bestFit="1" customWidth="1"/>
    <col min="13310" max="13564" width="9.08984375" style="4"/>
    <col min="13565" max="13565" width="23.36328125" style="4" bestFit="1" customWidth="1"/>
    <col min="13566" max="13820" width="9.08984375" style="4"/>
    <col min="13821" max="13821" width="23.36328125" style="4" bestFit="1" customWidth="1"/>
    <col min="13822" max="14076" width="9.08984375" style="4"/>
    <col min="14077" max="14077" width="23.36328125" style="4" bestFit="1" customWidth="1"/>
    <col min="14078" max="14332" width="9.08984375" style="4"/>
    <col min="14333" max="14333" width="23.36328125" style="4" bestFit="1" customWidth="1"/>
    <col min="14334" max="14588" width="9.08984375" style="4"/>
    <col min="14589" max="14589" width="23.36328125" style="4" bestFit="1" customWidth="1"/>
    <col min="14590" max="14844" width="9.08984375" style="4"/>
    <col min="14845" max="14845" width="23.36328125" style="4" bestFit="1" customWidth="1"/>
    <col min="14846" max="15100" width="9.08984375" style="4"/>
    <col min="15101" max="15101" width="23.36328125" style="4" bestFit="1" customWidth="1"/>
    <col min="15102" max="15356" width="9.08984375" style="4"/>
    <col min="15357" max="15357" width="23.36328125" style="4" bestFit="1" customWidth="1"/>
    <col min="15358" max="15612" width="9.08984375" style="4"/>
    <col min="15613" max="15613" width="23.36328125" style="4" bestFit="1" customWidth="1"/>
    <col min="15614" max="15868" width="9.08984375" style="4"/>
    <col min="15869" max="15869" width="23.36328125" style="4" bestFit="1" customWidth="1"/>
    <col min="15870" max="16124" width="9.08984375" style="4"/>
    <col min="16125" max="16125" width="23.36328125" style="4" bestFit="1" customWidth="1"/>
    <col min="16126" max="16384" width="9.08984375" style="4"/>
  </cols>
  <sheetData>
    <row r="1" spans="1:17" s="32" customFormat="1" ht="15.5" x14ac:dyDescent="0.25">
      <c r="A1" s="14" t="s">
        <v>901</v>
      </c>
      <c r="B1" s="42"/>
    </row>
    <row r="2" spans="1:17" s="12" customFormat="1" outlineLevel="1" x14ac:dyDescent="0.25">
      <c r="A2" s="33">
        <v>1</v>
      </c>
      <c r="B2" s="43">
        <v>3</v>
      </c>
      <c r="C2" s="33">
        <v>8</v>
      </c>
      <c r="D2" s="33">
        <v>10</v>
      </c>
      <c r="E2" s="33">
        <v>7</v>
      </c>
      <c r="F2" s="33"/>
    </row>
    <row r="3" spans="1:17" s="10" customFormat="1" outlineLevel="1" x14ac:dyDescent="0.2">
      <c r="A3" s="12"/>
      <c r="B3" s="35"/>
      <c r="C3" s="12"/>
      <c r="D3" s="12"/>
      <c r="E3" s="6"/>
      <c r="F3" s="6"/>
    </row>
    <row r="4" spans="1:17" s="12" customFormat="1" ht="13" outlineLevel="1" x14ac:dyDescent="0.3">
      <c r="A4" s="10" t="s">
        <v>1387</v>
      </c>
      <c r="B4" s="36" t="s">
        <v>14</v>
      </c>
      <c r="C4" s="10" t="s">
        <v>1390</v>
      </c>
      <c r="D4" s="10" t="s">
        <v>1388</v>
      </c>
      <c r="E4" s="10" t="s">
        <v>1414</v>
      </c>
      <c r="F4" s="10" t="s">
        <v>1391</v>
      </c>
      <c r="G4" s="12" t="s">
        <v>1364</v>
      </c>
      <c r="H4" s="45" t="s">
        <v>1387</v>
      </c>
      <c r="I4" s="45" t="s">
        <v>14</v>
      </c>
      <c r="J4" s="45" t="s">
        <v>1388</v>
      </c>
      <c r="K4" s="45" t="s">
        <v>1389</v>
      </c>
      <c r="L4" s="45" t="s">
        <v>1390</v>
      </c>
      <c r="M4" s="45" t="s">
        <v>1393</v>
      </c>
      <c r="N4" s="10" t="s">
        <v>1414</v>
      </c>
      <c r="O4" s="10" t="s">
        <v>1364</v>
      </c>
      <c r="P4" s="10" t="s">
        <v>1415</v>
      </c>
      <c r="Q4" s="10"/>
    </row>
    <row r="5" spans="1:17" s="12" customFormat="1" ht="11.25" customHeight="1" outlineLevel="1" x14ac:dyDescent="0.2">
      <c r="A5" s="11" t="s">
        <v>904</v>
      </c>
      <c r="B5" s="37" t="s">
        <v>906</v>
      </c>
      <c r="C5" s="12">
        <v>1</v>
      </c>
      <c r="D5" s="12">
        <v>10</v>
      </c>
      <c r="E5" s="13" t="s">
        <v>907</v>
      </c>
      <c r="F5" s="56" t="s">
        <v>1435</v>
      </c>
      <c r="H5" s="4" t="str">
        <f>A$4&amp;": '"&amp;SUBSTITUTE(SUBSTITUTE(A5,CHAR(10),"\n"),"'","\'")&amp;"'"</f>
        <v>product_name: 'Acid, Flask of'</v>
      </c>
      <c r="I5" s="4" t="str">
        <f>IF(B5="","",$B$4&amp;": '"&amp;SUBSTITUTE(SUBSTITUTE(B5,CHAR(10),"\n"),"'","\'")&amp;"'")</f>
        <v>description: 'You can throw a flask of acid as a splash weapon. Treat this attack as a ranged touch attack with a range increment of 10 feet. A direct hit deals 1d6 points of acid damage. Every creature within 5 feet of the point where the acid hits takes 1 point of acid damage from the splash.'</v>
      </c>
      <c r="J5" s="4" t="str">
        <f>D$4&amp;": "&amp;IF(ISNUMBER(D5),D5,-1)</f>
        <v>cost: 10</v>
      </c>
      <c r="K5" s="4" t="str">
        <f ca="1">"stock: "&amp;TRUNC(RAND()*20)</f>
        <v>stock: 14</v>
      </c>
      <c r="L5" s="4" t="str">
        <f>C$4&amp;": "&amp;IF(ISNUMBER(C5),C5,-1)</f>
        <v>weight: 1</v>
      </c>
      <c r="M5" s="4" t="str">
        <f>$M$4&amp;": 3"</f>
        <v>category_id: 3</v>
      </c>
      <c r="N5" s="4" t="str">
        <f>IF(E5="","",E$4&amp;": '"&amp;E5&amp;"'")</f>
        <v>type: 'Special Substances &amp; Items'</v>
      </c>
      <c r="O5" s="4" t="str">
        <f>IF(G4="","",G$3&amp;": '"&amp;G4&amp;"'")</f>
        <v>: '.'</v>
      </c>
      <c r="P5" s="4" t="str">
        <f ca="1">"{"&amp;_xlfn.TEXTJOIN(", ",,H5:M5,"additional_information: JSON.stringify({"&amp;_xlfn.TEXTJOIN(", ",,N5)&amp;"})")&amp;"},"</f>
        <v>{product_name: 'Acid, Flask of', description: 'You can throw a flask of acid as a splash weapon. Treat this attack as a ranged touch attack with a range increment of 10 feet. A direct hit deals 1d6 points of acid damage. Every creature within 5 feet of the point where the acid hits takes 1 point of acid damage from the splash.', cost: 10, stock: 14, weight: 1, category_id: 3, additional_information: JSON.stringify({type: 'Special Substances &amp; Items'})},</v>
      </c>
      <c r="Q5" s="4"/>
    </row>
    <row r="6" spans="1:17" s="12" customFormat="1" outlineLevel="1" x14ac:dyDescent="0.2">
      <c r="A6" s="11" t="s">
        <v>48</v>
      </c>
      <c r="B6" s="37" t="s">
        <v>1420</v>
      </c>
      <c r="C6" s="12">
        <v>1</v>
      </c>
      <c r="D6" s="12">
        <v>30</v>
      </c>
      <c r="E6" s="13"/>
      <c r="F6" s="56" t="s">
        <v>1437</v>
      </c>
      <c r="H6" s="4" t="str">
        <f t="shared" ref="H6:H69" si="0">A$4&amp;": '"&amp;SUBSTITUTE(SUBSTITUTE(A6,CHAR(10),"\n"),"'","\'")&amp;"'"</f>
        <v>product_name: 'Alchemical Sleep Gas'</v>
      </c>
      <c r="I6" s="4" t="str">
        <f t="shared" ref="I6:I69" si="1">IF(B6="","",$B$4&amp;": '"&amp;SUBSTITUTE(SUBSTITUTE(B6,CHAR(10),"\n"),"'","\'")&amp;"'")</f>
        <v>description: 'DC 17 or sleep for 1 round; DC 15 or sleep for d4+1 min.'</v>
      </c>
      <c r="J6" s="4" t="str">
        <f t="shared" ref="J6:J69" si="2">D$4&amp;": "&amp;IF(ISNUMBER(D6),D6,-1)</f>
        <v>cost: 30</v>
      </c>
      <c r="K6" s="4" t="str">
        <f t="shared" ref="K6:K69" ca="1" si="3">"stock: "&amp;TRUNC(RAND()*20)</f>
        <v>stock: 16</v>
      </c>
      <c r="L6" s="4" t="str">
        <f t="shared" ref="L6:L69" si="4">C$4&amp;": "&amp;IF(ISNUMBER(C6),C6,-1)</f>
        <v>weight: 1</v>
      </c>
      <c r="M6" s="4" t="str">
        <f t="shared" ref="M6:M69" si="5">$M$4&amp;": 3"</f>
        <v>category_id: 3</v>
      </c>
      <c r="N6" s="4" t="str">
        <f t="shared" ref="N6:N69" si="6">IF(E6="","",E$4&amp;": '"&amp;E6&amp;"'")</f>
        <v/>
      </c>
      <c r="O6" s="4" t="str">
        <f t="shared" ref="O6:O69" si="7">IF(G5="","",G$3&amp;": '"&amp;G5&amp;"'")</f>
        <v/>
      </c>
      <c r="P6" s="4" t="str">
        <f t="shared" ref="P6:P69" ca="1" si="8">"{"&amp;_xlfn.TEXTJOIN(", ",,H6:M6,"additional_information: JSON.stringify({"&amp;_xlfn.TEXTJOIN(", ",,N6)&amp;"})")&amp;"},"</f>
        <v>{product_name: 'Alchemical Sleep Gas', description: 'DC 17 or sleep for 1 round; DC 15 or sleep for d4+1 min.', cost: 30, stock: 16, weight: 1, category_id: 3, additional_information: JSON.stringify({})},</v>
      </c>
    </row>
    <row r="7" spans="1:17" s="12" customFormat="1" ht="150" outlineLevel="1" x14ac:dyDescent="0.2">
      <c r="A7" s="11" t="s">
        <v>909</v>
      </c>
      <c r="B7" s="37" t="s">
        <v>910</v>
      </c>
      <c r="C7" s="12">
        <v>1</v>
      </c>
      <c r="D7" s="12">
        <v>20</v>
      </c>
      <c r="E7" s="13" t="s">
        <v>907</v>
      </c>
      <c r="F7" s="13" t="s">
        <v>1435</v>
      </c>
      <c r="H7" s="4" t="str">
        <f t="shared" si="0"/>
        <v>product_name: 'Alchemist\'s Fire, Flask of'</v>
      </c>
      <c r="I7" s="4" t="str">
        <f t="shared" si="1"/>
        <v>description: 'You can throw a flask of alchemist\'s fire as a splash weapon. Treat this attack as a ranged touch attack with a range increment of 10 feet.\n\nA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v>
      </c>
      <c r="J7" s="4" t="str">
        <f t="shared" si="2"/>
        <v>cost: 20</v>
      </c>
      <c r="K7" s="4" t="str">
        <f t="shared" ca="1" si="3"/>
        <v>stock: 13</v>
      </c>
      <c r="L7" s="4" t="str">
        <f t="shared" si="4"/>
        <v>weight: 1</v>
      </c>
      <c r="M7" s="4" t="str">
        <f t="shared" si="5"/>
        <v>category_id: 3</v>
      </c>
      <c r="N7" s="4" t="str">
        <f t="shared" si="6"/>
        <v>type: 'Special Substances &amp; Items'</v>
      </c>
      <c r="O7" s="4" t="str">
        <f t="shared" si="7"/>
        <v/>
      </c>
      <c r="P7" s="4" t="str">
        <f t="shared" ca="1" si="8"/>
        <v>{product_name: 'Alchemist\'s Fire, Flask of', description: 'You can throw a flask of alchemist\'s fire as a splash weapon. Treat this attack as a ranged touch attack with a range increment of 10 feet.\n\nA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 cost: 20, stock: 13, weight: 1, category_id: 3, additional_information: JSON.stringify({type: 'Special Substances &amp; Items'})},</v>
      </c>
    </row>
    <row r="8" spans="1:17" s="12" customFormat="1" ht="70" outlineLevel="1" x14ac:dyDescent="0.2">
      <c r="A8" s="11" t="s">
        <v>911</v>
      </c>
      <c r="B8" s="37" t="s">
        <v>913</v>
      </c>
      <c r="C8" s="12">
        <v>40</v>
      </c>
      <c r="D8" s="12">
        <v>500</v>
      </c>
      <c r="E8" s="13" t="s">
        <v>914</v>
      </c>
      <c r="F8" s="13" t="s">
        <v>1436</v>
      </c>
      <c r="H8" s="4" t="str">
        <f t="shared" si="0"/>
        <v>product_name: 'Alchemists\' Lab'</v>
      </c>
      <c r="I8" s="4" t="str">
        <f t="shared" si="1"/>
        <v>description: 'An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v>
      </c>
      <c r="J8" s="4" t="str">
        <f t="shared" si="2"/>
        <v>cost: 500</v>
      </c>
      <c r="K8" s="4" t="str">
        <f t="shared" ca="1" si="3"/>
        <v>stock: 1</v>
      </c>
      <c r="L8" s="4" t="str">
        <f t="shared" si="4"/>
        <v>weight: 40</v>
      </c>
      <c r="M8" s="4" t="str">
        <f t="shared" si="5"/>
        <v>category_id: 3</v>
      </c>
      <c r="N8" s="4" t="str">
        <f t="shared" si="6"/>
        <v>type: 'Tools &amp; Skill Kits'</v>
      </c>
      <c r="O8" s="4" t="str">
        <f t="shared" si="7"/>
        <v/>
      </c>
      <c r="P8" s="4" t="str">
        <f t="shared" ca="1" si="8"/>
        <v>{product_name: 'Alchemists\' Lab', description: 'An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 cost: 500, stock: 1, weight: 40, category_id: 3, additional_information: JSON.stringify({type: 'Tools &amp; Skill Kits'})},</v>
      </c>
    </row>
    <row r="9" spans="1:17" s="12" customFormat="1" outlineLevel="1" x14ac:dyDescent="0.2">
      <c r="A9" s="11" t="s">
        <v>915</v>
      </c>
      <c r="B9" s="37" t="s">
        <v>916</v>
      </c>
      <c r="C9" s="12">
        <v>40</v>
      </c>
      <c r="D9" s="12">
        <v>40</v>
      </c>
      <c r="E9" s="13"/>
      <c r="F9" s="13" t="s">
        <v>1438</v>
      </c>
      <c r="H9" s="4" t="str">
        <f t="shared" si="0"/>
        <v>product_name: 'Altar Case, Granite'</v>
      </c>
      <c r="I9" s="4" t="str">
        <f t="shared" si="1"/>
        <v>description: 'traveling altar.'</v>
      </c>
      <c r="J9" s="4" t="str">
        <f t="shared" si="2"/>
        <v>cost: 40</v>
      </c>
      <c r="K9" s="4" t="str">
        <f t="shared" ca="1" si="3"/>
        <v>stock: 6</v>
      </c>
      <c r="L9" s="4" t="str">
        <f t="shared" si="4"/>
        <v>weight: 40</v>
      </c>
      <c r="M9" s="4" t="str">
        <f t="shared" si="5"/>
        <v>category_id: 3</v>
      </c>
      <c r="N9" s="4" t="str">
        <f t="shared" si="6"/>
        <v/>
      </c>
      <c r="O9" s="4" t="str">
        <f t="shared" si="7"/>
        <v/>
      </c>
      <c r="P9" s="4" t="str">
        <f t="shared" ca="1" si="8"/>
        <v>{product_name: 'Altar Case, Granite', description: 'traveling altar.', cost: 40, stock: 6, weight: 40, category_id: 3, additional_information: JSON.stringify({})},</v>
      </c>
    </row>
    <row r="10" spans="1:17" s="12" customFormat="1" outlineLevel="1" x14ac:dyDescent="0.2">
      <c r="A10" s="11" t="s">
        <v>917</v>
      </c>
      <c r="B10" s="37" t="s">
        <v>916</v>
      </c>
      <c r="C10" s="12">
        <v>5</v>
      </c>
      <c r="D10" s="12">
        <v>20</v>
      </c>
      <c r="E10" s="13"/>
      <c r="F10" s="13" t="s">
        <v>1438</v>
      </c>
      <c r="H10" s="4" t="str">
        <f t="shared" si="0"/>
        <v>product_name: 'Altar Case, Spruce'</v>
      </c>
      <c r="I10" s="4" t="str">
        <f t="shared" si="1"/>
        <v>description: 'traveling altar.'</v>
      </c>
      <c r="J10" s="4" t="str">
        <f t="shared" si="2"/>
        <v>cost: 20</v>
      </c>
      <c r="K10" s="4" t="str">
        <f t="shared" ca="1" si="3"/>
        <v>stock: 12</v>
      </c>
      <c r="L10" s="4" t="str">
        <f t="shared" si="4"/>
        <v>weight: 5</v>
      </c>
      <c r="M10" s="4" t="str">
        <f t="shared" si="5"/>
        <v>category_id: 3</v>
      </c>
      <c r="N10" s="4" t="str">
        <f t="shared" si="6"/>
        <v/>
      </c>
      <c r="O10" s="4" t="str">
        <f t="shared" si="7"/>
        <v/>
      </c>
      <c r="P10" s="4" t="str">
        <f t="shared" ca="1" si="8"/>
        <v>{product_name: 'Altar Case, Spruce', description: 'traveling altar.', cost: 20, stock: 12, weight: 5, category_id: 3, additional_information: JSON.stringify({})},</v>
      </c>
    </row>
    <row r="11" spans="1:17" s="12" customFormat="1" outlineLevel="1" x14ac:dyDescent="0.2">
      <c r="A11" s="11" t="s">
        <v>918</v>
      </c>
      <c r="B11" s="37" t="s">
        <v>1352</v>
      </c>
      <c r="C11" s="12">
        <v>0</v>
      </c>
      <c r="D11" s="12">
        <v>40</v>
      </c>
      <c r="E11" s="13"/>
      <c r="F11" s="13" t="s">
        <v>1438</v>
      </c>
      <c r="H11" s="4" t="str">
        <f t="shared" si="0"/>
        <v>product_name: 'Altar Cloth, Gold Brocade'</v>
      </c>
      <c r="I11" s="4" t="str">
        <f t="shared" si="1"/>
        <v/>
      </c>
      <c r="J11" s="4" t="str">
        <f t="shared" si="2"/>
        <v>cost: 40</v>
      </c>
      <c r="K11" s="4" t="str">
        <f t="shared" ca="1" si="3"/>
        <v>stock: 4</v>
      </c>
      <c r="L11" s="4" t="str">
        <f t="shared" si="4"/>
        <v>weight: 0</v>
      </c>
      <c r="M11" s="4" t="str">
        <f t="shared" si="5"/>
        <v>category_id: 3</v>
      </c>
      <c r="N11" s="4" t="str">
        <f t="shared" si="6"/>
        <v/>
      </c>
      <c r="O11" s="4" t="str">
        <f t="shared" si="7"/>
        <v/>
      </c>
      <c r="P11" s="4" t="str">
        <f t="shared" ca="1" si="8"/>
        <v>{product_name: 'Altar Cloth, Gold Brocade', cost: 40, stock: 4, weight: 0, category_id: 3, additional_information: JSON.stringify({})},</v>
      </c>
    </row>
    <row r="12" spans="1:17" s="12" customFormat="1" outlineLevel="1" x14ac:dyDescent="0.2">
      <c r="A12" s="11" t="s">
        <v>919</v>
      </c>
      <c r="B12" s="37" t="s">
        <v>1352</v>
      </c>
      <c r="C12" s="12">
        <v>0</v>
      </c>
      <c r="D12" s="12">
        <v>15</v>
      </c>
      <c r="E12" s="13"/>
      <c r="F12" s="13" t="s">
        <v>1438</v>
      </c>
      <c r="H12" s="4" t="str">
        <f t="shared" si="0"/>
        <v>product_name: 'Altar Cloth, Linen'</v>
      </c>
      <c r="I12" s="4" t="str">
        <f t="shared" si="1"/>
        <v/>
      </c>
      <c r="J12" s="4" t="str">
        <f t="shared" si="2"/>
        <v>cost: 15</v>
      </c>
      <c r="K12" s="4" t="str">
        <f t="shared" ca="1" si="3"/>
        <v>stock: 3</v>
      </c>
      <c r="L12" s="4" t="str">
        <f t="shared" si="4"/>
        <v>weight: 0</v>
      </c>
      <c r="M12" s="4" t="str">
        <f t="shared" si="5"/>
        <v>category_id: 3</v>
      </c>
      <c r="N12" s="4" t="str">
        <f t="shared" si="6"/>
        <v/>
      </c>
      <c r="O12" s="4" t="str">
        <f t="shared" si="7"/>
        <v/>
      </c>
      <c r="P12" s="4" t="str">
        <f t="shared" ca="1" si="8"/>
        <v>{product_name: 'Altar Cloth, Linen', cost: 15, stock: 3, weight: 0, category_id: 3, additional_information: JSON.stringify({})},</v>
      </c>
    </row>
    <row r="13" spans="1:17" s="12" customFormat="1" outlineLevel="1" x14ac:dyDescent="0.2">
      <c r="A13" s="11" t="s">
        <v>920</v>
      </c>
      <c r="B13" s="37" t="s">
        <v>1352</v>
      </c>
      <c r="C13" s="12">
        <v>0</v>
      </c>
      <c r="D13" s="12">
        <v>35</v>
      </c>
      <c r="E13" s="13"/>
      <c r="F13" s="13" t="s">
        <v>1438</v>
      </c>
      <c r="H13" s="4" t="str">
        <f t="shared" si="0"/>
        <v>product_name: 'Altar Cloth, Silk'</v>
      </c>
      <c r="I13" s="4" t="str">
        <f t="shared" si="1"/>
        <v/>
      </c>
      <c r="J13" s="4" t="str">
        <f t="shared" si="2"/>
        <v>cost: 35</v>
      </c>
      <c r="K13" s="4" t="str">
        <f t="shared" ca="1" si="3"/>
        <v>stock: 13</v>
      </c>
      <c r="L13" s="4" t="str">
        <f t="shared" si="4"/>
        <v>weight: 0</v>
      </c>
      <c r="M13" s="4" t="str">
        <f t="shared" si="5"/>
        <v>category_id: 3</v>
      </c>
      <c r="N13" s="4" t="str">
        <f t="shared" si="6"/>
        <v/>
      </c>
      <c r="O13" s="4" t="str">
        <f t="shared" si="7"/>
        <v/>
      </c>
      <c r="P13" s="4" t="str">
        <f t="shared" ca="1" si="8"/>
        <v>{product_name: 'Altar Cloth, Silk', cost: 35, stock: 13, weight: 0, category_id: 3, additional_information: JSON.stringify({})},</v>
      </c>
    </row>
    <row r="14" spans="1:17" s="12" customFormat="1" outlineLevel="1" x14ac:dyDescent="0.2">
      <c r="A14" s="11" t="s">
        <v>921</v>
      </c>
      <c r="B14" s="37" t="s">
        <v>1352</v>
      </c>
      <c r="C14" s="12">
        <v>0</v>
      </c>
      <c r="D14" s="12">
        <v>3</v>
      </c>
      <c r="E14" s="13"/>
      <c r="F14" s="13" t="s">
        <v>1438</v>
      </c>
      <c r="H14" s="4" t="str">
        <f t="shared" si="0"/>
        <v>product_name: 'Altar Cloth, Small'</v>
      </c>
      <c r="I14" s="4" t="str">
        <f t="shared" si="1"/>
        <v/>
      </c>
      <c r="J14" s="4" t="str">
        <f t="shared" si="2"/>
        <v>cost: 3</v>
      </c>
      <c r="K14" s="4" t="str">
        <f t="shared" ca="1" si="3"/>
        <v>stock: 0</v>
      </c>
      <c r="L14" s="4" t="str">
        <f t="shared" si="4"/>
        <v>weight: 0</v>
      </c>
      <c r="M14" s="4" t="str">
        <f t="shared" si="5"/>
        <v>category_id: 3</v>
      </c>
      <c r="N14" s="4" t="str">
        <f t="shared" si="6"/>
        <v/>
      </c>
      <c r="O14" s="4" t="str">
        <f t="shared" si="7"/>
        <v/>
      </c>
      <c r="P14" s="4" t="str">
        <f t="shared" ca="1" si="8"/>
        <v>{product_name: 'Altar Cloth, Small', cost: 3, stock: 0, weight: 0, category_id: 3, additional_information: JSON.stringify({})},</v>
      </c>
    </row>
    <row r="15" spans="1:17" s="12" customFormat="1" outlineLevel="1" x14ac:dyDescent="0.2">
      <c r="A15" s="11" t="s">
        <v>922</v>
      </c>
      <c r="B15" s="37" t="s">
        <v>1352</v>
      </c>
      <c r="C15" s="12">
        <v>0</v>
      </c>
      <c r="D15" s="12">
        <v>30</v>
      </c>
      <c r="E15" s="13"/>
      <c r="F15" s="13" t="s">
        <v>1438</v>
      </c>
      <c r="H15" s="4" t="str">
        <f t="shared" si="0"/>
        <v>product_name: 'Altar Cloth, Velvet'</v>
      </c>
      <c r="I15" s="4" t="str">
        <f t="shared" si="1"/>
        <v/>
      </c>
      <c r="J15" s="4" t="str">
        <f t="shared" si="2"/>
        <v>cost: 30</v>
      </c>
      <c r="K15" s="4" t="str">
        <f t="shared" ca="1" si="3"/>
        <v>stock: 13</v>
      </c>
      <c r="L15" s="4" t="str">
        <f t="shared" si="4"/>
        <v>weight: 0</v>
      </c>
      <c r="M15" s="4" t="str">
        <f t="shared" si="5"/>
        <v>category_id: 3</v>
      </c>
      <c r="N15" s="4" t="str">
        <f t="shared" si="6"/>
        <v/>
      </c>
      <c r="O15" s="4" t="str">
        <f t="shared" si="7"/>
        <v/>
      </c>
      <c r="P15" s="4" t="str">
        <f t="shared" ca="1" si="8"/>
        <v>{product_name: 'Altar Cloth, Velvet', cost: 30, stock: 13, weight: 0, category_id: 3, additional_information: JSON.stringify({})},</v>
      </c>
    </row>
    <row r="16" spans="1:17" s="12" customFormat="1" outlineLevel="1" x14ac:dyDescent="0.2">
      <c r="A16" s="11" t="s">
        <v>923</v>
      </c>
      <c r="B16" s="37" t="s">
        <v>924</v>
      </c>
      <c r="C16" s="12">
        <v>0</v>
      </c>
      <c r="D16" s="12">
        <v>0</v>
      </c>
      <c r="E16" s="13"/>
      <c r="F16" s="13" t="s">
        <v>1439</v>
      </c>
      <c r="H16" s="4" t="str">
        <f t="shared" si="0"/>
        <v>product_name: 'Amulet'</v>
      </c>
      <c r="I16" s="4" t="str">
        <f t="shared" si="1"/>
        <v>description: '(Typically a magical item)'</v>
      </c>
      <c r="J16" s="4" t="str">
        <f t="shared" si="2"/>
        <v>cost: 0</v>
      </c>
      <c r="K16" s="4" t="str">
        <f t="shared" ca="1" si="3"/>
        <v>stock: 2</v>
      </c>
      <c r="L16" s="4" t="str">
        <f t="shared" si="4"/>
        <v>weight: 0</v>
      </c>
      <c r="M16" s="4" t="str">
        <f t="shared" si="5"/>
        <v>category_id: 3</v>
      </c>
      <c r="N16" s="4" t="str">
        <f t="shared" si="6"/>
        <v/>
      </c>
      <c r="O16" s="4" t="str">
        <f t="shared" si="7"/>
        <v/>
      </c>
      <c r="P16" s="4" t="str">
        <f t="shared" ca="1" si="8"/>
        <v>{product_name: 'Amulet', description: '(Typically a magical item)', cost: 0, stock: 2, weight: 0, category_id: 3, additional_information: JSON.stringify({})},</v>
      </c>
    </row>
    <row r="17" spans="1:16" s="12" customFormat="1" outlineLevel="1" x14ac:dyDescent="0.2">
      <c r="A17" s="11" t="s">
        <v>925</v>
      </c>
      <c r="B17" s="37" t="s">
        <v>1352</v>
      </c>
      <c r="C17" s="12">
        <v>10</v>
      </c>
      <c r="D17" s="12">
        <v>0.05</v>
      </c>
      <c r="E17" s="13"/>
      <c r="F17" s="13"/>
      <c r="H17" s="4" t="str">
        <f t="shared" si="0"/>
        <v>product_name: 'Animal Feed'</v>
      </c>
      <c r="I17" s="4" t="str">
        <f t="shared" si="1"/>
        <v/>
      </c>
      <c r="J17" s="4" t="str">
        <f t="shared" si="2"/>
        <v>cost: 0.05</v>
      </c>
      <c r="K17" s="4" t="str">
        <f t="shared" ca="1" si="3"/>
        <v>stock: 11</v>
      </c>
      <c r="L17" s="4" t="str">
        <f t="shared" si="4"/>
        <v>weight: 10</v>
      </c>
      <c r="M17" s="4" t="str">
        <f t="shared" si="5"/>
        <v>category_id: 3</v>
      </c>
      <c r="N17" s="4" t="str">
        <f t="shared" si="6"/>
        <v/>
      </c>
      <c r="O17" s="4" t="str">
        <f t="shared" si="7"/>
        <v/>
      </c>
      <c r="P17" s="4" t="str">
        <f t="shared" ca="1" si="8"/>
        <v>{product_name: 'Animal Feed', cost: 0.05, stock: 11, weight: 10, category_id: 3, additional_information: JSON.stringify({})},</v>
      </c>
    </row>
    <row r="18" spans="1:16" s="12" customFormat="1" ht="20" outlineLevel="1" x14ac:dyDescent="0.2">
      <c r="A18" s="11" t="s">
        <v>926</v>
      </c>
      <c r="B18" s="37" t="s">
        <v>928</v>
      </c>
      <c r="C18" s="12">
        <v>0.1</v>
      </c>
      <c r="D18" s="12">
        <v>50</v>
      </c>
      <c r="E18" s="13" t="s">
        <v>907</v>
      </c>
      <c r="F18" s="13" t="s">
        <v>1440</v>
      </c>
      <c r="H18" s="4" t="str">
        <f t="shared" si="0"/>
        <v>product_name: 'Antitoxin'</v>
      </c>
      <c r="I18" s="4" t="str">
        <f t="shared" si="1"/>
        <v>description: 'If you drink antitoxin, you get a +5 alchemical bonus on Fortitude saving throws against poison for 1 hour.'</v>
      </c>
      <c r="J18" s="4" t="str">
        <f t="shared" si="2"/>
        <v>cost: 50</v>
      </c>
      <c r="K18" s="4" t="str">
        <f t="shared" ca="1" si="3"/>
        <v>stock: 12</v>
      </c>
      <c r="L18" s="4" t="str">
        <f t="shared" si="4"/>
        <v>weight: 0.1</v>
      </c>
      <c r="M18" s="4" t="str">
        <f t="shared" si="5"/>
        <v>category_id: 3</v>
      </c>
      <c r="N18" s="4" t="str">
        <f t="shared" si="6"/>
        <v>type: 'Special Substances &amp; Items'</v>
      </c>
      <c r="O18" s="4" t="str">
        <f t="shared" si="7"/>
        <v/>
      </c>
      <c r="P18" s="4" t="str">
        <f t="shared" ca="1" si="8"/>
        <v>{product_name: 'Antitoxin', description: 'If you drink antitoxin, you get a +5 alchemical bonus on Fortitude saving throws against poison for 1 hour.', cost: 50, stock: 12, weight: 0.1, category_id: 3, additional_information: JSON.stringify({type: 'Special Substances &amp; Items'})},</v>
      </c>
    </row>
    <row r="19" spans="1:16" s="12" customFormat="1" outlineLevel="1" x14ac:dyDescent="0.2">
      <c r="A19" s="11" t="s">
        <v>929</v>
      </c>
      <c r="B19" s="37" t="s">
        <v>1352</v>
      </c>
      <c r="C19" s="12">
        <v>40</v>
      </c>
      <c r="D19" s="12">
        <v>500</v>
      </c>
      <c r="E19" s="13"/>
      <c r="F19" s="13" t="s">
        <v>1438</v>
      </c>
      <c r="H19" s="4" t="str">
        <f t="shared" si="0"/>
        <v>product_name: 'Arcane Lab'</v>
      </c>
      <c r="I19" s="4" t="str">
        <f t="shared" si="1"/>
        <v/>
      </c>
      <c r="J19" s="4" t="str">
        <f t="shared" si="2"/>
        <v>cost: 500</v>
      </c>
      <c r="K19" s="4" t="str">
        <f t="shared" ca="1" si="3"/>
        <v>stock: 3</v>
      </c>
      <c r="L19" s="4" t="str">
        <f t="shared" si="4"/>
        <v>weight: 40</v>
      </c>
      <c r="M19" s="4" t="str">
        <f t="shared" si="5"/>
        <v>category_id: 3</v>
      </c>
      <c r="N19" s="4" t="str">
        <f t="shared" si="6"/>
        <v/>
      </c>
      <c r="O19" s="4" t="str">
        <f t="shared" si="7"/>
        <v/>
      </c>
      <c r="P19" s="4" t="str">
        <f t="shared" ca="1" si="8"/>
        <v>{product_name: 'Arcane Lab', cost: 500, stock: 3, weight: 40, category_id: 3, additional_information: JSON.stringify({})},</v>
      </c>
    </row>
    <row r="20" spans="1:16" s="12" customFormat="1" outlineLevel="1" x14ac:dyDescent="0.2">
      <c r="A20" s="11" t="s">
        <v>930</v>
      </c>
      <c r="B20" s="37" t="s">
        <v>931</v>
      </c>
      <c r="C20" s="12">
        <v>600</v>
      </c>
      <c r="D20" s="12">
        <v>10000</v>
      </c>
      <c r="E20" s="13"/>
      <c r="F20" s="13" t="s">
        <v>1438</v>
      </c>
      <c r="H20" s="4" t="str">
        <f t="shared" si="0"/>
        <v>product_name: 'Arcane Library'</v>
      </c>
      <c r="I20" s="4" t="str">
        <f t="shared" si="1"/>
        <v>description: 'At least 200 rare volumes'</v>
      </c>
      <c r="J20" s="4" t="str">
        <f t="shared" si="2"/>
        <v>cost: 10000</v>
      </c>
      <c r="K20" s="4" t="str">
        <f t="shared" ca="1" si="3"/>
        <v>stock: 7</v>
      </c>
      <c r="L20" s="4" t="str">
        <f t="shared" si="4"/>
        <v>weight: 600</v>
      </c>
      <c r="M20" s="4" t="str">
        <f t="shared" si="5"/>
        <v>category_id: 3</v>
      </c>
      <c r="N20" s="4" t="str">
        <f t="shared" si="6"/>
        <v/>
      </c>
      <c r="O20" s="4" t="str">
        <f t="shared" si="7"/>
        <v/>
      </c>
      <c r="P20" s="4" t="str">
        <f t="shared" ca="1" si="8"/>
        <v>{product_name: 'Arcane Library', description: 'At least 200 rare volumes', cost: 10000, stock: 7, weight: 600, category_id: 3, additional_information: JSON.stringify({})},</v>
      </c>
    </row>
    <row r="21" spans="1:16" s="12" customFormat="1" ht="40" outlineLevel="1" x14ac:dyDescent="0.2">
      <c r="A21" s="11" t="s">
        <v>932</v>
      </c>
      <c r="B21" s="37" t="s">
        <v>933</v>
      </c>
      <c r="C21" s="12">
        <v>4</v>
      </c>
      <c r="D21" s="12">
        <v>1</v>
      </c>
      <c r="E21" s="13" t="s">
        <v>870</v>
      </c>
      <c r="F21" s="13" t="s">
        <v>1441</v>
      </c>
      <c r="H21" s="4" t="str">
        <f t="shared" si="0"/>
        <v>product_name: 'Artisan\'s Outfit'</v>
      </c>
      <c r="I21" s="4" t="str">
        <f t="shared" si="1"/>
        <v>description: 'This outfit includes a shirt with buttons, a skirt or pants with a drawstring, shoes, and perhaps a cap or hat. It may also include a belt or a leather or cloth apron for carrying tools.'</v>
      </c>
      <c r="J21" s="4" t="str">
        <f t="shared" si="2"/>
        <v>cost: 1</v>
      </c>
      <c r="K21" s="4" t="str">
        <f t="shared" ca="1" si="3"/>
        <v>stock: 2</v>
      </c>
      <c r="L21" s="4" t="str">
        <f t="shared" si="4"/>
        <v>weight: 4</v>
      </c>
      <c r="M21" s="4" t="str">
        <f t="shared" si="5"/>
        <v>category_id: 3</v>
      </c>
      <c r="N21" s="4" t="str">
        <f t="shared" si="6"/>
        <v>type: 'Clothing'</v>
      </c>
      <c r="O21" s="4" t="str">
        <f t="shared" si="7"/>
        <v/>
      </c>
      <c r="P21" s="4" t="str">
        <f t="shared" ca="1" si="8"/>
        <v>{product_name: 'Artisan\'s Outfit', description: 'This outfit includes a shirt with buttons, a skirt or pants with a drawstring, shoes, and perhaps a cap or hat. It may also include a belt or a leather or cloth apron for carrying tools.', cost: 1, stock: 2, weight: 4, category_id: 3, additional_information: JSON.stringify({type: 'Clothing'})},</v>
      </c>
    </row>
    <row r="22" spans="1:16" s="12" customFormat="1" ht="30" outlineLevel="1" x14ac:dyDescent="0.2">
      <c r="A22" s="11" t="s">
        <v>934</v>
      </c>
      <c r="B22" s="37" t="s">
        <v>935</v>
      </c>
      <c r="C22" s="12">
        <v>5</v>
      </c>
      <c r="D22" s="12">
        <v>5</v>
      </c>
      <c r="E22" s="13" t="s">
        <v>914</v>
      </c>
      <c r="F22" s="13" t="s">
        <v>1436</v>
      </c>
      <c r="H22" s="4" t="str">
        <f t="shared" si="0"/>
        <v>product_name: 'Artisan\'s Tools'</v>
      </c>
      <c r="I22" s="4" t="str">
        <f t="shared" si="1"/>
        <v>description: 'These special tools include the items needed to pursue any craft. Without them, you have to use improvised tools (-2 penalty on Craft checks), if you can do the job at all.'</v>
      </c>
      <c r="J22" s="4" t="str">
        <f t="shared" si="2"/>
        <v>cost: 5</v>
      </c>
      <c r="K22" s="4" t="str">
        <f t="shared" ca="1" si="3"/>
        <v>stock: 3</v>
      </c>
      <c r="L22" s="4" t="str">
        <f t="shared" si="4"/>
        <v>weight: 5</v>
      </c>
      <c r="M22" s="4" t="str">
        <f t="shared" si="5"/>
        <v>category_id: 3</v>
      </c>
      <c r="N22" s="4" t="str">
        <f t="shared" si="6"/>
        <v>type: 'Tools &amp; Skill Kits'</v>
      </c>
      <c r="O22" s="4" t="str">
        <f t="shared" si="7"/>
        <v/>
      </c>
      <c r="P22" s="4" t="str">
        <f t="shared" ca="1" si="8"/>
        <v>{product_name: 'Artisan\'s Tools', description: 'These special tools include the items needed to pursue any craft. Without them, you have to use improvised tools (-2 penalty on Craft checks), if you can do the job at all.', cost: 5, stock: 3, weight: 5, category_id: 3, additional_information: JSON.stringify({type: 'Tools &amp; Skill Kits'})},</v>
      </c>
    </row>
    <row r="23" spans="1:16" s="12" customFormat="1" ht="40" outlineLevel="1" x14ac:dyDescent="0.2">
      <c r="A23" s="11" t="s">
        <v>936</v>
      </c>
      <c r="B23" s="37" t="s">
        <v>938</v>
      </c>
      <c r="C23" s="12">
        <v>5</v>
      </c>
      <c r="D23" s="12">
        <v>55</v>
      </c>
      <c r="E23" s="13" t="s">
        <v>914</v>
      </c>
      <c r="F23" s="13" t="s">
        <v>1436</v>
      </c>
      <c r="H23" s="4" t="str">
        <f t="shared" si="0"/>
        <v>product_name: 'Artisan\'s Tools, Masterwork'</v>
      </c>
      <c r="I23" s="4" t="str">
        <f t="shared" si="1"/>
        <v>description: 'These tools serve the same purpose as artisan\'s tools (above), but masterwork artisan\'s tools are the perfect tools for the job, so you get a +2 circumstance bonus on Craft checks made with them.'</v>
      </c>
      <c r="J23" s="4" t="str">
        <f t="shared" si="2"/>
        <v>cost: 55</v>
      </c>
      <c r="K23" s="4" t="str">
        <f t="shared" ca="1" si="3"/>
        <v>stock: 2</v>
      </c>
      <c r="L23" s="4" t="str">
        <f t="shared" si="4"/>
        <v>weight: 5</v>
      </c>
      <c r="M23" s="4" t="str">
        <f t="shared" si="5"/>
        <v>category_id: 3</v>
      </c>
      <c r="N23" s="4" t="str">
        <f t="shared" si="6"/>
        <v>type: 'Tools &amp; Skill Kits'</v>
      </c>
      <c r="O23" s="4" t="str">
        <f t="shared" si="7"/>
        <v/>
      </c>
      <c r="P23" s="4" t="str">
        <f t="shared" ca="1" si="8"/>
        <v>{product_name: 'Artisan\'s Tools, Masterwork', description: 'These tools serve the same purpose as artisan\'s tools (above), but masterwork artisan\'s tools are the perfect tools for the job, so you get a +2 circumstance bonus on Craft checks made with them.', cost: 55, stock: 2, weight: 5, category_id: 3, additional_information: JSON.stringify({type: 'Tools &amp; Skill Kits'})},</v>
      </c>
    </row>
    <row r="24" spans="1:16" s="12" customFormat="1" outlineLevel="1" x14ac:dyDescent="0.2">
      <c r="A24" s="11" t="s">
        <v>939</v>
      </c>
      <c r="B24" s="37" t="s">
        <v>940</v>
      </c>
      <c r="C24" s="12">
        <v>3</v>
      </c>
      <c r="D24" s="12">
        <v>45</v>
      </c>
      <c r="E24" s="13"/>
      <c r="F24" s="13" t="s">
        <v>1442</v>
      </c>
      <c r="H24" s="4" t="str">
        <f t="shared" si="0"/>
        <v>product_name: 'Aspergillum, Gold'</v>
      </c>
      <c r="I24" s="4" t="str">
        <f t="shared" si="1"/>
        <v>description: 'Holds 3 flasks holy water; Std Act. range touch attack'</v>
      </c>
      <c r="J24" s="4" t="str">
        <f t="shared" si="2"/>
        <v>cost: 45</v>
      </c>
      <c r="K24" s="4" t="str">
        <f t="shared" ca="1" si="3"/>
        <v>stock: 10</v>
      </c>
      <c r="L24" s="4" t="str">
        <f t="shared" si="4"/>
        <v>weight: 3</v>
      </c>
      <c r="M24" s="4" t="str">
        <f t="shared" si="5"/>
        <v>category_id: 3</v>
      </c>
      <c r="N24" s="4" t="str">
        <f t="shared" si="6"/>
        <v/>
      </c>
      <c r="O24" s="4" t="str">
        <f t="shared" si="7"/>
        <v/>
      </c>
      <c r="P24" s="4" t="str">
        <f t="shared" ca="1" si="8"/>
        <v>{product_name: 'Aspergillum, Gold', description: 'Holds 3 flasks holy water; Std Act. range touch attack', cost: 45, stock: 10, weight: 3, category_id: 3, additional_information: JSON.stringify({})},</v>
      </c>
    </row>
    <row r="25" spans="1:16" s="12" customFormat="1" outlineLevel="1" x14ac:dyDescent="0.2">
      <c r="A25" s="11" t="s">
        <v>941</v>
      </c>
      <c r="B25" s="37" t="s">
        <v>940</v>
      </c>
      <c r="C25" s="12">
        <v>3</v>
      </c>
      <c r="D25" s="12">
        <v>5</v>
      </c>
      <c r="E25" s="13"/>
      <c r="F25" s="13" t="s">
        <v>1442</v>
      </c>
      <c r="H25" s="4" t="str">
        <f t="shared" si="0"/>
        <v>product_name: 'Aspergillum, Iron'</v>
      </c>
      <c r="I25" s="4" t="str">
        <f t="shared" si="1"/>
        <v>description: 'Holds 3 flasks holy water; Std Act. range touch attack'</v>
      </c>
      <c r="J25" s="4" t="str">
        <f t="shared" si="2"/>
        <v>cost: 5</v>
      </c>
      <c r="K25" s="4" t="str">
        <f t="shared" ca="1" si="3"/>
        <v>stock: 16</v>
      </c>
      <c r="L25" s="4" t="str">
        <f t="shared" si="4"/>
        <v>weight: 3</v>
      </c>
      <c r="M25" s="4" t="str">
        <f t="shared" si="5"/>
        <v>category_id: 3</v>
      </c>
      <c r="N25" s="4" t="str">
        <f t="shared" si="6"/>
        <v/>
      </c>
      <c r="O25" s="4" t="str">
        <f t="shared" si="7"/>
        <v/>
      </c>
      <c r="P25" s="4" t="str">
        <f t="shared" ca="1" si="8"/>
        <v>{product_name: 'Aspergillum, Iron', description: 'Holds 3 flasks holy water; Std Act. range touch attack', cost: 5, stock: 16, weight: 3, category_id: 3, additional_information: JSON.stringify({})},</v>
      </c>
    </row>
    <row r="26" spans="1:16" s="12" customFormat="1" outlineLevel="1" x14ac:dyDescent="0.2">
      <c r="A26" s="11" t="s">
        <v>942</v>
      </c>
      <c r="B26" s="37" t="s">
        <v>940</v>
      </c>
      <c r="C26" s="12">
        <v>3</v>
      </c>
      <c r="D26" s="12">
        <v>20</v>
      </c>
      <c r="E26" s="13"/>
      <c r="F26" s="13" t="s">
        <v>1442</v>
      </c>
      <c r="H26" s="4" t="str">
        <f t="shared" si="0"/>
        <v>product_name: 'Aspergillum, Silver (DotF)'</v>
      </c>
      <c r="I26" s="4" t="str">
        <f t="shared" si="1"/>
        <v>description: 'Holds 3 flasks holy water; Std Act. range touch attack'</v>
      </c>
      <c r="J26" s="4" t="str">
        <f t="shared" si="2"/>
        <v>cost: 20</v>
      </c>
      <c r="K26" s="4" t="str">
        <f t="shared" ca="1" si="3"/>
        <v>stock: 4</v>
      </c>
      <c r="L26" s="4" t="str">
        <f t="shared" si="4"/>
        <v>weight: 3</v>
      </c>
      <c r="M26" s="4" t="str">
        <f t="shared" si="5"/>
        <v>category_id: 3</v>
      </c>
      <c r="N26" s="4" t="str">
        <f t="shared" si="6"/>
        <v/>
      </c>
      <c r="O26" s="4" t="str">
        <f t="shared" si="7"/>
        <v/>
      </c>
      <c r="P26" s="4" t="str">
        <f t="shared" ca="1" si="8"/>
        <v>{product_name: 'Aspergillum, Silver (DotF)', description: 'Holds 3 flasks holy water; Std Act. range touch attack', cost: 20, stock: 4, weight: 3, category_id: 3, additional_information: JSON.stringify({})},</v>
      </c>
    </row>
    <row r="27" spans="1:16" s="12" customFormat="1" outlineLevel="1" x14ac:dyDescent="0.2">
      <c r="A27" s="11" t="s">
        <v>943</v>
      </c>
      <c r="B27" s="37" t="s">
        <v>940</v>
      </c>
      <c r="C27" s="12">
        <v>3</v>
      </c>
      <c r="D27" s="12">
        <v>50</v>
      </c>
      <c r="E27" s="13"/>
      <c r="F27" s="13" t="s">
        <v>1442</v>
      </c>
      <c r="H27" s="4" t="str">
        <f t="shared" si="0"/>
        <v>product_name: 'Aspergillum, Silver (FRCS)'</v>
      </c>
      <c r="I27" s="4" t="str">
        <f t="shared" si="1"/>
        <v>description: 'Holds 3 flasks holy water; Std Act. range touch attack'</v>
      </c>
      <c r="J27" s="4" t="str">
        <f t="shared" si="2"/>
        <v>cost: 50</v>
      </c>
      <c r="K27" s="4" t="str">
        <f t="shared" ca="1" si="3"/>
        <v>stock: 3</v>
      </c>
      <c r="L27" s="4" t="str">
        <f t="shared" si="4"/>
        <v>weight: 3</v>
      </c>
      <c r="M27" s="4" t="str">
        <f t="shared" si="5"/>
        <v>category_id: 3</v>
      </c>
      <c r="N27" s="4" t="str">
        <f t="shared" si="6"/>
        <v/>
      </c>
      <c r="O27" s="4" t="str">
        <f t="shared" si="7"/>
        <v/>
      </c>
      <c r="P27" s="4" t="str">
        <f t="shared" ca="1" si="8"/>
        <v>{product_name: 'Aspergillum, Silver (FRCS)', description: 'Holds 3 flasks holy water; Std Act. range touch attack', cost: 50, stock: 3, weight: 3, category_id: 3, additional_information: JSON.stringify({})},</v>
      </c>
    </row>
    <row r="28" spans="1:16" s="12" customFormat="1" outlineLevel="1" x14ac:dyDescent="0.2">
      <c r="A28" s="11" t="s">
        <v>863</v>
      </c>
      <c r="B28" s="37" t="s">
        <v>944</v>
      </c>
      <c r="C28" s="12">
        <v>2</v>
      </c>
      <c r="D28" s="12">
        <v>2</v>
      </c>
      <c r="E28" s="13" t="s">
        <v>945</v>
      </c>
      <c r="F28" s="13" t="s">
        <v>1443</v>
      </c>
      <c r="H28" s="4" t="str">
        <f t="shared" si="0"/>
        <v>product_name: 'Backpack'</v>
      </c>
      <c r="I28" s="4" t="str">
        <f t="shared" si="1"/>
        <v>description: 'Holds 1 cu. ft'</v>
      </c>
      <c r="J28" s="4" t="str">
        <f t="shared" si="2"/>
        <v>cost: 2</v>
      </c>
      <c r="K28" s="4" t="str">
        <f t="shared" ca="1" si="3"/>
        <v>stock: 18</v>
      </c>
      <c r="L28" s="4" t="str">
        <f t="shared" si="4"/>
        <v>weight: 2</v>
      </c>
      <c r="M28" s="4" t="str">
        <f t="shared" si="5"/>
        <v>category_id: 3</v>
      </c>
      <c r="N28" s="4" t="str">
        <f t="shared" si="6"/>
        <v>type: 'Adventuring Gear'</v>
      </c>
      <c r="O28" s="4" t="str">
        <f t="shared" si="7"/>
        <v/>
      </c>
      <c r="P28" s="4" t="str">
        <f t="shared" ca="1" si="8"/>
        <v>{product_name: 'Backpack', description: 'Holds 1 cu. ft', cost: 2, stock: 18, weight: 2, category_id: 3, additional_information: JSON.stringify({type: 'Adventuring Gear'})},</v>
      </c>
    </row>
    <row r="29" spans="1:16" s="12" customFormat="1" outlineLevel="1" x14ac:dyDescent="0.2">
      <c r="A29" s="11" t="s">
        <v>865</v>
      </c>
      <c r="B29" s="37" t="s">
        <v>946</v>
      </c>
      <c r="C29" s="12">
        <v>0.5</v>
      </c>
      <c r="D29" s="12">
        <v>0.5</v>
      </c>
      <c r="E29" s="13"/>
      <c r="F29" s="13" t="s">
        <v>1443</v>
      </c>
      <c r="H29" s="4" t="str">
        <f t="shared" si="0"/>
        <v>product_name: 'Bandoleer'</v>
      </c>
      <c r="I29" s="4" t="str">
        <f t="shared" si="1"/>
        <v>description: 'Carries up to 8 small items.'</v>
      </c>
      <c r="J29" s="4" t="str">
        <f t="shared" si="2"/>
        <v>cost: 0.5</v>
      </c>
      <c r="K29" s="4" t="str">
        <f t="shared" ca="1" si="3"/>
        <v>stock: 10</v>
      </c>
      <c r="L29" s="4" t="str">
        <f t="shared" si="4"/>
        <v>weight: 0.5</v>
      </c>
      <c r="M29" s="4" t="str">
        <f t="shared" si="5"/>
        <v>category_id: 3</v>
      </c>
      <c r="N29" s="4" t="str">
        <f t="shared" si="6"/>
        <v/>
      </c>
      <c r="O29" s="4" t="str">
        <f t="shared" si="7"/>
        <v/>
      </c>
      <c r="P29" s="4" t="str">
        <f t="shared" ca="1" si="8"/>
        <v>{product_name: 'Bandoleer', description: 'Carries up to 8 small items.', cost: 0.5, stock: 10, weight: 0.5, category_id: 3, additional_information: JSON.stringify({})},</v>
      </c>
    </row>
    <row r="30" spans="1:16" s="12" customFormat="1" outlineLevel="1" x14ac:dyDescent="0.2">
      <c r="A30" s="11" t="s">
        <v>947</v>
      </c>
      <c r="B30" s="37" t="s">
        <v>948</v>
      </c>
      <c r="C30" s="12">
        <v>0.5</v>
      </c>
      <c r="D30" s="12">
        <v>5</v>
      </c>
      <c r="E30" s="13"/>
      <c r="F30" s="13" t="s">
        <v>1443</v>
      </c>
      <c r="H30" s="4" t="str">
        <f t="shared" si="0"/>
        <v>product_name: 'Bandoleer, Masterwork'</v>
      </c>
      <c r="I30" s="4" t="str">
        <f t="shared" si="1"/>
        <v>description: 'Carries up to 12 small items.'</v>
      </c>
      <c r="J30" s="4" t="str">
        <f t="shared" si="2"/>
        <v>cost: 5</v>
      </c>
      <c r="K30" s="4" t="str">
        <f t="shared" ca="1" si="3"/>
        <v>stock: 2</v>
      </c>
      <c r="L30" s="4" t="str">
        <f t="shared" si="4"/>
        <v>weight: 0.5</v>
      </c>
      <c r="M30" s="4" t="str">
        <f t="shared" si="5"/>
        <v>category_id: 3</v>
      </c>
      <c r="N30" s="4" t="str">
        <f t="shared" si="6"/>
        <v/>
      </c>
      <c r="O30" s="4" t="str">
        <f t="shared" si="7"/>
        <v/>
      </c>
      <c r="P30" s="4" t="str">
        <f t="shared" ca="1" si="8"/>
        <v>{product_name: 'Bandoleer, Masterwork', description: 'Carries up to 12 small items.', cost: 5, stock: 2, weight: 0.5, category_id: 3, additional_information: JSON.stringify({})},</v>
      </c>
    </row>
    <row r="31" spans="1:16" s="12" customFormat="1" outlineLevel="1" x14ac:dyDescent="0.2">
      <c r="A31" s="11" t="s">
        <v>949</v>
      </c>
      <c r="B31" s="37" t="s">
        <v>950</v>
      </c>
      <c r="C31" s="12">
        <v>30</v>
      </c>
      <c r="D31" s="12">
        <v>2</v>
      </c>
      <c r="E31" s="13" t="s">
        <v>945</v>
      </c>
      <c r="F31" s="13" t="s">
        <v>1443</v>
      </c>
      <c r="H31" s="4" t="str">
        <f t="shared" si="0"/>
        <v>product_name: 'Barrel'</v>
      </c>
      <c r="I31" s="4" t="str">
        <f t="shared" si="1"/>
        <v>description: 'Holds 10 cu ft'</v>
      </c>
      <c r="J31" s="4" t="str">
        <f t="shared" si="2"/>
        <v>cost: 2</v>
      </c>
      <c r="K31" s="4" t="str">
        <f t="shared" ca="1" si="3"/>
        <v>stock: 10</v>
      </c>
      <c r="L31" s="4" t="str">
        <f t="shared" si="4"/>
        <v>weight: 30</v>
      </c>
      <c r="M31" s="4" t="str">
        <f t="shared" si="5"/>
        <v>category_id: 3</v>
      </c>
      <c r="N31" s="4" t="str">
        <f t="shared" si="6"/>
        <v>type: 'Adventuring Gear'</v>
      </c>
      <c r="O31" s="4" t="str">
        <f t="shared" si="7"/>
        <v/>
      </c>
      <c r="P31" s="4" t="str">
        <f t="shared" ca="1" si="8"/>
        <v>{product_name: 'Barrel', description: 'Holds 10 cu ft', cost: 2, stock: 10, weight: 30, category_id: 3, additional_information: JSON.stringify({type: 'Adventuring Gear'})},</v>
      </c>
    </row>
    <row r="32" spans="1:16" s="12" customFormat="1" outlineLevel="1" x14ac:dyDescent="0.2">
      <c r="A32" s="11" t="s">
        <v>951</v>
      </c>
      <c r="B32" s="37" t="s">
        <v>952</v>
      </c>
      <c r="C32" s="12">
        <v>1</v>
      </c>
      <c r="D32" s="12">
        <v>0.4</v>
      </c>
      <c r="E32" s="13" t="s">
        <v>945</v>
      </c>
      <c r="F32" s="13" t="s">
        <v>1443</v>
      </c>
      <c r="H32" s="4" t="str">
        <f t="shared" si="0"/>
        <v>product_name: 'Basket'</v>
      </c>
      <c r="I32" s="4" t="str">
        <f t="shared" si="1"/>
        <v>description: 'Holds 2 cu ft'</v>
      </c>
      <c r="J32" s="4" t="str">
        <f t="shared" si="2"/>
        <v>cost: 0.4</v>
      </c>
      <c r="K32" s="4" t="str">
        <f t="shared" ca="1" si="3"/>
        <v>stock: 10</v>
      </c>
      <c r="L32" s="4" t="str">
        <f t="shared" si="4"/>
        <v>weight: 1</v>
      </c>
      <c r="M32" s="4" t="str">
        <f t="shared" si="5"/>
        <v>category_id: 3</v>
      </c>
      <c r="N32" s="4" t="str">
        <f t="shared" si="6"/>
        <v>type: 'Adventuring Gear'</v>
      </c>
      <c r="O32" s="4" t="str">
        <f t="shared" si="7"/>
        <v/>
      </c>
      <c r="P32" s="4" t="str">
        <f t="shared" ca="1" si="8"/>
        <v>{product_name: 'Basket', description: 'Holds 2 cu ft', cost: 0.4, stock: 10, weight: 1, category_id: 3, additional_information: JSON.stringify({type: 'Adventuring Gear'})},</v>
      </c>
    </row>
    <row r="33" spans="1:16" s="12" customFormat="1" outlineLevel="1" x14ac:dyDescent="0.2">
      <c r="A33" s="11" t="s">
        <v>953</v>
      </c>
      <c r="B33" s="37" t="s">
        <v>1352</v>
      </c>
      <c r="C33" s="12">
        <v>5</v>
      </c>
      <c r="D33" s="12">
        <v>0.1</v>
      </c>
      <c r="E33" s="13" t="s">
        <v>945</v>
      </c>
      <c r="F33" s="13" t="s">
        <v>1443</v>
      </c>
      <c r="H33" s="4" t="str">
        <f t="shared" si="0"/>
        <v>product_name: 'Bedroll'</v>
      </c>
      <c r="I33" s="4" t="str">
        <f t="shared" si="1"/>
        <v/>
      </c>
      <c r="J33" s="4" t="str">
        <f t="shared" si="2"/>
        <v>cost: 0.1</v>
      </c>
      <c r="K33" s="4" t="str">
        <f t="shared" ca="1" si="3"/>
        <v>stock: 15</v>
      </c>
      <c r="L33" s="4" t="str">
        <f t="shared" si="4"/>
        <v>weight: 5</v>
      </c>
      <c r="M33" s="4" t="str">
        <f t="shared" si="5"/>
        <v>category_id: 3</v>
      </c>
      <c r="N33" s="4" t="str">
        <f t="shared" si="6"/>
        <v>type: 'Adventuring Gear'</v>
      </c>
      <c r="O33" s="4" t="str">
        <f t="shared" si="7"/>
        <v/>
      </c>
      <c r="P33" s="4" t="str">
        <f t="shared" ca="1" si="8"/>
        <v>{product_name: 'Bedroll', cost: 0.1, stock: 15, weight: 5, category_id: 3, additional_information: JSON.stringify({type: 'Adventuring Gear'})},</v>
      </c>
    </row>
    <row r="34" spans="1:16" s="12" customFormat="1" outlineLevel="1" x14ac:dyDescent="0.2">
      <c r="A34" s="11" t="s">
        <v>954</v>
      </c>
      <c r="B34" s="37" t="s">
        <v>1352</v>
      </c>
      <c r="C34" s="12">
        <v>0</v>
      </c>
      <c r="D34" s="12">
        <v>1</v>
      </c>
      <c r="E34" s="13" t="s">
        <v>945</v>
      </c>
      <c r="F34" s="13" t="s">
        <v>1443</v>
      </c>
      <c r="H34" s="4" t="str">
        <f t="shared" si="0"/>
        <v>product_name: 'Bell'</v>
      </c>
      <c r="I34" s="4" t="str">
        <f t="shared" si="1"/>
        <v/>
      </c>
      <c r="J34" s="4" t="str">
        <f t="shared" si="2"/>
        <v>cost: 1</v>
      </c>
      <c r="K34" s="4" t="str">
        <f t="shared" ca="1" si="3"/>
        <v>stock: 6</v>
      </c>
      <c r="L34" s="4" t="str">
        <f t="shared" si="4"/>
        <v>weight: 0</v>
      </c>
      <c r="M34" s="4" t="str">
        <f t="shared" si="5"/>
        <v>category_id: 3</v>
      </c>
      <c r="N34" s="4" t="str">
        <f t="shared" si="6"/>
        <v>type: 'Adventuring Gear'</v>
      </c>
      <c r="O34" s="4" t="str">
        <f t="shared" si="7"/>
        <v/>
      </c>
      <c r="P34" s="4" t="str">
        <f t="shared" ca="1" si="8"/>
        <v>{product_name: 'Bell', cost: 1, stock: 6, weight: 0, category_id: 3, additional_information: JSON.stringify({type: 'Adventuring Gear'})},</v>
      </c>
    </row>
    <row r="35" spans="1:16" s="12" customFormat="1" outlineLevel="1" x14ac:dyDescent="0.2">
      <c r="A35" s="11" t="s">
        <v>955</v>
      </c>
      <c r="B35" s="37" t="s">
        <v>1352</v>
      </c>
      <c r="C35" s="12">
        <v>3</v>
      </c>
      <c r="E35" s="13"/>
      <c r="F35" s="13" t="s">
        <v>1441</v>
      </c>
      <c r="H35" s="4" t="str">
        <f t="shared" si="0"/>
        <v>product_name: 'Bellows Mask'</v>
      </c>
      <c r="I35" s="4" t="str">
        <f t="shared" si="1"/>
        <v/>
      </c>
      <c r="J35" s="4" t="str">
        <f t="shared" si="2"/>
        <v>cost: -1</v>
      </c>
      <c r="K35" s="4" t="str">
        <f t="shared" ca="1" si="3"/>
        <v>stock: 2</v>
      </c>
      <c r="L35" s="4" t="str">
        <f t="shared" si="4"/>
        <v>weight: 3</v>
      </c>
      <c r="M35" s="4" t="str">
        <f t="shared" si="5"/>
        <v>category_id: 3</v>
      </c>
      <c r="N35" s="4" t="str">
        <f t="shared" si="6"/>
        <v/>
      </c>
      <c r="O35" s="4" t="str">
        <f t="shared" si="7"/>
        <v/>
      </c>
      <c r="P35" s="4" t="str">
        <f t="shared" ca="1" si="8"/>
        <v>{product_name: 'Bellows Mask', cost: -1, stock: 2, weight: 3, category_id: 3, additional_information: JSON.stringify({})},</v>
      </c>
    </row>
    <row r="36" spans="1:16" s="12" customFormat="1" outlineLevel="1" x14ac:dyDescent="0.2">
      <c r="A36" s="11" t="s">
        <v>866</v>
      </c>
      <c r="B36" s="37" t="s">
        <v>1352</v>
      </c>
      <c r="C36" s="12">
        <v>1</v>
      </c>
      <c r="D36" s="12">
        <v>0</v>
      </c>
      <c r="E36" s="13"/>
      <c r="F36" s="13" t="s">
        <v>1441</v>
      </c>
      <c r="H36" s="4" t="str">
        <f t="shared" si="0"/>
        <v>product_name: 'Belt'</v>
      </c>
      <c r="I36" s="4" t="str">
        <f t="shared" si="1"/>
        <v/>
      </c>
      <c r="J36" s="4" t="str">
        <f t="shared" si="2"/>
        <v>cost: 0</v>
      </c>
      <c r="K36" s="4" t="str">
        <f t="shared" ca="1" si="3"/>
        <v>stock: 13</v>
      </c>
      <c r="L36" s="4" t="str">
        <f t="shared" si="4"/>
        <v>weight: 1</v>
      </c>
      <c r="M36" s="4" t="str">
        <f t="shared" si="5"/>
        <v>category_id: 3</v>
      </c>
      <c r="N36" s="4" t="str">
        <f t="shared" si="6"/>
        <v/>
      </c>
      <c r="O36" s="4" t="str">
        <f t="shared" si="7"/>
        <v/>
      </c>
      <c r="P36" s="4" t="str">
        <f t="shared" ca="1" si="8"/>
        <v>{product_name: 'Belt', cost: 0, stock: 13, weight: 1, category_id: 3, additional_information: JSON.stringify({})},</v>
      </c>
    </row>
    <row r="37" spans="1:16" s="12" customFormat="1" outlineLevel="1" x14ac:dyDescent="0.2">
      <c r="A37" s="11" t="s">
        <v>956</v>
      </c>
      <c r="B37" s="37" t="s">
        <v>1352</v>
      </c>
      <c r="C37" s="12">
        <v>1</v>
      </c>
      <c r="D37" s="12">
        <v>2</v>
      </c>
      <c r="E37" s="13"/>
      <c r="F37" s="13" t="s">
        <v>1440</v>
      </c>
      <c r="H37" s="4" t="str">
        <f t="shared" si="0"/>
        <v>product_name: 'Bit and Bridle'</v>
      </c>
      <c r="I37" s="4" t="str">
        <f t="shared" si="1"/>
        <v/>
      </c>
      <c r="J37" s="4" t="str">
        <f t="shared" si="2"/>
        <v>cost: 2</v>
      </c>
      <c r="K37" s="4" t="str">
        <f t="shared" ca="1" si="3"/>
        <v>stock: 8</v>
      </c>
      <c r="L37" s="4" t="str">
        <f t="shared" si="4"/>
        <v>weight: 1</v>
      </c>
      <c r="M37" s="4" t="str">
        <f t="shared" si="5"/>
        <v>category_id: 3</v>
      </c>
      <c r="N37" s="4" t="str">
        <f t="shared" si="6"/>
        <v/>
      </c>
      <c r="O37" s="4" t="str">
        <f t="shared" si="7"/>
        <v/>
      </c>
      <c r="P37" s="4" t="str">
        <f t="shared" ca="1" si="8"/>
        <v>{product_name: 'Bit and Bridle', cost: 2, stock: 8, weight: 1, category_id: 3, additional_information: JSON.stringify({})},</v>
      </c>
    </row>
    <row r="38" spans="1:16" s="12" customFormat="1" outlineLevel="1" x14ac:dyDescent="0.2">
      <c r="A38" s="11" t="s">
        <v>957</v>
      </c>
      <c r="B38" s="37" t="s">
        <v>1352</v>
      </c>
      <c r="C38" s="12">
        <v>3</v>
      </c>
      <c r="D38" s="12">
        <v>0.5</v>
      </c>
      <c r="E38" s="13" t="s">
        <v>945</v>
      </c>
      <c r="F38" s="13" t="s">
        <v>1443</v>
      </c>
      <c r="H38" s="4" t="str">
        <f t="shared" si="0"/>
        <v>product_name: 'Blanket, Winter'</v>
      </c>
      <c r="I38" s="4" t="str">
        <f t="shared" si="1"/>
        <v/>
      </c>
      <c r="J38" s="4" t="str">
        <f t="shared" si="2"/>
        <v>cost: 0.5</v>
      </c>
      <c r="K38" s="4" t="str">
        <f t="shared" ca="1" si="3"/>
        <v>stock: 9</v>
      </c>
      <c r="L38" s="4" t="str">
        <f t="shared" si="4"/>
        <v>weight: 3</v>
      </c>
      <c r="M38" s="4" t="str">
        <f t="shared" si="5"/>
        <v>category_id: 3</v>
      </c>
      <c r="N38" s="4" t="str">
        <f t="shared" si="6"/>
        <v>type: 'Adventuring Gear'</v>
      </c>
      <c r="O38" s="4" t="str">
        <f t="shared" si="7"/>
        <v/>
      </c>
      <c r="P38" s="4" t="str">
        <f t="shared" ca="1" si="8"/>
        <v>{product_name: 'Blanket, Winter', cost: 0.5, stock: 9, weight: 3, category_id: 3, additional_information: JSON.stringify({type: 'Adventuring Gear'})},</v>
      </c>
    </row>
    <row r="39" spans="1:16" s="12" customFormat="1" outlineLevel="1" x14ac:dyDescent="0.2">
      <c r="A39" s="11" t="s">
        <v>958</v>
      </c>
      <c r="B39" s="37" t="s">
        <v>1352</v>
      </c>
      <c r="C39" s="12">
        <v>5</v>
      </c>
      <c r="D39" s="12">
        <v>5</v>
      </c>
      <c r="E39" s="13" t="s">
        <v>945</v>
      </c>
      <c r="F39" s="13" t="s">
        <v>1443</v>
      </c>
      <c r="H39" s="4" t="str">
        <f t="shared" si="0"/>
        <v>product_name: 'Block &amp; Tackle'</v>
      </c>
      <c r="I39" s="4" t="str">
        <f t="shared" si="1"/>
        <v/>
      </c>
      <c r="J39" s="4" t="str">
        <f t="shared" si="2"/>
        <v>cost: 5</v>
      </c>
      <c r="K39" s="4" t="str">
        <f t="shared" ca="1" si="3"/>
        <v>stock: 5</v>
      </c>
      <c r="L39" s="4" t="str">
        <f t="shared" si="4"/>
        <v>weight: 5</v>
      </c>
      <c r="M39" s="4" t="str">
        <f t="shared" si="5"/>
        <v>category_id: 3</v>
      </c>
      <c r="N39" s="4" t="str">
        <f t="shared" si="6"/>
        <v>type: 'Adventuring Gear'</v>
      </c>
      <c r="O39" s="4" t="str">
        <f t="shared" si="7"/>
        <v/>
      </c>
      <c r="P39" s="4" t="str">
        <f t="shared" ca="1" si="8"/>
        <v>{product_name: 'Block &amp; Tackle', cost: 5, stock: 5, weight: 5, category_id: 3, additional_information: JSON.stringify({type: 'Adventuring Gear'})},</v>
      </c>
    </row>
    <row r="40" spans="1:16" s="12" customFormat="1" outlineLevel="1" x14ac:dyDescent="0.2">
      <c r="A40" s="11" t="s">
        <v>959</v>
      </c>
      <c r="B40" s="37" t="s">
        <v>1352</v>
      </c>
      <c r="C40" s="12">
        <v>3</v>
      </c>
      <c r="D40" s="12">
        <v>15</v>
      </c>
      <c r="E40" s="13"/>
      <c r="F40" s="13" t="s">
        <v>1444</v>
      </c>
      <c r="H40" s="4" t="str">
        <f t="shared" si="0"/>
        <v>product_name: 'Book'</v>
      </c>
      <c r="I40" s="4" t="str">
        <f t="shared" si="1"/>
        <v/>
      </c>
      <c r="J40" s="4" t="str">
        <f t="shared" si="2"/>
        <v>cost: 15</v>
      </c>
      <c r="K40" s="4" t="str">
        <f t="shared" ca="1" si="3"/>
        <v>stock: 8</v>
      </c>
      <c r="L40" s="4" t="str">
        <f t="shared" si="4"/>
        <v>weight: 3</v>
      </c>
      <c r="M40" s="4" t="str">
        <f t="shared" si="5"/>
        <v>category_id: 3</v>
      </c>
      <c r="N40" s="4" t="str">
        <f t="shared" si="6"/>
        <v/>
      </c>
      <c r="O40" s="4" t="str">
        <f t="shared" si="7"/>
        <v/>
      </c>
      <c r="P40" s="4" t="str">
        <f t="shared" ca="1" si="8"/>
        <v>{product_name: 'Book', cost: 15, stock: 8, weight: 3, category_id: 3, additional_information: JSON.stringify({})},</v>
      </c>
    </row>
    <row r="41" spans="1:16" s="12" customFormat="1" outlineLevel="1" x14ac:dyDescent="0.2">
      <c r="A41" s="11" t="s">
        <v>960</v>
      </c>
      <c r="B41" s="37" t="s">
        <v>1352</v>
      </c>
      <c r="C41" s="12">
        <v>20</v>
      </c>
      <c r="E41" s="13"/>
      <c r="F41" s="13" t="s">
        <v>1441</v>
      </c>
      <c r="H41" s="4" t="str">
        <f t="shared" si="0"/>
        <v>product_name: 'Boot Pumps'</v>
      </c>
      <c r="I41" s="4" t="str">
        <f t="shared" si="1"/>
        <v/>
      </c>
      <c r="J41" s="4" t="str">
        <f t="shared" si="2"/>
        <v>cost: -1</v>
      </c>
      <c r="K41" s="4" t="str">
        <f t="shared" ca="1" si="3"/>
        <v>stock: 2</v>
      </c>
      <c r="L41" s="4" t="str">
        <f t="shared" si="4"/>
        <v>weight: 20</v>
      </c>
      <c r="M41" s="4" t="str">
        <f t="shared" si="5"/>
        <v>category_id: 3</v>
      </c>
      <c r="N41" s="4" t="str">
        <f t="shared" si="6"/>
        <v/>
      </c>
      <c r="O41" s="4" t="str">
        <f t="shared" si="7"/>
        <v/>
      </c>
      <c r="P41" s="4" t="str">
        <f t="shared" ca="1" si="8"/>
        <v>{product_name: 'Boot Pumps', cost: -1, stock: 2, weight: 20, category_id: 3, additional_information: JSON.stringify({})},</v>
      </c>
    </row>
    <row r="42" spans="1:16" s="12" customFormat="1" outlineLevel="1" x14ac:dyDescent="0.2">
      <c r="A42" s="11" t="s">
        <v>961</v>
      </c>
      <c r="B42" s="37" t="s">
        <v>1352</v>
      </c>
      <c r="C42" s="12">
        <v>0</v>
      </c>
      <c r="D42" s="12">
        <v>2</v>
      </c>
      <c r="E42" s="13" t="s">
        <v>945</v>
      </c>
      <c r="F42" s="13" t="s">
        <v>1445</v>
      </c>
      <c r="H42" s="4" t="str">
        <f t="shared" si="0"/>
        <v>product_name: 'Bottle, Wine, Glass'</v>
      </c>
      <c r="I42" s="4" t="str">
        <f t="shared" si="1"/>
        <v/>
      </c>
      <c r="J42" s="4" t="str">
        <f t="shared" si="2"/>
        <v>cost: 2</v>
      </c>
      <c r="K42" s="4" t="str">
        <f t="shared" ca="1" si="3"/>
        <v>stock: 18</v>
      </c>
      <c r="L42" s="4" t="str">
        <f t="shared" si="4"/>
        <v>weight: 0</v>
      </c>
      <c r="M42" s="4" t="str">
        <f t="shared" si="5"/>
        <v>category_id: 3</v>
      </c>
      <c r="N42" s="4" t="str">
        <f t="shared" si="6"/>
        <v>type: 'Adventuring Gear'</v>
      </c>
      <c r="O42" s="4" t="str">
        <f t="shared" si="7"/>
        <v/>
      </c>
      <c r="P42" s="4" t="str">
        <f t="shared" ca="1" si="8"/>
        <v>{product_name: 'Bottle, Wine, Glass', cost: 2, stock: 18, weight: 0, category_id: 3, additional_information: JSON.stringify({type: 'Adventuring Gear'})},</v>
      </c>
    </row>
    <row r="43" spans="1:16" s="12" customFormat="1" outlineLevel="1" x14ac:dyDescent="0.2">
      <c r="A43" s="11" t="s">
        <v>625</v>
      </c>
      <c r="B43" s="37" t="s">
        <v>1352</v>
      </c>
      <c r="C43" s="12">
        <v>1</v>
      </c>
      <c r="D43" s="12">
        <v>0</v>
      </c>
      <c r="E43" s="13"/>
      <c r="F43" s="13" t="s">
        <v>1441</v>
      </c>
      <c r="H43" s="4" t="str">
        <f t="shared" si="0"/>
        <v>product_name: 'Bracers'</v>
      </c>
      <c r="I43" s="4" t="str">
        <f t="shared" si="1"/>
        <v/>
      </c>
      <c r="J43" s="4" t="str">
        <f t="shared" si="2"/>
        <v>cost: 0</v>
      </c>
      <c r="K43" s="4" t="str">
        <f t="shared" ca="1" si="3"/>
        <v>stock: 7</v>
      </c>
      <c r="L43" s="4" t="str">
        <f t="shared" si="4"/>
        <v>weight: 1</v>
      </c>
      <c r="M43" s="4" t="str">
        <f t="shared" si="5"/>
        <v>category_id: 3</v>
      </c>
      <c r="N43" s="4" t="str">
        <f t="shared" si="6"/>
        <v/>
      </c>
      <c r="O43" s="4" t="str">
        <f t="shared" si="7"/>
        <v/>
      </c>
      <c r="P43" s="4" t="str">
        <f t="shared" ca="1" si="8"/>
        <v>{product_name: 'Bracers', cost: 0, stock: 7, weight: 1, category_id: 3, additional_information: JSON.stringify({})},</v>
      </c>
    </row>
    <row r="44" spans="1:16" s="12" customFormat="1" outlineLevel="1" x14ac:dyDescent="0.2">
      <c r="A44" s="11" t="s">
        <v>962</v>
      </c>
      <c r="B44" s="37" t="s">
        <v>1352</v>
      </c>
      <c r="C44" s="12">
        <v>5</v>
      </c>
      <c r="D44" s="12">
        <v>4</v>
      </c>
      <c r="E44" s="13"/>
      <c r="F44" s="13" t="s">
        <v>1441</v>
      </c>
      <c r="H44" s="4" t="str">
        <f t="shared" si="0"/>
        <v>product_name: 'Brazier, Field, Bronze'</v>
      </c>
      <c r="I44" s="4" t="str">
        <f t="shared" si="1"/>
        <v/>
      </c>
      <c r="J44" s="4" t="str">
        <f t="shared" si="2"/>
        <v>cost: 4</v>
      </c>
      <c r="K44" s="4" t="str">
        <f t="shared" ca="1" si="3"/>
        <v>stock: 4</v>
      </c>
      <c r="L44" s="4" t="str">
        <f t="shared" si="4"/>
        <v>weight: 5</v>
      </c>
      <c r="M44" s="4" t="str">
        <f t="shared" si="5"/>
        <v>category_id: 3</v>
      </c>
      <c r="N44" s="4" t="str">
        <f t="shared" si="6"/>
        <v/>
      </c>
      <c r="O44" s="4" t="str">
        <f t="shared" si="7"/>
        <v/>
      </c>
      <c r="P44" s="4" t="str">
        <f t="shared" ca="1" si="8"/>
        <v>{product_name: 'Brazier, Field, Bronze', cost: 4, stock: 4, weight: 5, category_id: 3, additional_information: JSON.stringify({})},</v>
      </c>
    </row>
    <row r="45" spans="1:16" s="12" customFormat="1" outlineLevel="1" x14ac:dyDescent="0.2">
      <c r="A45" s="11" t="s">
        <v>963</v>
      </c>
      <c r="B45" s="37" t="s">
        <v>1352</v>
      </c>
      <c r="C45" s="12">
        <v>6</v>
      </c>
      <c r="D45" s="12">
        <v>15</v>
      </c>
      <c r="E45" s="13"/>
      <c r="F45" s="13" t="s">
        <v>1441</v>
      </c>
      <c r="H45" s="4" t="str">
        <f t="shared" si="0"/>
        <v>product_name: 'Brazier, Field, Silver'</v>
      </c>
      <c r="I45" s="4" t="str">
        <f t="shared" si="1"/>
        <v/>
      </c>
      <c r="J45" s="4" t="str">
        <f t="shared" si="2"/>
        <v>cost: 15</v>
      </c>
      <c r="K45" s="4" t="str">
        <f t="shared" ca="1" si="3"/>
        <v>stock: 15</v>
      </c>
      <c r="L45" s="4" t="str">
        <f t="shared" si="4"/>
        <v>weight: 6</v>
      </c>
      <c r="M45" s="4" t="str">
        <f t="shared" si="5"/>
        <v>category_id: 3</v>
      </c>
      <c r="N45" s="4" t="str">
        <f t="shared" si="6"/>
        <v/>
      </c>
      <c r="O45" s="4" t="str">
        <f t="shared" si="7"/>
        <v/>
      </c>
      <c r="P45" s="4" t="str">
        <f t="shared" ca="1" si="8"/>
        <v>{product_name: 'Brazier, Field, Silver', cost: 15, stock: 15, weight: 6, category_id: 3, additional_information: JSON.stringify({})},</v>
      </c>
    </row>
    <row r="46" spans="1:16" s="12" customFormat="1" outlineLevel="1" x14ac:dyDescent="0.2">
      <c r="A46" s="11" t="s">
        <v>964</v>
      </c>
      <c r="B46" s="37" t="s">
        <v>1352</v>
      </c>
      <c r="C46" s="12">
        <v>75</v>
      </c>
      <c r="D46" s="12">
        <v>30</v>
      </c>
      <c r="E46" s="13"/>
      <c r="F46" s="13" t="s">
        <v>1441</v>
      </c>
      <c r="H46" s="4" t="str">
        <f t="shared" si="0"/>
        <v>product_name: 'Brazier, Large, Bronze'</v>
      </c>
      <c r="I46" s="4" t="str">
        <f t="shared" si="1"/>
        <v/>
      </c>
      <c r="J46" s="4" t="str">
        <f t="shared" si="2"/>
        <v>cost: 30</v>
      </c>
      <c r="K46" s="4" t="str">
        <f t="shared" ca="1" si="3"/>
        <v>stock: 10</v>
      </c>
      <c r="L46" s="4" t="str">
        <f t="shared" si="4"/>
        <v>weight: 75</v>
      </c>
      <c r="M46" s="4" t="str">
        <f t="shared" si="5"/>
        <v>category_id: 3</v>
      </c>
      <c r="N46" s="4" t="str">
        <f t="shared" si="6"/>
        <v/>
      </c>
      <c r="O46" s="4" t="str">
        <f t="shared" si="7"/>
        <v/>
      </c>
      <c r="P46" s="4" t="str">
        <f t="shared" ca="1" si="8"/>
        <v>{product_name: 'Brazier, Large, Bronze', cost: 30, stock: 10, weight: 75, category_id: 3, additional_information: JSON.stringify({})},</v>
      </c>
    </row>
    <row r="47" spans="1:16" s="12" customFormat="1" outlineLevel="1" x14ac:dyDescent="0.2">
      <c r="A47" s="11" t="s">
        <v>965</v>
      </c>
      <c r="B47" s="37" t="s">
        <v>1352</v>
      </c>
      <c r="C47" s="12">
        <v>160</v>
      </c>
      <c r="D47" s="12">
        <v>110</v>
      </c>
      <c r="E47" s="13"/>
      <c r="F47" s="13" t="s">
        <v>1441</v>
      </c>
      <c r="H47" s="4" t="str">
        <f t="shared" si="0"/>
        <v>product_name: 'Brazier, Large, Gold'</v>
      </c>
      <c r="I47" s="4" t="str">
        <f t="shared" si="1"/>
        <v/>
      </c>
      <c r="J47" s="4" t="str">
        <f t="shared" si="2"/>
        <v>cost: 110</v>
      </c>
      <c r="K47" s="4" t="str">
        <f t="shared" ca="1" si="3"/>
        <v>stock: 4</v>
      </c>
      <c r="L47" s="4" t="str">
        <f t="shared" si="4"/>
        <v>weight: 160</v>
      </c>
      <c r="M47" s="4" t="str">
        <f t="shared" si="5"/>
        <v>category_id: 3</v>
      </c>
      <c r="N47" s="4" t="str">
        <f t="shared" si="6"/>
        <v/>
      </c>
      <c r="O47" s="4" t="str">
        <f t="shared" si="7"/>
        <v/>
      </c>
      <c r="P47" s="4" t="str">
        <f t="shared" ca="1" si="8"/>
        <v>{product_name: 'Brazier, Large, Gold', cost: 110, stock: 4, weight: 160, category_id: 3, additional_information: JSON.stringify({})},</v>
      </c>
    </row>
    <row r="48" spans="1:16" s="12" customFormat="1" outlineLevel="1" x14ac:dyDescent="0.2">
      <c r="A48" s="11" t="s">
        <v>966</v>
      </c>
      <c r="B48" s="37" t="s">
        <v>1352</v>
      </c>
      <c r="C48" s="12">
        <v>80</v>
      </c>
      <c r="D48" s="12">
        <v>70</v>
      </c>
      <c r="E48" s="13"/>
      <c r="F48" s="13" t="s">
        <v>1441</v>
      </c>
      <c r="H48" s="4" t="str">
        <f t="shared" si="0"/>
        <v>product_name: 'Brazier, Large, Silver'</v>
      </c>
      <c r="I48" s="4" t="str">
        <f t="shared" si="1"/>
        <v/>
      </c>
      <c r="J48" s="4" t="str">
        <f t="shared" si="2"/>
        <v>cost: 70</v>
      </c>
      <c r="K48" s="4" t="str">
        <f t="shared" ca="1" si="3"/>
        <v>stock: 3</v>
      </c>
      <c r="L48" s="4" t="str">
        <f t="shared" si="4"/>
        <v>weight: 80</v>
      </c>
      <c r="M48" s="4" t="str">
        <f t="shared" si="5"/>
        <v>category_id: 3</v>
      </c>
      <c r="N48" s="4" t="str">
        <f t="shared" si="6"/>
        <v/>
      </c>
      <c r="O48" s="4" t="str">
        <f t="shared" si="7"/>
        <v/>
      </c>
      <c r="P48" s="4" t="str">
        <f t="shared" ca="1" si="8"/>
        <v>{product_name: 'Brazier, Large, Silver', cost: 70, stock: 3, weight: 80, category_id: 3, additional_information: JSON.stringify({})},</v>
      </c>
    </row>
    <row r="49" spans="1:16" s="12" customFormat="1" outlineLevel="1" x14ac:dyDescent="0.2">
      <c r="A49" s="11" t="s">
        <v>967</v>
      </c>
      <c r="B49" s="37" t="s">
        <v>1352</v>
      </c>
      <c r="C49" s="12">
        <v>25</v>
      </c>
      <c r="D49" s="12">
        <v>17</v>
      </c>
      <c r="E49" s="13"/>
      <c r="F49" s="13" t="s">
        <v>1441</v>
      </c>
      <c r="H49" s="4" t="str">
        <f t="shared" si="0"/>
        <v>product_name: 'Brazier, Medium, Bronze'</v>
      </c>
      <c r="I49" s="4" t="str">
        <f t="shared" si="1"/>
        <v/>
      </c>
      <c r="J49" s="4" t="str">
        <f t="shared" si="2"/>
        <v>cost: 17</v>
      </c>
      <c r="K49" s="4" t="str">
        <f t="shared" ca="1" si="3"/>
        <v>stock: 9</v>
      </c>
      <c r="L49" s="4" t="str">
        <f t="shared" si="4"/>
        <v>weight: 25</v>
      </c>
      <c r="M49" s="4" t="str">
        <f t="shared" si="5"/>
        <v>category_id: 3</v>
      </c>
      <c r="N49" s="4" t="str">
        <f t="shared" si="6"/>
        <v/>
      </c>
      <c r="O49" s="4" t="str">
        <f t="shared" si="7"/>
        <v/>
      </c>
      <c r="P49" s="4" t="str">
        <f t="shared" ca="1" si="8"/>
        <v>{product_name: 'Brazier, Medium, Bronze', cost: 17, stock: 9, weight: 25, category_id: 3, additional_information: JSON.stringify({})},</v>
      </c>
    </row>
    <row r="50" spans="1:16" s="12" customFormat="1" outlineLevel="1" x14ac:dyDescent="0.2">
      <c r="A50" s="11" t="s">
        <v>968</v>
      </c>
      <c r="B50" s="37" t="s">
        <v>1352</v>
      </c>
      <c r="C50" s="12">
        <v>60</v>
      </c>
      <c r="D50" s="12">
        <v>70</v>
      </c>
      <c r="E50" s="13"/>
      <c r="F50" s="13" t="s">
        <v>1441</v>
      </c>
      <c r="H50" s="4" t="str">
        <f t="shared" si="0"/>
        <v>product_name: 'Brazier, Medium, Gold'</v>
      </c>
      <c r="I50" s="4" t="str">
        <f t="shared" si="1"/>
        <v/>
      </c>
      <c r="J50" s="4" t="str">
        <f t="shared" si="2"/>
        <v>cost: 70</v>
      </c>
      <c r="K50" s="4" t="str">
        <f t="shared" ca="1" si="3"/>
        <v>stock: 7</v>
      </c>
      <c r="L50" s="4" t="str">
        <f t="shared" si="4"/>
        <v>weight: 60</v>
      </c>
      <c r="M50" s="4" t="str">
        <f t="shared" si="5"/>
        <v>category_id: 3</v>
      </c>
      <c r="N50" s="4" t="str">
        <f t="shared" si="6"/>
        <v/>
      </c>
      <c r="O50" s="4" t="str">
        <f t="shared" si="7"/>
        <v/>
      </c>
      <c r="P50" s="4" t="str">
        <f t="shared" ca="1" si="8"/>
        <v>{product_name: 'Brazier, Medium, Gold', cost: 70, stock: 7, weight: 60, category_id: 3, additional_information: JSON.stringify({})},</v>
      </c>
    </row>
    <row r="51" spans="1:16" s="12" customFormat="1" outlineLevel="1" x14ac:dyDescent="0.2">
      <c r="A51" s="11" t="s">
        <v>969</v>
      </c>
      <c r="B51" s="37" t="s">
        <v>1352</v>
      </c>
      <c r="C51" s="12">
        <v>30</v>
      </c>
      <c r="D51" s="12">
        <v>30</v>
      </c>
      <c r="E51" s="13"/>
      <c r="F51" s="13" t="s">
        <v>1441</v>
      </c>
      <c r="H51" s="4" t="str">
        <f t="shared" si="0"/>
        <v>product_name: 'Brazier, Medium, Silver'</v>
      </c>
      <c r="I51" s="4" t="str">
        <f t="shared" si="1"/>
        <v/>
      </c>
      <c r="J51" s="4" t="str">
        <f t="shared" si="2"/>
        <v>cost: 30</v>
      </c>
      <c r="K51" s="4" t="str">
        <f t="shared" ca="1" si="3"/>
        <v>stock: 3</v>
      </c>
      <c r="L51" s="4" t="str">
        <f t="shared" si="4"/>
        <v>weight: 30</v>
      </c>
      <c r="M51" s="4" t="str">
        <f t="shared" si="5"/>
        <v>category_id: 3</v>
      </c>
      <c r="N51" s="4" t="str">
        <f t="shared" si="6"/>
        <v/>
      </c>
      <c r="O51" s="4" t="str">
        <f t="shared" si="7"/>
        <v/>
      </c>
      <c r="P51" s="4" t="str">
        <f t="shared" ca="1" si="8"/>
        <v>{product_name: 'Brazier, Medium, Silver', cost: 30, stock: 3, weight: 30, category_id: 3, additional_information: JSON.stringify({})},</v>
      </c>
    </row>
    <row r="52" spans="1:16" s="12" customFormat="1" outlineLevel="1" x14ac:dyDescent="0.2">
      <c r="A52" s="11" t="s">
        <v>970</v>
      </c>
      <c r="B52" s="37" t="s">
        <v>971</v>
      </c>
      <c r="C52" s="12">
        <v>2</v>
      </c>
      <c r="D52" s="12">
        <v>0.5</v>
      </c>
      <c r="E52" s="13" t="s">
        <v>945</v>
      </c>
      <c r="F52" s="13" t="s">
        <v>1443</v>
      </c>
      <c r="H52" s="4" t="str">
        <f t="shared" si="0"/>
        <v>product_name: 'Bucket'</v>
      </c>
      <c r="I52" s="4" t="str">
        <f t="shared" si="1"/>
        <v>description: 'Holds 1 cu ft'</v>
      </c>
      <c r="J52" s="4" t="str">
        <f t="shared" si="2"/>
        <v>cost: 0.5</v>
      </c>
      <c r="K52" s="4" t="str">
        <f t="shared" ca="1" si="3"/>
        <v>stock: 0</v>
      </c>
      <c r="L52" s="4" t="str">
        <f t="shared" si="4"/>
        <v>weight: 2</v>
      </c>
      <c r="M52" s="4" t="str">
        <f t="shared" si="5"/>
        <v>category_id: 3</v>
      </c>
      <c r="N52" s="4" t="str">
        <f t="shared" si="6"/>
        <v>type: 'Adventuring Gear'</v>
      </c>
      <c r="O52" s="4" t="str">
        <f t="shared" si="7"/>
        <v/>
      </c>
      <c r="P52" s="4" t="str">
        <f t="shared" ca="1" si="8"/>
        <v>{product_name: 'Bucket', description: 'Holds 1 cu ft', cost: 0.5, stock: 0, weight: 2, category_id: 3, additional_information: JSON.stringify({type: 'Adventuring Gear'})},</v>
      </c>
    </row>
    <row r="53" spans="1:16" s="12" customFormat="1" ht="11.25" customHeight="1" outlineLevel="1" x14ac:dyDescent="0.2">
      <c r="A53" s="11" t="s">
        <v>972</v>
      </c>
      <c r="B53" s="37" t="s">
        <v>974</v>
      </c>
      <c r="C53" s="12">
        <v>2</v>
      </c>
      <c r="D53" s="12">
        <v>1</v>
      </c>
      <c r="E53" s="13" t="s">
        <v>945</v>
      </c>
      <c r="F53" s="13" t="s">
        <v>1443</v>
      </c>
      <c r="H53" s="4" t="str">
        <f t="shared" si="0"/>
        <v>product_name: 'Caltrops'</v>
      </c>
      <c r="I53" s="4" t="str">
        <f t="shared" si="1"/>
        <v>description: 'A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square.\n\nEach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trouble.\n\nCaltrops may not be effective against unusual opponents.'</v>
      </c>
      <c r="J53" s="4" t="str">
        <f t="shared" si="2"/>
        <v>cost: 1</v>
      </c>
      <c r="K53" s="4" t="str">
        <f t="shared" ca="1" si="3"/>
        <v>stock: 13</v>
      </c>
      <c r="L53" s="4" t="str">
        <f t="shared" si="4"/>
        <v>weight: 2</v>
      </c>
      <c r="M53" s="4" t="str">
        <f t="shared" si="5"/>
        <v>category_id: 3</v>
      </c>
      <c r="N53" s="4" t="str">
        <f t="shared" si="6"/>
        <v>type: 'Adventuring Gear'</v>
      </c>
      <c r="O53" s="4" t="str">
        <f t="shared" si="7"/>
        <v/>
      </c>
      <c r="P53" s="4" t="str">
        <f t="shared" ca="1" si="8"/>
        <v>{product_name: 'Caltrops', description: 'A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square.\n\nEach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trouble.\n\nCaltrops may not be effective against unusual opponents.', cost: 1, stock: 13, weight: 2, category_id: 3, additional_information: JSON.stringify({type: 'Adventuring Gear'})},</v>
      </c>
    </row>
    <row r="54" spans="1:16" s="12" customFormat="1" outlineLevel="1" x14ac:dyDescent="0.2">
      <c r="A54" s="11" t="s">
        <v>975</v>
      </c>
      <c r="B54" s="37" t="s">
        <v>976</v>
      </c>
      <c r="C54" s="12">
        <v>6</v>
      </c>
      <c r="D54" s="12">
        <v>45</v>
      </c>
      <c r="E54" s="13"/>
      <c r="F54" s="13" t="s">
        <v>1440</v>
      </c>
      <c r="H54" s="4" t="str">
        <f t="shared" si="0"/>
        <v>product_name: 'Candelabra, 16-candle, Gold'</v>
      </c>
      <c r="I54" s="4" t="str">
        <f t="shared" si="1"/>
        <v>description: 'light: 20\' radius'</v>
      </c>
      <c r="J54" s="4" t="str">
        <f t="shared" si="2"/>
        <v>cost: 45</v>
      </c>
      <c r="K54" s="4" t="str">
        <f t="shared" ca="1" si="3"/>
        <v>stock: 10</v>
      </c>
      <c r="L54" s="4" t="str">
        <f t="shared" si="4"/>
        <v>weight: 6</v>
      </c>
      <c r="M54" s="4" t="str">
        <f t="shared" si="5"/>
        <v>category_id: 3</v>
      </c>
      <c r="N54" s="4" t="str">
        <f t="shared" si="6"/>
        <v/>
      </c>
      <c r="O54" s="4" t="str">
        <f t="shared" si="7"/>
        <v/>
      </c>
      <c r="P54" s="4" t="str">
        <f t="shared" ca="1" si="8"/>
        <v>{product_name: 'Candelabra, 16-candle, Gold', description: 'light: 20\' radius', cost: 45, stock: 10, weight: 6, category_id: 3, additional_information: JSON.stringify({})},</v>
      </c>
    </row>
    <row r="55" spans="1:16" s="12" customFormat="1" outlineLevel="1" x14ac:dyDescent="0.2">
      <c r="A55" s="11" t="s">
        <v>977</v>
      </c>
      <c r="B55" s="37" t="s">
        <v>976</v>
      </c>
      <c r="C55" s="12">
        <v>3</v>
      </c>
      <c r="D55" s="12">
        <v>25</v>
      </c>
      <c r="E55" s="13"/>
      <c r="F55" s="13" t="s">
        <v>1440</v>
      </c>
      <c r="H55" s="4" t="str">
        <f t="shared" si="0"/>
        <v>product_name: 'Candelabra, 16-candle, Silver'</v>
      </c>
      <c r="I55" s="4" t="str">
        <f t="shared" si="1"/>
        <v>description: 'light: 20\' radius'</v>
      </c>
      <c r="J55" s="4" t="str">
        <f t="shared" si="2"/>
        <v>cost: 25</v>
      </c>
      <c r="K55" s="4" t="str">
        <f t="shared" ca="1" si="3"/>
        <v>stock: 3</v>
      </c>
      <c r="L55" s="4" t="str">
        <f t="shared" si="4"/>
        <v>weight: 3</v>
      </c>
      <c r="M55" s="4" t="str">
        <f t="shared" si="5"/>
        <v>category_id: 3</v>
      </c>
      <c r="N55" s="4" t="str">
        <f t="shared" si="6"/>
        <v/>
      </c>
      <c r="O55" s="4" t="str">
        <f t="shared" si="7"/>
        <v/>
      </c>
      <c r="P55" s="4" t="str">
        <f t="shared" ca="1" si="8"/>
        <v>{product_name: 'Candelabra, 16-candle, Silver', description: 'light: 20\' radius', cost: 25, stock: 3, weight: 3, category_id: 3, additional_information: JSON.stringify({})},</v>
      </c>
    </row>
    <row r="56" spans="1:16" s="12" customFormat="1" outlineLevel="1" x14ac:dyDescent="0.2">
      <c r="A56" s="11" t="s">
        <v>978</v>
      </c>
      <c r="B56" s="37" t="s">
        <v>979</v>
      </c>
      <c r="C56" s="12">
        <v>2</v>
      </c>
      <c r="D56" s="12">
        <v>35</v>
      </c>
      <c r="E56" s="13"/>
      <c r="F56" s="13" t="s">
        <v>1440</v>
      </c>
      <c r="H56" s="4" t="str">
        <f t="shared" si="0"/>
        <v>product_name: 'Candelabra, 8-candle, Gold'</v>
      </c>
      <c r="I56" s="4" t="str">
        <f t="shared" si="1"/>
        <v>description: 'light: 15\' radius'</v>
      </c>
      <c r="J56" s="4" t="str">
        <f t="shared" si="2"/>
        <v>cost: 35</v>
      </c>
      <c r="K56" s="4" t="str">
        <f t="shared" ca="1" si="3"/>
        <v>stock: 11</v>
      </c>
      <c r="L56" s="4" t="str">
        <f t="shared" si="4"/>
        <v>weight: 2</v>
      </c>
      <c r="M56" s="4" t="str">
        <f t="shared" si="5"/>
        <v>category_id: 3</v>
      </c>
      <c r="N56" s="4" t="str">
        <f t="shared" si="6"/>
        <v/>
      </c>
      <c r="O56" s="4" t="str">
        <f t="shared" si="7"/>
        <v/>
      </c>
      <c r="P56" s="4" t="str">
        <f t="shared" ca="1" si="8"/>
        <v>{product_name: 'Candelabra, 8-candle, Gold', description: 'light: 15\' radius', cost: 35, stock: 11, weight: 2, category_id: 3, additional_information: JSON.stringify({})},</v>
      </c>
    </row>
    <row r="57" spans="1:16" s="12" customFormat="1" outlineLevel="1" x14ac:dyDescent="0.2">
      <c r="A57" s="11" t="s">
        <v>980</v>
      </c>
      <c r="B57" s="37" t="s">
        <v>979</v>
      </c>
      <c r="C57" s="12">
        <v>1</v>
      </c>
      <c r="D57" s="12">
        <v>20</v>
      </c>
      <c r="E57" s="13"/>
      <c r="F57" s="13" t="s">
        <v>1440</v>
      </c>
      <c r="H57" s="4" t="str">
        <f t="shared" si="0"/>
        <v>product_name: 'Candelabra, 8-candle, Silver'</v>
      </c>
      <c r="I57" s="4" t="str">
        <f t="shared" si="1"/>
        <v>description: 'light: 15\' radius'</v>
      </c>
      <c r="J57" s="4" t="str">
        <f t="shared" si="2"/>
        <v>cost: 20</v>
      </c>
      <c r="K57" s="4" t="str">
        <f t="shared" ca="1" si="3"/>
        <v>stock: 17</v>
      </c>
      <c r="L57" s="4" t="str">
        <f t="shared" si="4"/>
        <v>weight: 1</v>
      </c>
      <c r="M57" s="4" t="str">
        <f t="shared" si="5"/>
        <v>category_id: 3</v>
      </c>
      <c r="N57" s="4" t="str">
        <f t="shared" si="6"/>
        <v/>
      </c>
      <c r="O57" s="4" t="str">
        <f t="shared" si="7"/>
        <v/>
      </c>
      <c r="P57" s="4" t="str">
        <f t="shared" ca="1" si="8"/>
        <v>{product_name: 'Candelabra, 8-candle, Silver', description: 'light: 15\' radius', cost: 20, stock: 17, weight: 1, category_id: 3, additional_information: JSON.stringify({})},</v>
      </c>
    </row>
    <row r="58" spans="1:16" s="12" customFormat="1" ht="20" outlineLevel="1" x14ac:dyDescent="0.2">
      <c r="A58" s="11" t="s">
        <v>981</v>
      </c>
      <c r="B58" s="37" t="s">
        <v>983</v>
      </c>
      <c r="C58" s="12">
        <v>0</v>
      </c>
      <c r="D58" s="12">
        <v>0.01</v>
      </c>
      <c r="E58" s="13" t="s">
        <v>945</v>
      </c>
      <c r="F58" s="13" t="s">
        <v>1440</v>
      </c>
      <c r="H58" s="4" t="str">
        <f t="shared" si="0"/>
        <v>product_name: 'Candle'</v>
      </c>
      <c r="I58" s="4" t="str">
        <f t="shared" si="1"/>
        <v>description: 'A candle dimly illuminates a 5-foot radius and burns for 1 hour.'</v>
      </c>
      <c r="J58" s="4" t="str">
        <f t="shared" si="2"/>
        <v>cost: 0.01</v>
      </c>
      <c r="K58" s="4" t="str">
        <f t="shared" ca="1" si="3"/>
        <v>stock: 11</v>
      </c>
      <c r="L58" s="4" t="str">
        <f t="shared" si="4"/>
        <v>weight: 0</v>
      </c>
      <c r="M58" s="4" t="str">
        <f t="shared" si="5"/>
        <v>category_id: 3</v>
      </c>
      <c r="N58" s="4" t="str">
        <f t="shared" si="6"/>
        <v>type: 'Adventuring Gear'</v>
      </c>
      <c r="O58" s="4" t="str">
        <f t="shared" si="7"/>
        <v/>
      </c>
      <c r="P58" s="4" t="str">
        <f t="shared" ca="1" si="8"/>
        <v>{product_name: 'Candle', description: 'A candle dimly illuminates a 5-foot radius and burns for 1 hour.', cost: 0.01, stock: 11, weight: 0, category_id: 3, additional_information: JSON.stringify({type: 'Adventuring Gear'})},</v>
      </c>
    </row>
    <row r="59" spans="1:16" s="12" customFormat="1" outlineLevel="1" x14ac:dyDescent="0.2">
      <c r="A59" s="11" t="s">
        <v>984</v>
      </c>
      <c r="B59" s="37" t="s">
        <v>985</v>
      </c>
      <c r="C59" s="12">
        <v>0.25</v>
      </c>
      <c r="D59" s="12">
        <v>0.5</v>
      </c>
      <c r="E59" s="13"/>
      <c r="F59" s="13" t="s">
        <v>1440</v>
      </c>
      <c r="H59" s="4" t="str">
        <f t="shared" si="0"/>
        <v>product_name: 'Candle, 12-hour'</v>
      </c>
      <c r="I59" s="4" t="str">
        <f t="shared" si="1"/>
        <v>description: 'Lights a 15\' area for 12 hours'</v>
      </c>
      <c r="J59" s="4" t="str">
        <f t="shared" si="2"/>
        <v>cost: 0.5</v>
      </c>
      <c r="K59" s="4" t="str">
        <f t="shared" ca="1" si="3"/>
        <v>stock: 16</v>
      </c>
      <c r="L59" s="4" t="str">
        <f t="shared" si="4"/>
        <v>weight: 0.25</v>
      </c>
      <c r="M59" s="4" t="str">
        <f t="shared" si="5"/>
        <v>category_id: 3</v>
      </c>
      <c r="N59" s="4" t="str">
        <f t="shared" si="6"/>
        <v/>
      </c>
      <c r="O59" s="4" t="str">
        <f t="shared" si="7"/>
        <v/>
      </c>
      <c r="P59" s="4" t="str">
        <f t="shared" ca="1" si="8"/>
        <v>{product_name: 'Candle, 12-hour', description: 'Lights a 15\' area for 12 hours', cost: 0.5, stock: 16, weight: 0.25, category_id: 3, additional_information: JSON.stringify({})},</v>
      </c>
    </row>
    <row r="60" spans="1:16" s="12" customFormat="1" outlineLevel="1" x14ac:dyDescent="0.2">
      <c r="A60" s="11" t="s">
        <v>986</v>
      </c>
      <c r="B60" s="37" t="s">
        <v>1352</v>
      </c>
      <c r="C60" s="12">
        <v>0.5</v>
      </c>
      <c r="D60" s="12">
        <v>1</v>
      </c>
      <c r="E60" s="13"/>
      <c r="F60" s="13" t="s">
        <v>1440</v>
      </c>
      <c r="H60" s="4" t="str">
        <f t="shared" si="0"/>
        <v>product_name: 'Candle, Temple (per foot)'</v>
      </c>
      <c r="I60" s="4" t="str">
        <f t="shared" si="1"/>
        <v/>
      </c>
      <c r="J60" s="4" t="str">
        <f t="shared" si="2"/>
        <v>cost: 1</v>
      </c>
      <c r="K60" s="4" t="str">
        <f t="shared" ca="1" si="3"/>
        <v>stock: 14</v>
      </c>
      <c r="L60" s="4" t="str">
        <f t="shared" si="4"/>
        <v>weight: 0.5</v>
      </c>
      <c r="M60" s="4" t="str">
        <f t="shared" si="5"/>
        <v>category_id: 3</v>
      </c>
      <c r="N60" s="4" t="str">
        <f t="shared" si="6"/>
        <v/>
      </c>
      <c r="O60" s="4" t="str">
        <f t="shared" si="7"/>
        <v/>
      </c>
      <c r="P60" s="4" t="str">
        <f t="shared" ca="1" si="8"/>
        <v>{product_name: 'Candle, Temple (per foot)', cost: 1, stock: 14, weight: 0.5, category_id: 3, additional_information: JSON.stringify({})},</v>
      </c>
    </row>
    <row r="61" spans="1:16" s="12" customFormat="1" outlineLevel="1" x14ac:dyDescent="0.2">
      <c r="A61" s="11" t="s">
        <v>987</v>
      </c>
      <c r="B61" s="37" t="s">
        <v>1352</v>
      </c>
      <c r="C61" s="12">
        <v>0.25</v>
      </c>
      <c r="D61" s="12">
        <v>1</v>
      </c>
      <c r="E61" s="13"/>
      <c r="F61" s="13" t="s">
        <v>1440</v>
      </c>
      <c r="H61" s="4" t="str">
        <f t="shared" si="0"/>
        <v>product_name: 'Candle, timekeeping'</v>
      </c>
      <c r="I61" s="4" t="str">
        <f t="shared" si="1"/>
        <v/>
      </c>
      <c r="J61" s="4" t="str">
        <f t="shared" si="2"/>
        <v>cost: 1</v>
      </c>
      <c r="K61" s="4" t="str">
        <f t="shared" ca="1" si="3"/>
        <v>stock: 0</v>
      </c>
      <c r="L61" s="4" t="str">
        <f t="shared" si="4"/>
        <v>weight: 0.25</v>
      </c>
      <c r="M61" s="4" t="str">
        <f t="shared" si="5"/>
        <v>category_id: 3</v>
      </c>
      <c r="N61" s="4" t="str">
        <f t="shared" si="6"/>
        <v/>
      </c>
      <c r="O61" s="4" t="str">
        <f t="shared" si="7"/>
        <v/>
      </c>
      <c r="P61" s="4" t="str">
        <f t="shared" ca="1" si="8"/>
        <v>{product_name: 'Candle, timekeeping', cost: 1, stock: 0, weight: 0.25, category_id: 3, additional_information: JSON.stringify({})},</v>
      </c>
    </row>
    <row r="62" spans="1:16" s="12" customFormat="1" outlineLevel="1" x14ac:dyDescent="0.2">
      <c r="A62" s="11" t="s">
        <v>988</v>
      </c>
      <c r="B62" s="37" t="s">
        <v>989</v>
      </c>
      <c r="C62" s="12">
        <v>0.5</v>
      </c>
      <c r="D62" s="12">
        <v>10</v>
      </c>
      <c r="E62" s="13"/>
      <c r="F62" s="13" t="s">
        <v>1440</v>
      </c>
      <c r="H62" s="4" t="str">
        <f t="shared" si="0"/>
        <v>product_name: 'Candle, vigil'</v>
      </c>
      <c r="I62" s="4" t="str">
        <f t="shared" si="1"/>
        <v>description: 'Burning through night gives a +1 to Heal'</v>
      </c>
      <c r="J62" s="4" t="str">
        <f t="shared" si="2"/>
        <v>cost: 10</v>
      </c>
      <c r="K62" s="4" t="str">
        <f t="shared" ca="1" si="3"/>
        <v>stock: 12</v>
      </c>
      <c r="L62" s="4" t="str">
        <f t="shared" si="4"/>
        <v>weight: 0.5</v>
      </c>
      <c r="M62" s="4" t="str">
        <f t="shared" si="5"/>
        <v>category_id: 3</v>
      </c>
      <c r="N62" s="4" t="str">
        <f t="shared" si="6"/>
        <v/>
      </c>
      <c r="O62" s="4" t="str">
        <f t="shared" si="7"/>
        <v/>
      </c>
      <c r="P62" s="4" t="str">
        <f t="shared" ca="1" si="8"/>
        <v>{product_name: 'Candle, vigil', description: 'Burning through night gives a +1 to Heal', cost: 10, stock: 12, weight: 0.5, category_id: 3, additional_information: JSON.stringify({})},</v>
      </c>
    </row>
    <row r="63" spans="1:16" s="12" customFormat="1" outlineLevel="1" x14ac:dyDescent="0.2">
      <c r="A63" s="11" t="s">
        <v>990</v>
      </c>
      <c r="B63" s="37" t="s">
        <v>1352</v>
      </c>
      <c r="C63" s="12">
        <v>2</v>
      </c>
      <c r="D63" s="12">
        <v>20</v>
      </c>
      <c r="E63" s="13"/>
      <c r="F63" s="13" t="s">
        <v>1440</v>
      </c>
      <c r="H63" s="4" t="str">
        <f t="shared" si="0"/>
        <v>product_name: 'Candlestick, Gold'</v>
      </c>
      <c r="I63" s="4" t="str">
        <f t="shared" si="1"/>
        <v/>
      </c>
      <c r="J63" s="4" t="str">
        <f t="shared" si="2"/>
        <v>cost: 20</v>
      </c>
      <c r="K63" s="4" t="str">
        <f t="shared" ca="1" si="3"/>
        <v>stock: 11</v>
      </c>
      <c r="L63" s="4" t="str">
        <f t="shared" si="4"/>
        <v>weight: 2</v>
      </c>
      <c r="M63" s="4" t="str">
        <f t="shared" si="5"/>
        <v>category_id: 3</v>
      </c>
      <c r="N63" s="4" t="str">
        <f t="shared" si="6"/>
        <v/>
      </c>
      <c r="O63" s="4" t="str">
        <f t="shared" si="7"/>
        <v/>
      </c>
      <c r="P63" s="4" t="str">
        <f t="shared" ca="1" si="8"/>
        <v>{product_name: 'Candlestick, Gold', cost: 20, stock: 11, weight: 2, category_id: 3, additional_information: JSON.stringify({})},</v>
      </c>
    </row>
    <row r="64" spans="1:16" s="12" customFormat="1" outlineLevel="1" x14ac:dyDescent="0.2">
      <c r="A64" s="11" t="s">
        <v>991</v>
      </c>
      <c r="B64" s="37" t="s">
        <v>1352</v>
      </c>
      <c r="C64" s="12">
        <v>1</v>
      </c>
      <c r="D64" s="12">
        <v>3</v>
      </c>
      <c r="E64" s="13"/>
      <c r="F64" s="13" t="s">
        <v>1440</v>
      </c>
      <c r="H64" s="4" t="str">
        <f t="shared" si="0"/>
        <v>product_name: 'Candlestick, Hand-Held, Gold'</v>
      </c>
      <c r="I64" s="4" t="str">
        <f t="shared" si="1"/>
        <v/>
      </c>
      <c r="J64" s="4" t="str">
        <f t="shared" si="2"/>
        <v>cost: 3</v>
      </c>
      <c r="K64" s="4" t="str">
        <f t="shared" ca="1" si="3"/>
        <v>stock: 4</v>
      </c>
      <c r="L64" s="4" t="str">
        <f t="shared" si="4"/>
        <v>weight: 1</v>
      </c>
      <c r="M64" s="4" t="str">
        <f t="shared" si="5"/>
        <v>category_id: 3</v>
      </c>
      <c r="N64" s="4" t="str">
        <f t="shared" si="6"/>
        <v/>
      </c>
      <c r="O64" s="4" t="str">
        <f t="shared" si="7"/>
        <v/>
      </c>
      <c r="P64" s="4" t="str">
        <f t="shared" ca="1" si="8"/>
        <v>{product_name: 'Candlestick, Hand-Held, Gold', cost: 3, stock: 4, weight: 1, category_id: 3, additional_information: JSON.stringify({})},</v>
      </c>
    </row>
    <row r="65" spans="1:16" s="12" customFormat="1" outlineLevel="1" x14ac:dyDescent="0.2">
      <c r="A65" s="11" t="s">
        <v>992</v>
      </c>
      <c r="B65" s="37" t="s">
        <v>1352</v>
      </c>
      <c r="C65" s="12">
        <v>0.5</v>
      </c>
      <c r="D65" s="12">
        <v>0.5</v>
      </c>
      <c r="E65" s="13"/>
      <c r="F65" s="13" t="s">
        <v>1440</v>
      </c>
      <c r="H65" s="4" t="str">
        <f t="shared" si="0"/>
        <v>product_name: 'Candlestick, Hand-Held, Silver'</v>
      </c>
      <c r="I65" s="4" t="str">
        <f t="shared" si="1"/>
        <v/>
      </c>
      <c r="J65" s="4" t="str">
        <f t="shared" si="2"/>
        <v>cost: 0.5</v>
      </c>
      <c r="K65" s="4" t="str">
        <f t="shared" ca="1" si="3"/>
        <v>stock: 15</v>
      </c>
      <c r="L65" s="4" t="str">
        <f t="shared" si="4"/>
        <v>weight: 0.5</v>
      </c>
      <c r="M65" s="4" t="str">
        <f t="shared" si="5"/>
        <v>category_id: 3</v>
      </c>
      <c r="N65" s="4" t="str">
        <f t="shared" si="6"/>
        <v/>
      </c>
      <c r="O65" s="4" t="str">
        <f t="shared" si="7"/>
        <v/>
      </c>
      <c r="P65" s="4" t="str">
        <f t="shared" ca="1" si="8"/>
        <v>{product_name: 'Candlestick, Hand-Held, Silver', cost: 0.5, stock: 15, weight: 0.5, category_id: 3, additional_information: JSON.stringify({})},</v>
      </c>
    </row>
    <row r="66" spans="1:16" s="12" customFormat="1" outlineLevel="1" x14ac:dyDescent="0.2">
      <c r="A66" s="11" t="s">
        <v>993</v>
      </c>
      <c r="B66" s="37" t="s">
        <v>1352</v>
      </c>
      <c r="C66" s="12">
        <v>1</v>
      </c>
      <c r="D66" s="12">
        <v>12</v>
      </c>
      <c r="E66" s="13"/>
      <c r="F66" s="13" t="s">
        <v>1440</v>
      </c>
      <c r="H66" s="4" t="str">
        <f t="shared" si="0"/>
        <v>product_name: 'Candlestick, Silver'</v>
      </c>
      <c r="I66" s="4" t="str">
        <f t="shared" si="1"/>
        <v/>
      </c>
      <c r="J66" s="4" t="str">
        <f t="shared" si="2"/>
        <v>cost: 12</v>
      </c>
      <c r="K66" s="4" t="str">
        <f t="shared" ca="1" si="3"/>
        <v>stock: 1</v>
      </c>
      <c r="L66" s="4" t="str">
        <f t="shared" si="4"/>
        <v>weight: 1</v>
      </c>
      <c r="M66" s="4" t="str">
        <f t="shared" si="5"/>
        <v>category_id: 3</v>
      </c>
      <c r="N66" s="4" t="str">
        <f t="shared" si="6"/>
        <v/>
      </c>
      <c r="O66" s="4" t="str">
        <f t="shared" si="7"/>
        <v/>
      </c>
      <c r="P66" s="4" t="str">
        <f t="shared" ca="1" si="8"/>
        <v>{product_name: 'Candlestick, Silver', cost: 12, stock: 1, weight: 1, category_id: 3, additional_information: JSON.stringify({})},</v>
      </c>
    </row>
    <row r="67" spans="1:16" s="12" customFormat="1" outlineLevel="1" x14ac:dyDescent="0.2">
      <c r="A67" s="11" t="s">
        <v>994</v>
      </c>
      <c r="B67" s="37" t="s">
        <v>1352</v>
      </c>
      <c r="C67" s="12">
        <v>1</v>
      </c>
      <c r="D67" s="12">
        <v>0.1</v>
      </c>
      <c r="E67" s="13" t="s">
        <v>945</v>
      </c>
      <c r="F67" s="13" t="s">
        <v>1440</v>
      </c>
      <c r="H67" s="4" t="str">
        <f t="shared" si="0"/>
        <v>product_name: 'Canvas (per sq. yd.)'</v>
      </c>
      <c r="I67" s="4" t="str">
        <f t="shared" si="1"/>
        <v/>
      </c>
      <c r="J67" s="4" t="str">
        <f t="shared" si="2"/>
        <v>cost: 0.1</v>
      </c>
      <c r="K67" s="4" t="str">
        <f t="shared" ca="1" si="3"/>
        <v>stock: 6</v>
      </c>
      <c r="L67" s="4" t="str">
        <f t="shared" si="4"/>
        <v>weight: 1</v>
      </c>
      <c r="M67" s="4" t="str">
        <f t="shared" si="5"/>
        <v>category_id: 3</v>
      </c>
      <c r="N67" s="4" t="str">
        <f t="shared" si="6"/>
        <v>type: 'Adventuring Gear'</v>
      </c>
      <c r="O67" s="4" t="str">
        <f t="shared" si="7"/>
        <v/>
      </c>
      <c r="P67" s="4" t="str">
        <f t="shared" ca="1" si="8"/>
        <v>{product_name: 'Canvas (per sq. yd.)', cost: 0.1, stock: 6, weight: 1, category_id: 3, additional_information: JSON.stringify({type: 'Adventuring Gear'})},</v>
      </c>
    </row>
    <row r="68" spans="1:16" s="12" customFormat="1" ht="40" outlineLevel="1" x14ac:dyDescent="0.2">
      <c r="A68" s="11" t="s">
        <v>995</v>
      </c>
      <c r="B68" s="37" t="s">
        <v>996</v>
      </c>
      <c r="E68" s="13" t="s">
        <v>1421</v>
      </c>
      <c r="F68" s="13" t="s">
        <v>1446</v>
      </c>
      <c r="H68" s="4" t="str">
        <f t="shared" si="0"/>
        <v>product_name: 'Carriage'</v>
      </c>
      <c r="I68" s="4" t="str">
        <f t="shared" si="1"/>
        <v>description: 'This four-wheeled vehicle can transport as many as four people within an enclosed cab, plus two drivers. In general, two horses (or other beasts of burden) draw it. A carriage comes with the harness needed to pull it.'</v>
      </c>
      <c r="J68" s="4" t="str">
        <f t="shared" si="2"/>
        <v>cost: -1</v>
      </c>
      <c r="K68" s="4" t="str">
        <f t="shared" ca="1" si="3"/>
        <v>stock: 4</v>
      </c>
      <c r="L68" s="4" t="str">
        <f t="shared" si="4"/>
        <v>weight: -1</v>
      </c>
      <c r="M68" s="4" t="str">
        <f t="shared" si="5"/>
        <v>category_id: 3</v>
      </c>
      <c r="N68" s="4" t="str">
        <f t="shared" si="6"/>
        <v>type: 'Transport'</v>
      </c>
      <c r="O68" s="4" t="str">
        <f t="shared" si="7"/>
        <v/>
      </c>
      <c r="P68" s="4" t="str">
        <f t="shared" ca="1" si="8"/>
        <v>{product_name: 'Carriage', description: 'This four-wheeled vehicle can transport as many as four people within an enclosed cab, plus two drivers. In general, two horses (or other beasts of burden) draw it. A carriage comes with the harness needed to pull it.', cost: -1, stock: 4, weight: -1, category_id: 3, additional_information: JSON.stringify({type: 'Transport'})},</v>
      </c>
    </row>
    <row r="69" spans="1:16" s="12" customFormat="1" ht="20" outlineLevel="1" x14ac:dyDescent="0.2">
      <c r="A69" s="11" t="s">
        <v>869</v>
      </c>
      <c r="B69" s="37" t="s">
        <v>999</v>
      </c>
      <c r="C69" s="12">
        <v>200</v>
      </c>
      <c r="D69" s="12">
        <v>15</v>
      </c>
      <c r="E69" s="13" t="s">
        <v>1421</v>
      </c>
      <c r="F69" s="13" t="s">
        <v>1436</v>
      </c>
      <c r="H69" s="4" t="str">
        <f t="shared" si="0"/>
        <v>product_name: 'Cart'</v>
      </c>
      <c r="I69" s="4" t="str">
        <f t="shared" si="1"/>
        <v>description: 'This two-wheeled vehicle can be drawn by a single horse (or other beast of burden). It comes with a harness.'</v>
      </c>
      <c r="J69" s="4" t="str">
        <f t="shared" si="2"/>
        <v>cost: 15</v>
      </c>
      <c r="K69" s="4" t="str">
        <f t="shared" ca="1" si="3"/>
        <v>stock: 19</v>
      </c>
      <c r="L69" s="4" t="str">
        <f t="shared" si="4"/>
        <v>weight: 200</v>
      </c>
      <c r="M69" s="4" t="str">
        <f t="shared" si="5"/>
        <v>category_id: 3</v>
      </c>
      <c r="N69" s="4" t="str">
        <f t="shared" si="6"/>
        <v>type: 'Transport'</v>
      </c>
      <c r="O69" s="4" t="str">
        <f t="shared" si="7"/>
        <v/>
      </c>
      <c r="P69" s="4" t="str">
        <f t="shared" ca="1" si="8"/>
        <v>{product_name: 'Cart', description: 'This two-wheeled vehicle can be drawn by a single horse (or other beast of burden). It comes with a harness.', cost: 15, stock: 19, weight: 200, category_id: 3, additional_information: JSON.stringify({type: 'Transport'})},</v>
      </c>
    </row>
    <row r="70" spans="1:16" s="12" customFormat="1" outlineLevel="1" x14ac:dyDescent="0.2">
      <c r="A70" s="11" t="s">
        <v>1000</v>
      </c>
      <c r="B70" s="37" t="s">
        <v>1352</v>
      </c>
      <c r="C70" s="12">
        <v>0.5</v>
      </c>
      <c r="D70" s="12">
        <v>1</v>
      </c>
      <c r="E70" s="13" t="s">
        <v>945</v>
      </c>
      <c r="F70" s="13" t="s">
        <v>1444</v>
      </c>
      <c r="H70" s="4" t="str">
        <f t="shared" ref="H70:H133" si="9">A$4&amp;": '"&amp;SUBSTITUTE(SUBSTITUTE(A70,CHAR(10),"\n"),"'","\'")&amp;"'"</f>
        <v>product_name: 'Case, Map or Scroll'</v>
      </c>
      <c r="I70" s="4" t="str">
        <f t="shared" ref="I70:I133" si="10">IF(B70="","",$B$4&amp;": '"&amp;SUBSTITUTE(SUBSTITUTE(B70,CHAR(10),"\n"),"'","\'")&amp;"'")</f>
        <v/>
      </c>
      <c r="J70" s="4" t="str">
        <f t="shared" ref="J70:J133" si="11">D$4&amp;": "&amp;IF(ISNUMBER(D70),D70,-1)</f>
        <v>cost: 1</v>
      </c>
      <c r="K70" s="4" t="str">
        <f t="shared" ref="K70:K133" ca="1" si="12">"stock: "&amp;TRUNC(RAND()*20)</f>
        <v>stock: 18</v>
      </c>
      <c r="L70" s="4" t="str">
        <f t="shared" ref="L70:L133" si="13">C$4&amp;": "&amp;IF(ISNUMBER(C70),C70,-1)</f>
        <v>weight: 0.5</v>
      </c>
      <c r="M70" s="4" t="str">
        <f t="shared" ref="M70:M133" si="14">$M$4&amp;": 3"</f>
        <v>category_id: 3</v>
      </c>
      <c r="N70" s="4" t="str">
        <f t="shared" ref="N70:N133" si="15">IF(E70="","",E$4&amp;": '"&amp;E70&amp;"'")</f>
        <v>type: 'Adventuring Gear'</v>
      </c>
      <c r="O70" s="4" t="str">
        <f t="shared" ref="O70:O133" si="16">IF(G69="","",G$3&amp;": '"&amp;G69&amp;"'")</f>
        <v/>
      </c>
      <c r="P70" s="4" t="str">
        <f t="shared" ref="P70:P133" ca="1" si="17">"{"&amp;_xlfn.TEXTJOIN(", ",,H70:M70,"additional_information: JSON.stringify({"&amp;_xlfn.TEXTJOIN(", ",,N70)&amp;"})")&amp;"},"</f>
        <v>{product_name: 'Case, Map or Scroll', cost: 1, stock: 18, weight: 0.5, category_id: 3, additional_information: JSON.stringify({type: 'Adventuring Gear'})},</v>
      </c>
    </row>
    <row r="71" spans="1:16" s="12" customFormat="1" outlineLevel="1" x14ac:dyDescent="0.2">
      <c r="A71" s="11" t="s">
        <v>1001</v>
      </c>
      <c r="B71" s="37" t="s">
        <v>1002</v>
      </c>
      <c r="D71" s="12">
        <v>500000</v>
      </c>
      <c r="E71" s="13"/>
      <c r="F71" s="13" t="s">
        <v>1446</v>
      </c>
      <c r="H71" s="4" t="str">
        <f t="shared" si="9"/>
        <v>product_name: 'Castle'</v>
      </c>
      <c r="I71" s="4" t="str">
        <f t="shared" si="10"/>
        <v>description: 'Keep; 15ft high; 10ft thick stone wall; 4 towers'</v>
      </c>
      <c r="J71" s="4" t="str">
        <f t="shared" si="11"/>
        <v>cost: 500000</v>
      </c>
      <c r="K71" s="4" t="str">
        <f t="shared" ca="1" si="12"/>
        <v>stock: 10</v>
      </c>
      <c r="L71" s="4" t="str">
        <f t="shared" si="13"/>
        <v>weight: -1</v>
      </c>
      <c r="M71" s="4" t="str">
        <f t="shared" si="14"/>
        <v>category_id: 3</v>
      </c>
      <c r="N71" s="4" t="str">
        <f t="shared" si="15"/>
        <v/>
      </c>
      <c r="O71" s="4" t="str">
        <f t="shared" si="16"/>
        <v/>
      </c>
      <c r="P71" s="4" t="str">
        <f t="shared" ca="1" si="17"/>
        <v>{product_name: 'Castle', description: 'Keep; 15ft high; 10ft thick stone wall; 4 towers', cost: 500000, stock: 10, weight: -1, category_id: 3, additional_information: JSON.stringify({})},</v>
      </c>
    </row>
    <row r="72" spans="1:16" s="12" customFormat="1" outlineLevel="1" x14ac:dyDescent="0.2">
      <c r="A72" s="11" t="s">
        <v>1003</v>
      </c>
      <c r="B72" s="37" t="s">
        <v>1352</v>
      </c>
      <c r="C72" s="12">
        <v>1</v>
      </c>
      <c r="D72" s="12">
        <v>1</v>
      </c>
      <c r="E72" s="13"/>
      <c r="F72" s="13" t="s">
        <v>1440</v>
      </c>
      <c r="H72" s="4" t="str">
        <f t="shared" si="9"/>
        <v>product_name: 'Censer, Brass'</v>
      </c>
      <c r="I72" s="4" t="str">
        <f t="shared" si="10"/>
        <v/>
      </c>
      <c r="J72" s="4" t="str">
        <f t="shared" si="11"/>
        <v>cost: 1</v>
      </c>
      <c r="K72" s="4" t="str">
        <f t="shared" ca="1" si="12"/>
        <v>stock: 12</v>
      </c>
      <c r="L72" s="4" t="str">
        <f t="shared" si="13"/>
        <v>weight: 1</v>
      </c>
      <c r="M72" s="4" t="str">
        <f t="shared" si="14"/>
        <v>category_id: 3</v>
      </c>
      <c r="N72" s="4" t="str">
        <f t="shared" si="15"/>
        <v/>
      </c>
      <c r="O72" s="4" t="str">
        <f t="shared" si="16"/>
        <v/>
      </c>
      <c r="P72" s="4" t="str">
        <f t="shared" ca="1" si="17"/>
        <v>{product_name: 'Censer, Brass', cost: 1, stock: 12, weight: 1, category_id: 3, additional_information: JSON.stringify({})},</v>
      </c>
    </row>
    <row r="73" spans="1:16" s="12" customFormat="1" outlineLevel="1" x14ac:dyDescent="0.2">
      <c r="A73" s="11" t="s">
        <v>1004</v>
      </c>
      <c r="B73" s="37" t="s">
        <v>1352</v>
      </c>
      <c r="C73" s="12">
        <v>4</v>
      </c>
      <c r="D73" s="12">
        <v>5</v>
      </c>
      <c r="E73" s="13"/>
      <c r="F73" s="13" t="s">
        <v>1440</v>
      </c>
      <c r="H73" s="4" t="str">
        <f t="shared" si="9"/>
        <v>product_name: 'Censer, Gold'</v>
      </c>
      <c r="I73" s="4" t="str">
        <f t="shared" si="10"/>
        <v/>
      </c>
      <c r="J73" s="4" t="str">
        <f t="shared" si="11"/>
        <v>cost: 5</v>
      </c>
      <c r="K73" s="4" t="str">
        <f t="shared" ca="1" si="12"/>
        <v>stock: 17</v>
      </c>
      <c r="L73" s="4" t="str">
        <f t="shared" si="13"/>
        <v>weight: 4</v>
      </c>
      <c r="M73" s="4" t="str">
        <f t="shared" si="14"/>
        <v>category_id: 3</v>
      </c>
      <c r="N73" s="4" t="str">
        <f t="shared" si="15"/>
        <v/>
      </c>
      <c r="O73" s="4" t="str">
        <f t="shared" si="16"/>
        <v/>
      </c>
      <c r="P73" s="4" t="str">
        <f t="shared" ca="1" si="17"/>
        <v>{product_name: 'Censer, Gold', cost: 5, stock: 17, weight: 4, category_id: 3, additional_information: JSON.stringify({})},</v>
      </c>
    </row>
    <row r="74" spans="1:16" s="12" customFormat="1" outlineLevel="1" x14ac:dyDescent="0.2">
      <c r="A74" s="11" t="s">
        <v>1005</v>
      </c>
      <c r="B74" s="37" t="s">
        <v>1352</v>
      </c>
      <c r="C74" s="12">
        <v>2</v>
      </c>
      <c r="D74" s="12">
        <v>3</v>
      </c>
      <c r="E74" s="13"/>
      <c r="F74" s="13" t="s">
        <v>1440</v>
      </c>
      <c r="H74" s="4" t="str">
        <f t="shared" si="9"/>
        <v>product_name: 'Censer, Silver'</v>
      </c>
      <c r="I74" s="4" t="str">
        <f t="shared" si="10"/>
        <v/>
      </c>
      <c r="J74" s="4" t="str">
        <f t="shared" si="11"/>
        <v>cost: 3</v>
      </c>
      <c r="K74" s="4" t="str">
        <f t="shared" ca="1" si="12"/>
        <v>stock: 9</v>
      </c>
      <c r="L74" s="4" t="str">
        <f t="shared" si="13"/>
        <v>weight: 2</v>
      </c>
      <c r="M74" s="4" t="str">
        <f t="shared" si="14"/>
        <v>category_id: 3</v>
      </c>
      <c r="N74" s="4" t="str">
        <f t="shared" si="15"/>
        <v/>
      </c>
      <c r="O74" s="4" t="str">
        <f t="shared" si="16"/>
        <v/>
      </c>
      <c r="P74" s="4" t="str">
        <f t="shared" ca="1" si="17"/>
        <v>{product_name: 'Censer, Silver', cost: 3, stock: 9, weight: 2, category_id: 3, additional_information: JSON.stringify({})},</v>
      </c>
    </row>
    <row r="75" spans="1:16" s="12" customFormat="1" ht="20" outlineLevel="1" x14ac:dyDescent="0.2">
      <c r="A75" s="11" t="s">
        <v>1006</v>
      </c>
      <c r="B75" s="37" t="s">
        <v>1008</v>
      </c>
      <c r="C75" s="12">
        <v>2</v>
      </c>
      <c r="D75" s="12">
        <v>30</v>
      </c>
      <c r="E75" s="13" t="s">
        <v>945</v>
      </c>
      <c r="F75" s="13" t="s">
        <v>1443</v>
      </c>
      <c r="H75" s="4" t="str">
        <f t="shared" si="9"/>
        <v>product_name: 'Chain (per 10\')'</v>
      </c>
      <c r="I75" s="4" t="str">
        <f t="shared" si="10"/>
        <v>description: 'Chain has hardness 10 and 5 hit points. It can be burst with a DC 26 Strength check.'</v>
      </c>
      <c r="J75" s="4" t="str">
        <f t="shared" si="11"/>
        <v>cost: 30</v>
      </c>
      <c r="K75" s="4" t="str">
        <f t="shared" ca="1" si="12"/>
        <v>stock: 9</v>
      </c>
      <c r="L75" s="4" t="str">
        <f t="shared" si="13"/>
        <v>weight: 2</v>
      </c>
      <c r="M75" s="4" t="str">
        <f t="shared" si="14"/>
        <v>category_id: 3</v>
      </c>
      <c r="N75" s="4" t="str">
        <f t="shared" si="15"/>
        <v>type: 'Adventuring Gear'</v>
      </c>
      <c r="O75" s="4" t="str">
        <f t="shared" si="16"/>
        <v/>
      </c>
      <c r="P75" s="4" t="str">
        <f t="shared" ca="1" si="17"/>
        <v>{product_name: 'Chain (per 10\')', description: 'Chain has hardness 10 and 5 hit points. It can be burst with a DC 26 Strength check.', cost: 30, stock: 9, weight: 2, category_id: 3, additional_information: JSON.stringify({type: 'Adventuring Gear'})},</v>
      </c>
    </row>
    <row r="76" spans="1:16" s="12" customFormat="1" outlineLevel="1" x14ac:dyDescent="0.2">
      <c r="A76" s="11" t="s">
        <v>1009</v>
      </c>
      <c r="B76" s="37" t="s">
        <v>1352</v>
      </c>
      <c r="C76" s="12">
        <v>0</v>
      </c>
      <c r="D76" s="12">
        <v>0.01</v>
      </c>
      <c r="E76" s="13" t="s">
        <v>945</v>
      </c>
      <c r="F76" s="13" t="s">
        <v>1443</v>
      </c>
      <c r="H76" s="4" t="str">
        <f t="shared" si="9"/>
        <v>product_name: 'Chalk, 1 piece'</v>
      </c>
      <c r="I76" s="4" t="str">
        <f t="shared" si="10"/>
        <v/>
      </c>
      <c r="J76" s="4" t="str">
        <f t="shared" si="11"/>
        <v>cost: 0.01</v>
      </c>
      <c r="K76" s="4" t="str">
        <f t="shared" ca="1" si="12"/>
        <v>stock: 6</v>
      </c>
      <c r="L76" s="4" t="str">
        <f t="shared" si="13"/>
        <v>weight: 0</v>
      </c>
      <c r="M76" s="4" t="str">
        <f t="shared" si="14"/>
        <v>category_id: 3</v>
      </c>
      <c r="N76" s="4" t="str">
        <f t="shared" si="15"/>
        <v>type: 'Adventuring Gear'</v>
      </c>
      <c r="O76" s="4" t="str">
        <f t="shared" si="16"/>
        <v/>
      </c>
      <c r="P76" s="4" t="str">
        <f t="shared" ca="1" si="17"/>
        <v>{product_name: 'Chalk, 1 piece', cost: 0.01, stock: 6, weight: 0, category_id: 3, additional_information: JSON.stringify({type: 'Adventuring Gear'})},</v>
      </c>
    </row>
    <row r="77" spans="1:16" s="12" customFormat="1" outlineLevel="1" x14ac:dyDescent="0.2">
      <c r="A77" s="11" t="s">
        <v>1010</v>
      </c>
      <c r="B77" s="37" t="s">
        <v>1352</v>
      </c>
      <c r="C77" s="12">
        <v>4</v>
      </c>
      <c r="D77" s="12">
        <v>2</v>
      </c>
      <c r="E77" s="13"/>
      <c r="F77" s="13" t="s">
        <v>1440</v>
      </c>
      <c r="H77" s="4" t="str">
        <f t="shared" si="9"/>
        <v>product_name: 'Chess Set (Common)'</v>
      </c>
      <c r="I77" s="4" t="str">
        <f t="shared" si="10"/>
        <v/>
      </c>
      <c r="J77" s="4" t="str">
        <f t="shared" si="11"/>
        <v>cost: 2</v>
      </c>
      <c r="K77" s="4" t="str">
        <f t="shared" ca="1" si="12"/>
        <v>stock: 19</v>
      </c>
      <c r="L77" s="4" t="str">
        <f t="shared" si="13"/>
        <v>weight: 4</v>
      </c>
      <c r="M77" s="4" t="str">
        <f t="shared" si="14"/>
        <v>category_id: 3</v>
      </c>
      <c r="N77" s="4" t="str">
        <f t="shared" si="15"/>
        <v/>
      </c>
      <c r="O77" s="4" t="str">
        <f t="shared" si="16"/>
        <v/>
      </c>
      <c r="P77" s="4" t="str">
        <f t="shared" ca="1" si="17"/>
        <v>{product_name: 'Chess Set (Common)', cost: 2, stock: 19, weight: 4, category_id: 3, additional_information: JSON.stringify({})},</v>
      </c>
    </row>
    <row r="78" spans="1:16" s="12" customFormat="1" outlineLevel="1" x14ac:dyDescent="0.2">
      <c r="A78" s="11" t="s">
        <v>1011</v>
      </c>
      <c r="B78" s="37" t="s">
        <v>1352</v>
      </c>
      <c r="C78" s="12">
        <v>7</v>
      </c>
      <c r="D78" s="12">
        <v>25</v>
      </c>
      <c r="E78" s="13"/>
      <c r="F78" s="13" t="s">
        <v>1440</v>
      </c>
      <c r="H78" s="4" t="str">
        <f t="shared" si="9"/>
        <v>product_name: 'Chess Set (Fine)'</v>
      </c>
      <c r="I78" s="4" t="str">
        <f t="shared" si="10"/>
        <v/>
      </c>
      <c r="J78" s="4" t="str">
        <f t="shared" si="11"/>
        <v>cost: 25</v>
      </c>
      <c r="K78" s="4" t="str">
        <f t="shared" ca="1" si="12"/>
        <v>stock: 6</v>
      </c>
      <c r="L78" s="4" t="str">
        <f t="shared" si="13"/>
        <v>weight: 7</v>
      </c>
      <c r="M78" s="4" t="str">
        <f t="shared" si="14"/>
        <v>category_id: 3</v>
      </c>
      <c r="N78" s="4" t="str">
        <f t="shared" si="15"/>
        <v/>
      </c>
      <c r="O78" s="4" t="str">
        <f t="shared" si="16"/>
        <v/>
      </c>
      <c r="P78" s="4" t="str">
        <f t="shared" ca="1" si="17"/>
        <v>{product_name: 'Chess Set (Fine)', cost: 25, stock: 6, weight: 7, category_id: 3, additional_information: JSON.stringify({})},</v>
      </c>
    </row>
    <row r="79" spans="1:16" s="12" customFormat="1" outlineLevel="1" x14ac:dyDescent="0.2">
      <c r="A79" s="11" t="s">
        <v>1012</v>
      </c>
      <c r="B79" s="37" t="s">
        <v>952</v>
      </c>
      <c r="C79" s="12">
        <v>25</v>
      </c>
      <c r="D79" s="12">
        <v>2</v>
      </c>
      <c r="E79" s="13" t="s">
        <v>945</v>
      </c>
      <c r="F79" s="13" t="s">
        <v>1443</v>
      </c>
      <c r="H79" s="4" t="str">
        <f t="shared" si="9"/>
        <v>product_name: 'Chest'</v>
      </c>
      <c r="I79" s="4" t="str">
        <f t="shared" si="10"/>
        <v>description: 'Holds 2 cu ft'</v>
      </c>
      <c r="J79" s="4" t="str">
        <f t="shared" si="11"/>
        <v>cost: 2</v>
      </c>
      <c r="K79" s="4" t="str">
        <f t="shared" ca="1" si="12"/>
        <v>stock: 3</v>
      </c>
      <c r="L79" s="4" t="str">
        <f t="shared" si="13"/>
        <v>weight: 25</v>
      </c>
      <c r="M79" s="4" t="str">
        <f t="shared" si="14"/>
        <v>category_id: 3</v>
      </c>
      <c r="N79" s="4" t="str">
        <f t="shared" si="15"/>
        <v>type: 'Adventuring Gear'</v>
      </c>
      <c r="O79" s="4" t="str">
        <f t="shared" si="16"/>
        <v/>
      </c>
      <c r="P79" s="4" t="str">
        <f t="shared" ca="1" si="17"/>
        <v>{product_name: 'Chest', description: 'Holds 2 cu ft', cost: 2, stock: 3, weight: 25, category_id: 3, additional_information: JSON.stringify({type: 'Adventuring Gear'})},</v>
      </c>
    </row>
    <row r="80" spans="1:16" s="12" customFormat="1" ht="20" outlineLevel="1" x14ac:dyDescent="0.2">
      <c r="A80" s="11" t="s">
        <v>1013</v>
      </c>
      <c r="B80" s="37" t="s">
        <v>1015</v>
      </c>
      <c r="C80" s="12">
        <v>6</v>
      </c>
      <c r="D80" s="12">
        <v>5</v>
      </c>
      <c r="E80" s="13" t="s">
        <v>870</v>
      </c>
      <c r="F80" s="13" t="s">
        <v>1447</v>
      </c>
      <c r="H80" s="4" t="str">
        <f t="shared" si="9"/>
        <v>product_name: 'Cleric\'s Vestments'</v>
      </c>
      <c r="I80" s="4" t="str">
        <f t="shared" si="10"/>
        <v>description: 'These ecclesiastical clothes are for performing priestly functions, not for adventuring.'</v>
      </c>
      <c r="J80" s="4" t="str">
        <f t="shared" si="11"/>
        <v>cost: 5</v>
      </c>
      <c r="K80" s="4" t="str">
        <f t="shared" ca="1" si="12"/>
        <v>stock: 7</v>
      </c>
      <c r="L80" s="4" t="str">
        <f t="shared" si="13"/>
        <v>weight: 6</v>
      </c>
      <c r="M80" s="4" t="str">
        <f t="shared" si="14"/>
        <v>category_id: 3</v>
      </c>
      <c r="N80" s="4" t="str">
        <f t="shared" si="15"/>
        <v>type: 'Clothing'</v>
      </c>
      <c r="O80" s="4" t="str">
        <f t="shared" si="16"/>
        <v/>
      </c>
      <c r="P80" s="4" t="str">
        <f t="shared" ca="1" si="17"/>
        <v>{product_name: 'Cleric\'s Vestments', description: 'These ecclesiastical clothes are for performing priestly functions, not for adventuring.', cost: 5, stock: 7, weight: 6, category_id: 3, additional_information: JSON.stringify({type: 'Clothing'})},</v>
      </c>
    </row>
    <row r="81" spans="1:16" s="12" customFormat="1" ht="20" outlineLevel="1" x14ac:dyDescent="0.2">
      <c r="A81" s="11" t="s">
        <v>1016</v>
      </c>
      <c r="B81" s="37" t="s">
        <v>1018</v>
      </c>
      <c r="C81" s="12">
        <v>5</v>
      </c>
      <c r="D81" s="12">
        <v>80</v>
      </c>
      <c r="E81" s="13" t="s">
        <v>914</v>
      </c>
      <c r="F81" s="13" t="s">
        <v>1436</v>
      </c>
      <c r="H81" s="4" t="str">
        <f t="shared" si="9"/>
        <v>product_name: 'Climber\'s Kit'</v>
      </c>
      <c r="I81" s="4" t="str">
        <f t="shared" si="10"/>
        <v>description: 'This is the perfect tool for climbing and gives you a +2 circumstance bonus on Climb checks.'</v>
      </c>
      <c r="J81" s="4" t="str">
        <f t="shared" si="11"/>
        <v>cost: 80</v>
      </c>
      <c r="K81" s="4" t="str">
        <f t="shared" ca="1" si="12"/>
        <v>stock: 12</v>
      </c>
      <c r="L81" s="4" t="str">
        <f t="shared" si="13"/>
        <v>weight: 5</v>
      </c>
      <c r="M81" s="4" t="str">
        <f t="shared" si="14"/>
        <v>category_id: 3</v>
      </c>
      <c r="N81" s="4" t="str">
        <f t="shared" si="15"/>
        <v>type: 'Tools &amp; Skill Kits'</v>
      </c>
      <c r="O81" s="4" t="str">
        <f t="shared" si="16"/>
        <v/>
      </c>
      <c r="P81" s="4" t="str">
        <f t="shared" ca="1" si="17"/>
        <v>{product_name: 'Climber\'s Kit', description: 'This is the perfect tool for climbing and gives you a +2 circumstance bonus on Climb checks.', cost: 80, stock: 12, weight: 5, category_id: 3, additional_information: JSON.stringify({type: 'Tools &amp; Skill Kits'})},</v>
      </c>
    </row>
    <row r="82" spans="1:16" s="12" customFormat="1" outlineLevel="1" x14ac:dyDescent="0.2">
      <c r="A82" s="11" t="s">
        <v>1019</v>
      </c>
      <c r="B82" s="37" t="s">
        <v>1352</v>
      </c>
      <c r="C82" s="12">
        <f>1/50</f>
        <v>0.02</v>
      </c>
      <c r="D82" s="12">
        <v>0.01</v>
      </c>
      <c r="E82" s="13"/>
      <c r="F82" s="13" t="s">
        <v>1442</v>
      </c>
      <c r="H82" s="4" t="str">
        <f t="shared" si="9"/>
        <v>product_name: 'Coins Stored: Copper'</v>
      </c>
      <c r="I82" s="4" t="str">
        <f t="shared" si="10"/>
        <v/>
      </c>
      <c r="J82" s="4" t="str">
        <f t="shared" si="11"/>
        <v>cost: 0.01</v>
      </c>
      <c r="K82" s="4" t="str">
        <f t="shared" ca="1" si="12"/>
        <v>stock: 5</v>
      </c>
      <c r="L82" s="4" t="str">
        <f t="shared" si="13"/>
        <v>weight: 0.02</v>
      </c>
      <c r="M82" s="4" t="str">
        <f t="shared" si="14"/>
        <v>category_id: 3</v>
      </c>
      <c r="N82" s="4" t="str">
        <f t="shared" si="15"/>
        <v/>
      </c>
      <c r="O82" s="4" t="str">
        <f t="shared" si="16"/>
        <v/>
      </c>
      <c r="P82" s="4" t="str">
        <f t="shared" ca="1" si="17"/>
        <v>{product_name: 'Coins Stored: Copper', cost: 0.01, stock: 5, weight: 0.02, category_id: 3, additional_information: JSON.stringify({})},</v>
      </c>
    </row>
    <row r="83" spans="1:16" s="12" customFormat="1" outlineLevel="1" x14ac:dyDescent="0.2">
      <c r="A83" s="11" t="s">
        <v>1020</v>
      </c>
      <c r="B83" s="37" t="s">
        <v>1352</v>
      </c>
      <c r="C83" s="12">
        <f>1/50</f>
        <v>0.02</v>
      </c>
      <c r="D83" s="12">
        <v>1</v>
      </c>
      <c r="E83" s="13"/>
      <c r="F83" s="13" t="s">
        <v>1442</v>
      </c>
      <c r="H83" s="4" t="str">
        <f t="shared" si="9"/>
        <v>product_name: 'Coins Stored: Gold'</v>
      </c>
      <c r="I83" s="4" t="str">
        <f t="shared" si="10"/>
        <v/>
      </c>
      <c r="J83" s="4" t="str">
        <f t="shared" si="11"/>
        <v>cost: 1</v>
      </c>
      <c r="K83" s="4" t="str">
        <f t="shared" ca="1" si="12"/>
        <v>stock: 10</v>
      </c>
      <c r="L83" s="4" t="str">
        <f t="shared" si="13"/>
        <v>weight: 0.02</v>
      </c>
      <c r="M83" s="4" t="str">
        <f t="shared" si="14"/>
        <v>category_id: 3</v>
      </c>
      <c r="N83" s="4" t="str">
        <f t="shared" si="15"/>
        <v/>
      </c>
      <c r="O83" s="4" t="str">
        <f t="shared" si="16"/>
        <v/>
      </c>
      <c r="P83" s="4" t="str">
        <f t="shared" ca="1" si="17"/>
        <v>{product_name: 'Coins Stored: Gold', cost: 1, stock: 10, weight: 0.02, category_id: 3, additional_information: JSON.stringify({})},</v>
      </c>
    </row>
    <row r="84" spans="1:16" s="12" customFormat="1" outlineLevel="1" x14ac:dyDescent="0.2">
      <c r="A84" s="11" t="s">
        <v>1021</v>
      </c>
      <c r="B84" s="37" t="s">
        <v>1352</v>
      </c>
      <c r="C84" s="12">
        <f>1/50</f>
        <v>0.02</v>
      </c>
      <c r="D84" s="12">
        <v>10</v>
      </c>
      <c r="E84" s="13"/>
      <c r="F84" s="13" t="s">
        <v>1442</v>
      </c>
      <c r="H84" s="4" t="str">
        <f t="shared" si="9"/>
        <v>product_name: 'Coins Stored: Platinum'</v>
      </c>
      <c r="I84" s="4" t="str">
        <f t="shared" si="10"/>
        <v/>
      </c>
      <c r="J84" s="4" t="str">
        <f t="shared" si="11"/>
        <v>cost: 10</v>
      </c>
      <c r="K84" s="4" t="str">
        <f t="shared" ca="1" si="12"/>
        <v>stock: 7</v>
      </c>
      <c r="L84" s="4" t="str">
        <f t="shared" si="13"/>
        <v>weight: 0.02</v>
      </c>
      <c r="M84" s="4" t="str">
        <f t="shared" si="14"/>
        <v>category_id: 3</v>
      </c>
      <c r="N84" s="4" t="str">
        <f t="shared" si="15"/>
        <v/>
      </c>
      <c r="O84" s="4" t="str">
        <f t="shared" si="16"/>
        <v/>
      </c>
      <c r="P84" s="4" t="str">
        <f t="shared" ca="1" si="17"/>
        <v>{product_name: 'Coins Stored: Platinum', cost: 10, stock: 7, weight: 0.02, category_id: 3, additional_information: JSON.stringify({})},</v>
      </c>
    </row>
    <row r="85" spans="1:16" s="12" customFormat="1" outlineLevel="1" x14ac:dyDescent="0.2">
      <c r="A85" s="11" t="s">
        <v>1022</v>
      </c>
      <c r="B85" s="37" t="s">
        <v>1352</v>
      </c>
      <c r="C85" s="12">
        <f>1/50</f>
        <v>0.02</v>
      </c>
      <c r="D85" s="12">
        <v>0.1</v>
      </c>
      <c r="E85" s="13"/>
      <c r="F85" s="13" t="s">
        <v>1442</v>
      </c>
      <c r="H85" s="4" t="str">
        <f t="shared" si="9"/>
        <v>product_name: 'Coins Stored: Silver'</v>
      </c>
      <c r="I85" s="4" t="str">
        <f t="shared" si="10"/>
        <v/>
      </c>
      <c r="J85" s="4" t="str">
        <f t="shared" si="11"/>
        <v>cost: 0.1</v>
      </c>
      <c r="K85" s="4" t="str">
        <f t="shared" ca="1" si="12"/>
        <v>stock: 13</v>
      </c>
      <c r="L85" s="4" t="str">
        <f t="shared" si="13"/>
        <v>weight: 0.02</v>
      </c>
      <c r="M85" s="4" t="str">
        <f t="shared" si="14"/>
        <v>category_id: 3</v>
      </c>
      <c r="N85" s="4" t="str">
        <f t="shared" si="15"/>
        <v/>
      </c>
      <c r="O85" s="4" t="str">
        <f t="shared" si="16"/>
        <v/>
      </c>
      <c r="P85" s="4" t="str">
        <f t="shared" ca="1" si="17"/>
        <v>{product_name: 'Coins Stored: Silver', cost: 0.1, stock: 13, weight: 0.02, category_id: 3, additional_information: JSON.stringify({})},</v>
      </c>
    </row>
    <row r="86" spans="1:16" s="12" customFormat="1" ht="40" outlineLevel="1" x14ac:dyDescent="0.2">
      <c r="A86" s="11" t="s">
        <v>1023</v>
      </c>
      <c r="B86" s="37" t="s">
        <v>1025</v>
      </c>
      <c r="C86" s="12">
        <v>7</v>
      </c>
      <c r="D86" s="12">
        <v>8</v>
      </c>
      <c r="E86" s="13" t="s">
        <v>870</v>
      </c>
      <c r="F86" s="13" t="s">
        <v>1441</v>
      </c>
      <c r="H86" s="4" t="str">
        <f t="shared" si="9"/>
        <v>product_name: 'Cold Weather Outfit'</v>
      </c>
      <c r="I86" s="4" t="str">
        <f t="shared" si="10"/>
        <v>description: 'A cold weather outfit includes a wool coat, linen shirt, wool cap, heavy cloak, thick pants or skirt, and boots. This outfit grants a +5 circumstance bonus on Fortitude saving throws against exposure to cold weather.'</v>
      </c>
      <c r="J86" s="4" t="str">
        <f t="shared" si="11"/>
        <v>cost: 8</v>
      </c>
      <c r="K86" s="4" t="str">
        <f t="shared" ca="1" si="12"/>
        <v>stock: 19</v>
      </c>
      <c r="L86" s="4" t="str">
        <f t="shared" si="13"/>
        <v>weight: 7</v>
      </c>
      <c r="M86" s="4" t="str">
        <f t="shared" si="14"/>
        <v>category_id: 3</v>
      </c>
      <c r="N86" s="4" t="str">
        <f t="shared" si="15"/>
        <v>type: 'Clothing'</v>
      </c>
      <c r="O86" s="4" t="str">
        <f t="shared" si="16"/>
        <v/>
      </c>
      <c r="P86" s="4" t="str">
        <f t="shared" ca="1" si="17"/>
        <v>{product_name: 'Cold Weather Outfit', description: 'A cold weather outfit includes a wool coat, linen shirt, wool cap, heavy cloak, thick pants or skirt, and boots. This outfit grants a +5 circumstance bonus on Fortitude saving throws against exposure to cold weather.', cost: 8, stock: 19, weight: 7, category_id: 3, additional_information: JSON.stringify({type: 'Clothing'})},</v>
      </c>
    </row>
    <row r="87" spans="1:16" s="12" customFormat="1" ht="80" outlineLevel="1" x14ac:dyDescent="0.2">
      <c r="A87" s="11" t="s">
        <v>1026</v>
      </c>
      <c r="B87" s="37" t="s">
        <v>1027</v>
      </c>
      <c r="C87" s="12">
        <v>6</v>
      </c>
      <c r="D87" s="12">
        <v>30</v>
      </c>
      <c r="E87" s="13" t="s">
        <v>870</v>
      </c>
      <c r="F87" s="13" t="s">
        <v>1441</v>
      </c>
      <c r="H87" s="4" t="str">
        <f t="shared" si="9"/>
        <v>product_name: 'Courtier\'s Outfit'</v>
      </c>
      <c r="I87" s="4" t="str">
        <f t="shared" si="10"/>
        <v>description: 'This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v>
      </c>
      <c r="J87" s="4" t="str">
        <f t="shared" si="11"/>
        <v>cost: 30</v>
      </c>
      <c r="K87" s="4" t="str">
        <f t="shared" ca="1" si="12"/>
        <v>stock: 8</v>
      </c>
      <c r="L87" s="4" t="str">
        <f t="shared" si="13"/>
        <v>weight: 6</v>
      </c>
      <c r="M87" s="4" t="str">
        <f t="shared" si="14"/>
        <v>category_id: 3</v>
      </c>
      <c r="N87" s="4" t="str">
        <f t="shared" si="15"/>
        <v>type: 'Clothing'</v>
      </c>
      <c r="O87" s="4" t="str">
        <f t="shared" si="16"/>
        <v/>
      </c>
      <c r="P87" s="4" t="str">
        <f t="shared" ca="1" si="17"/>
        <v>{product_name: 'Courtier\'s Outfit', description: 'This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 cost: 30, stock: 8, weight: 6, category_id: 3, additional_information: JSON.stringify({type: 'Clothing'})},</v>
      </c>
    </row>
    <row r="88" spans="1:16" s="12" customFormat="1" ht="40" outlineLevel="1" x14ac:dyDescent="0.2">
      <c r="A88" s="11" t="s">
        <v>1028</v>
      </c>
      <c r="B88" s="37" t="s">
        <v>1029</v>
      </c>
      <c r="C88" s="12">
        <v>5</v>
      </c>
      <c r="D88" s="12">
        <v>2</v>
      </c>
      <c r="E88" s="13" t="s">
        <v>945</v>
      </c>
      <c r="F88" s="13" t="s">
        <v>1443</v>
      </c>
      <c r="H88" s="4" t="str">
        <f t="shared" si="9"/>
        <v>product_name: 'Crowbar'</v>
      </c>
      <c r="I88" s="4" t="str">
        <f t="shared" si="10"/>
        <v>description: 'A crowbar it grants a +2 circumstance bonus on Strength checks made for such purposes. If used in combat, treat a crowbar as a one-handed improvised weapon that deals bludgeoning damage equal to that of a club of its size.'</v>
      </c>
      <c r="J88" s="4" t="str">
        <f t="shared" si="11"/>
        <v>cost: 2</v>
      </c>
      <c r="K88" s="4" t="str">
        <f t="shared" ca="1" si="12"/>
        <v>stock: 1</v>
      </c>
      <c r="L88" s="4" t="str">
        <f t="shared" si="13"/>
        <v>weight: 5</v>
      </c>
      <c r="M88" s="4" t="str">
        <f t="shared" si="14"/>
        <v>category_id: 3</v>
      </c>
      <c r="N88" s="4" t="str">
        <f t="shared" si="15"/>
        <v>type: 'Adventuring Gear'</v>
      </c>
      <c r="O88" s="4" t="str">
        <f t="shared" si="16"/>
        <v/>
      </c>
      <c r="P88" s="4" t="str">
        <f t="shared" ca="1" si="17"/>
        <v>{product_name: 'Crowbar', description: 'A crowbar it grants a +2 circumstance bonus on Strength checks made for such purposes. If used in combat, treat a crowbar as a one-handed improvised weapon that deals bludgeoning damage equal to that of a club of its size.', cost: 2, stock: 1, weight: 5, category_id: 3, additional_information: JSON.stringify({type: 'Adventuring Gear'})},</v>
      </c>
    </row>
    <row r="89" spans="1:16" s="12" customFormat="1" outlineLevel="1" x14ac:dyDescent="0.2">
      <c r="A89" s="11" t="s">
        <v>1030</v>
      </c>
      <c r="B89" s="37" t="s">
        <v>1031</v>
      </c>
      <c r="C89" s="12">
        <v>0</v>
      </c>
      <c r="D89" s="12">
        <v>5</v>
      </c>
      <c r="E89" s="13"/>
      <c r="F89" s="13" t="s">
        <v>1490</v>
      </c>
      <c r="H89" s="4" t="str">
        <f t="shared" si="9"/>
        <v>product_name: 'Disappearing Ink'</v>
      </c>
      <c r="I89" s="4" t="str">
        <f t="shared" si="10"/>
        <v>description: 'Fades after 1 hour'</v>
      </c>
      <c r="J89" s="4" t="str">
        <f t="shared" si="11"/>
        <v>cost: 5</v>
      </c>
      <c r="K89" s="4" t="str">
        <f t="shared" ca="1" si="12"/>
        <v>stock: 0</v>
      </c>
      <c r="L89" s="4" t="str">
        <f t="shared" si="13"/>
        <v>weight: 0</v>
      </c>
      <c r="M89" s="4" t="str">
        <f t="shared" si="14"/>
        <v>category_id: 3</v>
      </c>
      <c r="N89" s="4" t="str">
        <f t="shared" si="15"/>
        <v/>
      </c>
      <c r="O89" s="4" t="str">
        <f t="shared" si="16"/>
        <v/>
      </c>
      <c r="P89" s="4" t="str">
        <f t="shared" ca="1" si="17"/>
        <v>{product_name: 'Disappearing Ink', description: 'Fades after 1 hour', cost: 5, stock: 0, weight: 0, category_id: 3, additional_information: JSON.stringify({})},</v>
      </c>
    </row>
    <row r="90" spans="1:16" s="12" customFormat="1" ht="30" outlineLevel="1" x14ac:dyDescent="0.2">
      <c r="A90" s="11" t="s">
        <v>1032</v>
      </c>
      <c r="B90" s="37" t="s">
        <v>1033</v>
      </c>
      <c r="C90" s="12">
        <v>8</v>
      </c>
      <c r="D90" s="12">
        <v>50</v>
      </c>
      <c r="E90" s="13" t="s">
        <v>914</v>
      </c>
      <c r="F90" s="13" t="s">
        <v>1448</v>
      </c>
      <c r="H90" s="4" t="str">
        <f t="shared" si="9"/>
        <v>product_name: 'Disguise Kit'</v>
      </c>
      <c r="I90" s="4" t="str">
        <f t="shared" si="10"/>
        <v>description: 'The kit is the perfect tool for disguise and provides a +2 circumstance bonus on Disguise checks. A disguise kit is exhausted after ten uses.'</v>
      </c>
      <c r="J90" s="4" t="str">
        <f t="shared" si="11"/>
        <v>cost: 50</v>
      </c>
      <c r="K90" s="4" t="str">
        <f t="shared" ca="1" si="12"/>
        <v>stock: 9</v>
      </c>
      <c r="L90" s="4" t="str">
        <f t="shared" si="13"/>
        <v>weight: 8</v>
      </c>
      <c r="M90" s="4" t="str">
        <f t="shared" si="14"/>
        <v>category_id: 3</v>
      </c>
      <c r="N90" s="4" t="str">
        <f t="shared" si="15"/>
        <v>type: 'Tools &amp; Skill Kits'</v>
      </c>
      <c r="O90" s="4" t="str">
        <f t="shared" si="16"/>
        <v/>
      </c>
      <c r="P90" s="4" t="str">
        <f t="shared" ca="1" si="17"/>
        <v>{product_name: 'Disguise Kit', description: 'The kit is the perfect tool for disguise and provides a +2 circumstance bonus on Disguise checks. A disguise kit is exhausted after ten uses.', cost: 50, stock: 9, weight: 8, category_id: 3, additional_information: JSON.stringify({type: 'Tools &amp; Skill Kits'})},</v>
      </c>
    </row>
    <row r="91" spans="1:16" s="12" customFormat="1" outlineLevel="1" x14ac:dyDescent="0.2">
      <c r="A91" s="11" t="s">
        <v>1034</v>
      </c>
      <c r="B91" s="37" t="s">
        <v>1352</v>
      </c>
      <c r="D91" s="12">
        <v>25</v>
      </c>
      <c r="E91" s="13" t="s">
        <v>1035</v>
      </c>
      <c r="F91" s="13" t="s">
        <v>1449</v>
      </c>
      <c r="H91" s="4" t="str">
        <f t="shared" si="9"/>
        <v>product_name: 'Dog, Guard'</v>
      </c>
      <c r="I91" s="4" t="str">
        <f t="shared" si="10"/>
        <v/>
      </c>
      <c r="J91" s="4" t="str">
        <f t="shared" si="11"/>
        <v>cost: 25</v>
      </c>
      <c r="K91" s="4" t="str">
        <f t="shared" ca="1" si="12"/>
        <v>stock: 10</v>
      </c>
      <c r="L91" s="4" t="str">
        <f t="shared" si="13"/>
        <v>weight: -1</v>
      </c>
      <c r="M91" s="4" t="str">
        <f t="shared" si="14"/>
        <v>category_id: 3</v>
      </c>
      <c r="N91" s="4" t="str">
        <f t="shared" si="15"/>
        <v>type: 'Mounts &amp; Related Gear'</v>
      </c>
      <c r="O91" s="4" t="str">
        <f t="shared" si="16"/>
        <v/>
      </c>
      <c r="P91" s="4" t="str">
        <f t="shared" ca="1" si="17"/>
        <v>{product_name: 'Dog, Guard', cost: 25, stock: 10, weight: -1, category_id: 3, additional_information: JSON.stringify({type: 'Mounts &amp; Related Gear'})},</v>
      </c>
    </row>
    <row r="92" spans="1:16" s="12" customFormat="1" ht="30" outlineLevel="1" x14ac:dyDescent="0.2">
      <c r="A92" s="11" t="s">
        <v>1036</v>
      </c>
      <c r="B92" s="37" t="s">
        <v>1038</v>
      </c>
      <c r="D92" s="12">
        <v>150</v>
      </c>
      <c r="E92" s="13" t="s">
        <v>1035</v>
      </c>
      <c r="F92" s="13" t="s">
        <v>1449</v>
      </c>
      <c r="H92" s="4" t="str">
        <f t="shared" si="9"/>
        <v>product_name: 'Dog, Riding'</v>
      </c>
      <c r="I92" s="4" t="str">
        <f t="shared" si="10"/>
        <v>description: 'This Medium dog is specially trained to carry a Small humanoid rider. It is brave in combat like a warhorse. You take no damage when you fall from a riding dog.'</v>
      </c>
      <c r="J92" s="4" t="str">
        <f t="shared" si="11"/>
        <v>cost: 150</v>
      </c>
      <c r="K92" s="4" t="str">
        <f t="shared" ca="1" si="12"/>
        <v>stock: 4</v>
      </c>
      <c r="L92" s="4" t="str">
        <f t="shared" si="13"/>
        <v>weight: -1</v>
      </c>
      <c r="M92" s="4" t="str">
        <f t="shared" si="14"/>
        <v>category_id: 3</v>
      </c>
      <c r="N92" s="4" t="str">
        <f t="shared" si="15"/>
        <v>type: 'Mounts &amp; Related Gear'</v>
      </c>
      <c r="O92" s="4" t="str">
        <f t="shared" si="16"/>
        <v/>
      </c>
      <c r="P92" s="4" t="str">
        <f t="shared" ca="1" si="17"/>
        <v>{product_name: 'Dog, Riding', description: 'This Medium dog is specially trained to carry a Small humanoid rider. It is brave in combat like a warhorse. You take no damage when you fall from a riding dog.', cost: 150, stock: 4, weight: -1, category_id: 3, additional_information: JSON.stringify({type: 'Mounts &amp; Related Gear'})},</v>
      </c>
    </row>
    <row r="93" spans="1:16" s="12" customFormat="1" ht="50" outlineLevel="1" x14ac:dyDescent="0.2">
      <c r="A93" s="11" t="s">
        <v>1039</v>
      </c>
      <c r="B93" s="37" t="s">
        <v>1041</v>
      </c>
      <c r="D93" s="12">
        <v>8</v>
      </c>
      <c r="E93" s="13" t="s">
        <v>1035</v>
      </c>
      <c r="F93" s="13" t="s">
        <v>1449</v>
      </c>
      <c r="H93" s="4" t="str">
        <f t="shared" si="9"/>
        <v>product_name: 'Donkey'</v>
      </c>
      <c r="I93" s="4" t="str">
        <f t="shared" si="10"/>
        <v>description: 'Donkeys and mules are stolid in the face of danger, hardy, surefooted, and capable of carrying heavy loads over vast distances. Unlike a horse, a donkey or a mule is willing (though not eager) to enter dungeons and other strange or threatening places.'</v>
      </c>
      <c r="J93" s="4" t="str">
        <f t="shared" si="11"/>
        <v>cost: 8</v>
      </c>
      <c r="K93" s="4" t="str">
        <f t="shared" ca="1" si="12"/>
        <v>stock: 8</v>
      </c>
      <c r="L93" s="4" t="str">
        <f t="shared" si="13"/>
        <v>weight: -1</v>
      </c>
      <c r="M93" s="4" t="str">
        <f t="shared" si="14"/>
        <v>category_id: 3</v>
      </c>
      <c r="N93" s="4" t="str">
        <f t="shared" si="15"/>
        <v>type: 'Mounts &amp; Related Gear'</v>
      </c>
      <c r="O93" s="4" t="str">
        <f t="shared" si="16"/>
        <v/>
      </c>
      <c r="P93" s="4" t="str">
        <f t="shared" ca="1" si="17"/>
        <v>{product_name: 'Donkey', description: 'Donkeys and mules are stolid in the face of danger, hardy, surefooted, and capable of carrying heavy loads over vast distances. Unlike a horse, a donkey or a mule is willing (though not eager) to enter dungeons and other strange or threatening places.', cost: 8, stock: 8, weight: -1, category_id: 3, additional_information: JSON.stringify({type: 'Mounts &amp; Related Gear'})},</v>
      </c>
    </row>
    <row r="94" spans="1:16" s="12" customFormat="1" outlineLevel="1" x14ac:dyDescent="0.2">
      <c r="A94" s="11" t="s">
        <v>1042</v>
      </c>
      <c r="B94" s="37" t="s">
        <v>1352</v>
      </c>
      <c r="C94" s="12">
        <v>2</v>
      </c>
      <c r="D94" s="12">
        <v>1</v>
      </c>
      <c r="E94" s="13"/>
      <c r="F94" s="13" t="s">
        <v>1450</v>
      </c>
      <c r="H94" s="4" t="str">
        <f t="shared" si="9"/>
        <v>product_name: 'Draughts set'</v>
      </c>
      <c r="I94" s="4" t="str">
        <f t="shared" si="10"/>
        <v/>
      </c>
      <c r="J94" s="4" t="str">
        <f t="shared" si="11"/>
        <v>cost: 1</v>
      </c>
      <c r="K94" s="4" t="str">
        <f t="shared" ca="1" si="12"/>
        <v>stock: 1</v>
      </c>
      <c r="L94" s="4" t="str">
        <f t="shared" si="13"/>
        <v>weight: 2</v>
      </c>
      <c r="M94" s="4" t="str">
        <f t="shared" si="14"/>
        <v>category_id: 3</v>
      </c>
      <c r="N94" s="4" t="str">
        <f t="shared" si="15"/>
        <v/>
      </c>
      <c r="O94" s="4" t="str">
        <f t="shared" si="16"/>
        <v/>
      </c>
      <c r="P94" s="4" t="str">
        <f t="shared" ca="1" si="17"/>
        <v>{product_name: 'Draughts set', cost: 1, stock: 1, weight: 2, category_id: 3, additional_information: JSON.stringify({})},</v>
      </c>
    </row>
    <row r="95" spans="1:16" s="12" customFormat="1" outlineLevel="1" x14ac:dyDescent="0.2">
      <c r="A95" s="11" t="s">
        <v>1043</v>
      </c>
      <c r="B95" s="37" t="s">
        <v>1044</v>
      </c>
      <c r="C95" s="12">
        <v>0</v>
      </c>
      <c r="D95" s="12">
        <v>0</v>
      </c>
      <c r="E95" s="13"/>
      <c r="F95" s="13"/>
      <c r="H95" s="4" t="str">
        <f t="shared" si="9"/>
        <v>product_name: 'Dust'</v>
      </c>
      <c r="I95" s="4" t="str">
        <f t="shared" si="10"/>
        <v>description: '(Usually a magical item)'</v>
      </c>
      <c r="J95" s="4" t="str">
        <f t="shared" si="11"/>
        <v>cost: 0</v>
      </c>
      <c r="K95" s="4" t="str">
        <f t="shared" ca="1" si="12"/>
        <v>stock: 17</v>
      </c>
      <c r="L95" s="4" t="str">
        <f t="shared" si="13"/>
        <v>weight: 0</v>
      </c>
      <c r="M95" s="4" t="str">
        <f t="shared" si="14"/>
        <v>category_id: 3</v>
      </c>
      <c r="N95" s="4" t="str">
        <f t="shared" si="15"/>
        <v/>
      </c>
      <c r="O95" s="4" t="str">
        <f t="shared" si="16"/>
        <v/>
      </c>
      <c r="P95" s="4" t="str">
        <f t="shared" ca="1" si="17"/>
        <v>{product_name: 'Dust', description: '(Usually a magical item)', cost: 0, stock: 17, weight: 0, category_id: 3, additional_information: JSON.stringify({})},</v>
      </c>
    </row>
    <row r="96" spans="1:16" s="12" customFormat="1" ht="40" outlineLevel="1" x14ac:dyDescent="0.2">
      <c r="A96" s="11" t="s">
        <v>1045</v>
      </c>
      <c r="B96" s="37" t="s">
        <v>1047</v>
      </c>
      <c r="C96" s="12">
        <v>4</v>
      </c>
      <c r="D96" s="12">
        <v>3</v>
      </c>
      <c r="E96" s="13" t="s">
        <v>870</v>
      </c>
      <c r="F96" s="13" t="s">
        <v>1447</v>
      </c>
      <c r="H96" s="4" t="str">
        <f t="shared" si="9"/>
        <v>product_name: 'Entertainer\'s Outfit'</v>
      </c>
      <c r="I96" s="4" t="str">
        <f t="shared" si="10"/>
        <v>description: 'This set of flashy, perhaps even gaudy, clothes is for entertaining. While the outfit looks whimsical, its practical design lets you tumble, dance, walk a tightrope, or just run (if the audience turns ugly).'</v>
      </c>
      <c r="J96" s="4" t="str">
        <f t="shared" si="11"/>
        <v>cost: 3</v>
      </c>
      <c r="K96" s="4" t="str">
        <f t="shared" ca="1" si="12"/>
        <v>stock: 7</v>
      </c>
      <c r="L96" s="4" t="str">
        <f t="shared" si="13"/>
        <v>weight: 4</v>
      </c>
      <c r="M96" s="4" t="str">
        <f t="shared" si="14"/>
        <v>category_id: 3</v>
      </c>
      <c r="N96" s="4" t="str">
        <f t="shared" si="15"/>
        <v>type: 'Clothing'</v>
      </c>
      <c r="O96" s="4" t="str">
        <f t="shared" si="16"/>
        <v/>
      </c>
      <c r="P96" s="4" t="str">
        <f t="shared" ca="1" si="17"/>
        <v>{product_name: 'Entertainer\'s Outfit', description: 'This set of flashy, perhaps even gaudy, clothes is for entertaining. While the outfit looks whimsical, its practical design lets you tumble, dance, walk a tightrope, or just run (if the audience turns ugly).', cost: 3, stock: 7, weight: 4, category_id: 3, additional_information: JSON.stringify({type: 'Clothing'})},</v>
      </c>
    </row>
    <row r="97" spans="1:16" s="12" customFormat="1" ht="80" outlineLevel="1" x14ac:dyDescent="0.2">
      <c r="A97" s="11" t="s">
        <v>1048</v>
      </c>
      <c r="B97" s="37" t="s">
        <v>1050</v>
      </c>
      <c r="C97" s="12">
        <v>8</v>
      </c>
      <c r="D97" s="12">
        <v>1</v>
      </c>
      <c r="E97" s="13" t="s">
        <v>870</v>
      </c>
      <c r="F97" s="13" t="s">
        <v>1447</v>
      </c>
      <c r="H97" s="4" t="str">
        <f t="shared" si="9"/>
        <v>product_name: 'Explorer\'s Outfit'</v>
      </c>
      <c r="I97" s="4" t="str">
        <f t="shared" si="10"/>
        <v>description: 'This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v>
      </c>
      <c r="J97" s="4" t="str">
        <f t="shared" si="11"/>
        <v>cost: 1</v>
      </c>
      <c r="K97" s="4" t="str">
        <f t="shared" ca="1" si="12"/>
        <v>stock: 7</v>
      </c>
      <c r="L97" s="4" t="str">
        <f t="shared" si="13"/>
        <v>weight: 8</v>
      </c>
      <c r="M97" s="4" t="str">
        <f t="shared" si="14"/>
        <v>category_id: 3</v>
      </c>
      <c r="N97" s="4" t="str">
        <f t="shared" si="15"/>
        <v>type: 'Clothing'</v>
      </c>
      <c r="O97" s="4" t="str">
        <f t="shared" si="16"/>
        <v/>
      </c>
      <c r="P97" s="4" t="str">
        <f t="shared" ca="1" si="17"/>
        <v>{product_name: 'Explorer\'s Outfit', description: 'This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 cost: 1, stock: 7, weight: 8, category_id: 3, additional_information: JSON.stringify({type: 'Clothing'})},</v>
      </c>
    </row>
    <row r="98" spans="1:16" s="12" customFormat="1" outlineLevel="1" x14ac:dyDescent="0.2">
      <c r="A98" s="11" t="s">
        <v>1051</v>
      </c>
      <c r="B98" s="37" t="s">
        <v>1052</v>
      </c>
      <c r="C98" s="12">
        <v>18</v>
      </c>
      <c r="D98" s="12">
        <v>15</v>
      </c>
      <c r="E98" s="13"/>
      <c r="F98" s="13"/>
      <c r="H98" s="4" t="str">
        <f t="shared" si="9"/>
        <v>product_name: 'Familiar Carrier (Diminutive)'</v>
      </c>
      <c r="I98" s="4" t="str">
        <f t="shared" si="10"/>
        <v>description: 'Metal hutch lined w/ wood &amp; padding'</v>
      </c>
      <c r="J98" s="4" t="str">
        <f t="shared" si="11"/>
        <v>cost: 15</v>
      </c>
      <c r="K98" s="4" t="str">
        <f t="shared" ca="1" si="12"/>
        <v>stock: 10</v>
      </c>
      <c r="L98" s="4" t="str">
        <f t="shared" si="13"/>
        <v>weight: 18</v>
      </c>
      <c r="M98" s="4" t="str">
        <f t="shared" si="14"/>
        <v>category_id: 3</v>
      </c>
      <c r="N98" s="4" t="str">
        <f t="shared" si="15"/>
        <v/>
      </c>
      <c r="O98" s="4" t="str">
        <f t="shared" si="16"/>
        <v/>
      </c>
      <c r="P98" s="4" t="str">
        <f t="shared" ca="1" si="17"/>
        <v>{product_name: 'Familiar Carrier (Diminutive)', description: 'Metal hutch lined w/ wood &amp; padding', cost: 15, stock: 10, weight: 18, category_id: 3, additional_information: JSON.stringify({})},</v>
      </c>
    </row>
    <row r="99" spans="1:16" s="12" customFormat="1" outlineLevel="1" x14ac:dyDescent="0.2">
      <c r="A99" s="11" t="s">
        <v>1053</v>
      </c>
      <c r="B99" s="37" t="s">
        <v>1052</v>
      </c>
      <c r="C99" s="12">
        <v>8</v>
      </c>
      <c r="D99" s="12">
        <v>8</v>
      </c>
      <c r="E99" s="13"/>
      <c r="F99" s="13"/>
      <c r="H99" s="4" t="str">
        <f t="shared" si="9"/>
        <v>product_name: 'Familiar Carrier (Fine)'</v>
      </c>
      <c r="I99" s="4" t="str">
        <f t="shared" si="10"/>
        <v>description: 'Metal hutch lined w/ wood &amp; padding'</v>
      </c>
      <c r="J99" s="4" t="str">
        <f t="shared" si="11"/>
        <v>cost: 8</v>
      </c>
      <c r="K99" s="4" t="str">
        <f t="shared" ca="1" si="12"/>
        <v>stock: 5</v>
      </c>
      <c r="L99" s="4" t="str">
        <f t="shared" si="13"/>
        <v>weight: 8</v>
      </c>
      <c r="M99" s="4" t="str">
        <f t="shared" si="14"/>
        <v>category_id: 3</v>
      </c>
      <c r="N99" s="4" t="str">
        <f t="shared" si="15"/>
        <v/>
      </c>
      <c r="O99" s="4" t="str">
        <f t="shared" si="16"/>
        <v/>
      </c>
      <c r="P99" s="4" t="str">
        <f t="shared" ca="1" si="17"/>
        <v>{product_name: 'Familiar Carrier (Fine)', description: 'Metal hutch lined w/ wood &amp; padding', cost: 8, stock: 5, weight: 8, category_id: 3, additional_information: JSON.stringify({})},</v>
      </c>
    </row>
    <row r="100" spans="1:16" s="12" customFormat="1" outlineLevel="1" x14ac:dyDescent="0.2">
      <c r="A100" s="11" t="s">
        <v>1054</v>
      </c>
      <c r="B100" s="37" t="s">
        <v>1052</v>
      </c>
      <c r="C100" s="12">
        <v>200</v>
      </c>
      <c r="D100" s="12">
        <v>120</v>
      </c>
      <c r="E100" s="13"/>
      <c r="F100" s="13"/>
      <c r="H100" s="4" t="str">
        <f t="shared" si="9"/>
        <v>product_name: 'Familiar Carrier (Medium)'</v>
      </c>
      <c r="I100" s="4" t="str">
        <f t="shared" si="10"/>
        <v>description: 'Metal hutch lined w/ wood &amp; padding'</v>
      </c>
      <c r="J100" s="4" t="str">
        <f t="shared" si="11"/>
        <v>cost: 120</v>
      </c>
      <c r="K100" s="4" t="str">
        <f t="shared" ca="1" si="12"/>
        <v>stock: 3</v>
      </c>
      <c r="L100" s="4" t="str">
        <f t="shared" si="13"/>
        <v>weight: 200</v>
      </c>
      <c r="M100" s="4" t="str">
        <f t="shared" si="14"/>
        <v>category_id: 3</v>
      </c>
      <c r="N100" s="4" t="str">
        <f t="shared" si="15"/>
        <v/>
      </c>
      <c r="O100" s="4" t="str">
        <f t="shared" si="16"/>
        <v/>
      </c>
      <c r="P100" s="4" t="str">
        <f t="shared" ca="1" si="17"/>
        <v>{product_name: 'Familiar Carrier (Medium)', description: 'Metal hutch lined w/ wood &amp; padding', cost: 120, stock: 3, weight: 200, category_id: 3, additional_information: JSON.stringify({})},</v>
      </c>
    </row>
    <row r="101" spans="1:16" s="12" customFormat="1" outlineLevel="1" x14ac:dyDescent="0.2">
      <c r="A101" s="11" t="s">
        <v>1055</v>
      </c>
      <c r="B101" s="37" t="s">
        <v>1052</v>
      </c>
      <c r="C101" s="12">
        <v>90</v>
      </c>
      <c r="D101" s="12">
        <v>60</v>
      </c>
      <c r="E101" s="13"/>
      <c r="F101" s="13"/>
      <c r="H101" s="4" t="str">
        <f t="shared" si="9"/>
        <v>product_name: 'Familiar Carrier (Small)'</v>
      </c>
      <c r="I101" s="4" t="str">
        <f t="shared" si="10"/>
        <v>description: 'Metal hutch lined w/ wood &amp; padding'</v>
      </c>
      <c r="J101" s="4" t="str">
        <f t="shared" si="11"/>
        <v>cost: 60</v>
      </c>
      <c r="K101" s="4" t="str">
        <f t="shared" ca="1" si="12"/>
        <v>stock: 19</v>
      </c>
      <c r="L101" s="4" t="str">
        <f t="shared" si="13"/>
        <v>weight: 90</v>
      </c>
      <c r="M101" s="4" t="str">
        <f t="shared" si="14"/>
        <v>category_id: 3</v>
      </c>
      <c r="N101" s="4" t="str">
        <f t="shared" si="15"/>
        <v/>
      </c>
      <c r="O101" s="4" t="str">
        <f t="shared" si="16"/>
        <v/>
      </c>
      <c r="P101" s="4" t="str">
        <f t="shared" ca="1" si="17"/>
        <v>{product_name: 'Familiar Carrier (Small)', description: 'Metal hutch lined w/ wood &amp; padding', cost: 60, stock: 19, weight: 90, category_id: 3, additional_information: JSON.stringify({})},</v>
      </c>
    </row>
    <row r="102" spans="1:16" s="12" customFormat="1" outlineLevel="1" x14ac:dyDescent="0.2">
      <c r="A102" s="11" t="s">
        <v>1056</v>
      </c>
      <c r="B102" s="37" t="s">
        <v>1052</v>
      </c>
      <c r="C102" s="12">
        <v>40</v>
      </c>
      <c r="D102" s="12">
        <v>30</v>
      </c>
      <c r="E102" s="13"/>
      <c r="F102" s="13"/>
      <c r="H102" s="4" t="str">
        <f t="shared" si="9"/>
        <v>product_name: 'Familiar Carrier (Tiny)'</v>
      </c>
      <c r="I102" s="4" t="str">
        <f t="shared" si="10"/>
        <v>description: 'Metal hutch lined w/ wood &amp; padding'</v>
      </c>
      <c r="J102" s="4" t="str">
        <f t="shared" si="11"/>
        <v>cost: 30</v>
      </c>
      <c r="K102" s="4" t="str">
        <f t="shared" ca="1" si="12"/>
        <v>stock: 2</v>
      </c>
      <c r="L102" s="4" t="str">
        <f t="shared" si="13"/>
        <v>weight: 40</v>
      </c>
      <c r="M102" s="4" t="str">
        <f t="shared" si="14"/>
        <v>category_id: 3</v>
      </c>
      <c r="N102" s="4" t="str">
        <f t="shared" si="15"/>
        <v/>
      </c>
      <c r="O102" s="4" t="str">
        <f t="shared" si="16"/>
        <v/>
      </c>
      <c r="P102" s="4" t="str">
        <f t="shared" ca="1" si="17"/>
        <v>{product_name: 'Familiar Carrier (Tiny)', description: 'Metal hutch lined w/ wood &amp; padding', cost: 30, stock: 2, weight: 40, category_id: 3, additional_information: JSON.stringify({})},</v>
      </c>
    </row>
    <row r="103" spans="1:16" s="12" customFormat="1" outlineLevel="1" x14ac:dyDescent="0.2">
      <c r="A103" s="11" t="s">
        <v>1057</v>
      </c>
      <c r="B103" s="37" t="s">
        <v>1352</v>
      </c>
      <c r="C103" s="12">
        <v>20</v>
      </c>
      <c r="D103" s="12">
        <v>0.01</v>
      </c>
      <c r="E103" s="13" t="s">
        <v>945</v>
      </c>
      <c r="F103" s="13" t="s">
        <v>1451</v>
      </c>
      <c r="H103" s="4" t="str">
        <f t="shared" si="9"/>
        <v>product_name: 'Firewood (per day)'</v>
      </c>
      <c r="I103" s="4" t="str">
        <f t="shared" si="10"/>
        <v/>
      </c>
      <c r="J103" s="4" t="str">
        <f t="shared" si="11"/>
        <v>cost: 0.01</v>
      </c>
      <c r="K103" s="4" t="str">
        <f t="shared" ca="1" si="12"/>
        <v>stock: 8</v>
      </c>
      <c r="L103" s="4" t="str">
        <f t="shared" si="13"/>
        <v>weight: 20</v>
      </c>
      <c r="M103" s="4" t="str">
        <f t="shared" si="14"/>
        <v>category_id: 3</v>
      </c>
      <c r="N103" s="4" t="str">
        <f t="shared" si="15"/>
        <v>type: 'Adventuring Gear'</v>
      </c>
      <c r="O103" s="4" t="str">
        <f t="shared" si="16"/>
        <v/>
      </c>
      <c r="P103" s="4" t="str">
        <f t="shared" ca="1" si="17"/>
        <v>{product_name: 'Firewood (per day)', cost: 0.01, stock: 8, weight: 20, category_id: 3, additional_information: JSON.stringify({type: 'Adventuring Gear'})},</v>
      </c>
    </row>
    <row r="104" spans="1:16" s="12" customFormat="1" outlineLevel="1" x14ac:dyDescent="0.2">
      <c r="A104" s="11" t="s">
        <v>1058</v>
      </c>
      <c r="B104" s="37" t="s">
        <v>1352</v>
      </c>
      <c r="C104" s="12">
        <v>0</v>
      </c>
      <c r="D104" s="12">
        <v>0.1</v>
      </c>
      <c r="E104" s="13" t="s">
        <v>945</v>
      </c>
      <c r="F104" s="13" t="s">
        <v>1452</v>
      </c>
      <c r="H104" s="4" t="str">
        <f t="shared" si="9"/>
        <v>product_name: 'Fishhook'</v>
      </c>
      <c r="I104" s="4" t="str">
        <f t="shared" si="10"/>
        <v/>
      </c>
      <c r="J104" s="4" t="str">
        <f t="shared" si="11"/>
        <v>cost: 0.1</v>
      </c>
      <c r="K104" s="4" t="str">
        <f t="shared" ca="1" si="12"/>
        <v>stock: 4</v>
      </c>
      <c r="L104" s="4" t="str">
        <f t="shared" si="13"/>
        <v>weight: 0</v>
      </c>
      <c r="M104" s="4" t="str">
        <f t="shared" si="14"/>
        <v>category_id: 3</v>
      </c>
      <c r="N104" s="4" t="str">
        <f t="shared" si="15"/>
        <v>type: 'Adventuring Gear'</v>
      </c>
      <c r="O104" s="4" t="str">
        <f t="shared" si="16"/>
        <v/>
      </c>
      <c r="P104" s="4" t="str">
        <f t="shared" ca="1" si="17"/>
        <v>{product_name: 'Fishhook', cost: 0.1, stock: 4, weight: 0, category_id: 3, additional_information: JSON.stringify({type: 'Adventuring Gear'})},</v>
      </c>
    </row>
    <row r="105" spans="1:16" s="12" customFormat="1" outlineLevel="1" x14ac:dyDescent="0.2">
      <c r="A105" s="11" t="s">
        <v>1059</v>
      </c>
      <c r="B105" s="37" t="s">
        <v>1352</v>
      </c>
      <c r="C105" s="12">
        <v>5</v>
      </c>
      <c r="D105" s="12">
        <v>4</v>
      </c>
      <c r="E105" s="13" t="s">
        <v>945</v>
      </c>
      <c r="F105" s="13" t="s">
        <v>1443</v>
      </c>
      <c r="H105" s="4" t="str">
        <f t="shared" si="9"/>
        <v>product_name: 'Fishing net, 25\' sq.'</v>
      </c>
      <c r="I105" s="4" t="str">
        <f t="shared" si="10"/>
        <v/>
      </c>
      <c r="J105" s="4" t="str">
        <f t="shared" si="11"/>
        <v>cost: 4</v>
      </c>
      <c r="K105" s="4" t="str">
        <f t="shared" ca="1" si="12"/>
        <v>stock: 13</v>
      </c>
      <c r="L105" s="4" t="str">
        <f t="shared" si="13"/>
        <v>weight: 5</v>
      </c>
      <c r="M105" s="4" t="str">
        <f t="shared" si="14"/>
        <v>category_id: 3</v>
      </c>
      <c r="N105" s="4" t="str">
        <f t="shared" si="15"/>
        <v>type: 'Adventuring Gear'</v>
      </c>
      <c r="O105" s="4" t="str">
        <f t="shared" si="16"/>
        <v/>
      </c>
      <c r="P105" s="4" t="str">
        <f t="shared" ca="1" si="17"/>
        <v>{product_name: 'Fishing net, 25\' sq.', cost: 4, stock: 13, weight: 5, category_id: 3, additional_information: JSON.stringify({type: 'Adventuring Gear'})},</v>
      </c>
    </row>
    <row r="106" spans="1:16" s="12" customFormat="1" outlineLevel="1" x14ac:dyDescent="0.2">
      <c r="A106" s="11" t="s">
        <v>1422</v>
      </c>
      <c r="B106" s="37" t="s">
        <v>1061</v>
      </c>
      <c r="C106" s="12">
        <v>0</v>
      </c>
      <c r="D106" s="12">
        <v>50</v>
      </c>
      <c r="E106" s="13"/>
      <c r="F106" s="13"/>
      <c r="H106" s="4" t="str">
        <f t="shared" si="9"/>
        <v>product_name: 'Flash Pellet'</v>
      </c>
      <c r="I106" s="4" t="str">
        <f t="shared" si="10"/>
        <v>description: 'Reflex DC 15 or dazzled'</v>
      </c>
      <c r="J106" s="4" t="str">
        <f t="shared" si="11"/>
        <v>cost: 50</v>
      </c>
      <c r="K106" s="4" t="str">
        <f t="shared" ca="1" si="12"/>
        <v>stock: 9</v>
      </c>
      <c r="L106" s="4" t="str">
        <f t="shared" si="13"/>
        <v>weight: 0</v>
      </c>
      <c r="M106" s="4" t="str">
        <f t="shared" si="14"/>
        <v>category_id: 3</v>
      </c>
      <c r="N106" s="4" t="str">
        <f t="shared" si="15"/>
        <v/>
      </c>
      <c r="O106" s="4" t="str">
        <f t="shared" si="16"/>
        <v/>
      </c>
      <c r="P106" s="4" t="str">
        <f t="shared" ca="1" si="17"/>
        <v>{product_name: 'Flash Pellet', description: 'Reflex DC 15 or dazzled', cost: 50, stock: 9, weight: 0, category_id: 3, additional_information: JSON.stringify({})},</v>
      </c>
    </row>
    <row r="107" spans="1:16" s="12" customFormat="1" outlineLevel="1" x14ac:dyDescent="0.2">
      <c r="A107" s="11" t="s">
        <v>1062</v>
      </c>
      <c r="B107" s="37" t="s">
        <v>1352</v>
      </c>
      <c r="C107" s="12">
        <v>0</v>
      </c>
      <c r="D107" s="12">
        <v>0.03</v>
      </c>
      <c r="E107" s="13" t="s">
        <v>945</v>
      </c>
      <c r="F107" s="13" t="s">
        <v>1453</v>
      </c>
      <c r="H107" s="4" t="str">
        <f t="shared" si="9"/>
        <v>product_name: 'Flask'</v>
      </c>
      <c r="I107" s="4" t="str">
        <f t="shared" si="10"/>
        <v/>
      </c>
      <c r="J107" s="4" t="str">
        <f t="shared" si="11"/>
        <v>cost: 0.03</v>
      </c>
      <c r="K107" s="4" t="str">
        <f t="shared" ca="1" si="12"/>
        <v>stock: 17</v>
      </c>
      <c r="L107" s="4" t="str">
        <f t="shared" si="13"/>
        <v>weight: 0</v>
      </c>
      <c r="M107" s="4" t="str">
        <f t="shared" si="14"/>
        <v>category_id: 3</v>
      </c>
      <c r="N107" s="4" t="str">
        <f t="shared" si="15"/>
        <v>type: 'Adventuring Gear'</v>
      </c>
      <c r="O107" s="4" t="str">
        <f t="shared" si="16"/>
        <v/>
      </c>
      <c r="P107" s="4" t="str">
        <f t="shared" ca="1" si="17"/>
        <v>{product_name: 'Flask', cost: 0.03, stock: 17, weight: 0, category_id: 3, additional_information: JSON.stringify({type: 'Adventuring Gear'})},</v>
      </c>
    </row>
    <row r="108" spans="1:16" s="12" customFormat="1" ht="30" outlineLevel="1" x14ac:dyDescent="0.2">
      <c r="A108" s="11" t="s">
        <v>1063</v>
      </c>
      <c r="B108" s="37" t="s">
        <v>1065</v>
      </c>
      <c r="C108" s="12">
        <v>0</v>
      </c>
      <c r="D108" s="12">
        <v>1</v>
      </c>
      <c r="E108" s="13" t="s">
        <v>945</v>
      </c>
      <c r="F108" s="13" t="s">
        <v>1443</v>
      </c>
      <c r="H108" s="4" t="str">
        <f t="shared" si="9"/>
        <v>product_name: 'Flint &amp; Steel'</v>
      </c>
      <c r="I108" s="4" t="str">
        <f t="shared" si="10"/>
        <v>description: 'Lighting a torch with flint and steel is a full-round action, and lighting any other fire with them takes at least that long.'</v>
      </c>
      <c r="J108" s="4" t="str">
        <f t="shared" si="11"/>
        <v>cost: 1</v>
      </c>
      <c r="K108" s="4" t="str">
        <f t="shared" ca="1" si="12"/>
        <v>stock: 12</v>
      </c>
      <c r="L108" s="4" t="str">
        <f t="shared" si="13"/>
        <v>weight: 0</v>
      </c>
      <c r="M108" s="4" t="str">
        <f t="shared" si="14"/>
        <v>category_id: 3</v>
      </c>
      <c r="N108" s="4" t="str">
        <f t="shared" si="15"/>
        <v>type: 'Adventuring Gear'</v>
      </c>
      <c r="O108" s="4" t="str">
        <f t="shared" si="16"/>
        <v/>
      </c>
      <c r="P108" s="4" t="str">
        <f t="shared" ca="1" si="17"/>
        <v>{product_name: 'Flint &amp; Steel', description: 'Lighting a torch with flint and steel is a full-round action, and lighting any other fire with them takes at least that long.', cost: 1, stock: 12, weight: 0, category_id: 3, additional_information: JSON.stringify({type: 'Adventuring Gear'})},</v>
      </c>
    </row>
    <row r="109" spans="1:16" s="12" customFormat="1" ht="80" outlineLevel="1" x14ac:dyDescent="0.2">
      <c r="A109" s="11" t="s">
        <v>1066</v>
      </c>
      <c r="B109" s="37" t="s">
        <v>1068</v>
      </c>
      <c r="D109" s="12">
        <v>30000</v>
      </c>
      <c r="E109" s="13" t="s">
        <v>1421</v>
      </c>
      <c r="F109" s="13" t="s">
        <v>1454</v>
      </c>
      <c r="H109" s="4" t="str">
        <f t="shared" si="9"/>
        <v>product_name: 'Galley'</v>
      </c>
      <c r="I109" s="4" t="str">
        <f t="shared" si="10"/>
        <v>description: 'This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v>
      </c>
      <c r="J109" s="4" t="str">
        <f t="shared" si="11"/>
        <v>cost: 30000</v>
      </c>
      <c r="K109" s="4" t="str">
        <f t="shared" ca="1" si="12"/>
        <v>stock: 10</v>
      </c>
      <c r="L109" s="4" t="str">
        <f t="shared" si="13"/>
        <v>weight: -1</v>
      </c>
      <c r="M109" s="4" t="str">
        <f t="shared" si="14"/>
        <v>category_id: 3</v>
      </c>
      <c r="N109" s="4" t="str">
        <f t="shared" si="15"/>
        <v>type: 'Transport'</v>
      </c>
      <c r="O109" s="4" t="str">
        <f t="shared" si="16"/>
        <v/>
      </c>
      <c r="P109" s="4" t="str">
        <f t="shared" ca="1" si="17"/>
        <v>{product_name: 'Galley', description: 'This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 cost: 30000, stock: 10, weight: -1, category_id: 3, additional_information: JSON.stringify({type: 'Transport'})},</v>
      </c>
    </row>
    <row r="110" spans="1:16" s="12" customFormat="1" outlineLevel="1" x14ac:dyDescent="0.2">
      <c r="A110" s="11" t="s">
        <v>1069</v>
      </c>
      <c r="B110" s="37" t="s">
        <v>1044</v>
      </c>
      <c r="C110" s="12">
        <v>0</v>
      </c>
      <c r="D110" s="12">
        <v>0</v>
      </c>
      <c r="E110" s="13"/>
      <c r="F110" s="13"/>
      <c r="H110" s="4" t="str">
        <f t="shared" si="9"/>
        <v>product_name: 'Gloves'</v>
      </c>
      <c r="I110" s="4" t="str">
        <f t="shared" si="10"/>
        <v>description: '(Usually a magical item)'</v>
      </c>
      <c r="J110" s="4" t="str">
        <f t="shared" si="11"/>
        <v>cost: 0</v>
      </c>
      <c r="K110" s="4" t="str">
        <f t="shared" ca="1" si="12"/>
        <v>stock: 15</v>
      </c>
      <c r="L110" s="4" t="str">
        <f t="shared" si="13"/>
        <v>weight: 0</v>
      </c>
      <c r="M110" s="4" t="str">
        <f t="shared" si="14"/>
        <v>category_id: 3</v>
      </c>
      <c r="N110" s="4" t="str">
        <f t="shared" si="15"/>
        <v/>
      </c>
      <c r="O110" s="4" t="str">
        <f t="shared" si="16"/>
        <v/>
      </c>
      <c r="P110" s="4" t="str">
        <f t="shared" ca="1" si="17"/>
        <v>{product_name: 'Gloves', description: '(Usually a magical item)', cost: 0, stock: 15, weight: 0, category_id: 3, additional_information: JSON.stringify({})},</v>
      </c>
    </row>
    <row r="111" spans="1:16" s="12" customFormat="1" outlineLevel="1" x14ac:dyDescent="0.2">
      <c r="A111" s="11" t="s">
        <v>1423</v>
      </c>
      <c r="B111" s="37" t="s">
        <v>1352</v>
      </c>
      <c r="C111" s="12">
        <v>0</v>
      </c>
      <c r="D111" s="12">
        <v>50</v>
      </c>
      <c r="E111" s="13"/>
      <c r="F111" s="13" t="s">
        <v>1455</v>
      </c>
      <c r="H111" s="4" t="str">
        <f t="shared" si="9"/>
        <v>product_name: 'Glow Powder'</v>
      </c>
      <c r="I111" s="4" t="str">
        <f t="shared" si="10"/>
        <v/>
      </c>
      <c r="J111" s="4" t="str">
        <f t="shared" si="11"/>
        <v>cost: 50</v>
      </c>
      <c r="K111" s="4" t="str">
        <f t="shared" ca="1" si="12"/>
        <v>stock: 14</v>
      </c>
      <c r="L111" s="4" t="str">
        <f t="shared" si="13"/>
        <v>weight: 0</v>
      </c>
      <c r="M111" s="4" t="str">
        <f t="shared" si="14"/>
        <v>category_id: 3</v>
      </c>
      <c r="N111" s="4" t="str">
        <f t="shared" si="15"/>
        <v/>
      </c>
      <c r="O111" s="4" t="str">
        <f t="shared" si="16"/>
        <v/>
      </c>
      <c r="P111" s="4" t="str">
        <f t="shared" ca="1" si="17"/>
        <v>{product_name: 'Glow Powder', cost: 50, stock: 14, weight: 0, category_id: 3, additional_information: JSON.stringify({})},</v>
      </c>
    </row>
    <row r="112" spans="1:16" s="12" customFormat="1" outlineLevel="1" x14ac:dyDescent="0.2">
      <c r="A112" s="11" t="s">
        <v>1071</v>
      </c>
      <c r="B112" s="37" t="s">
        <v>1072</v>
      </c>
      <c r="D112" s="12">
        <v>5000</v>
      </c>
      <c r="E112" s="13"/>
      <c r="F112" s="13"/>
      <c r="H112" s="4" t="str">
        <f t="shared" si="9"/>
        <v>product_name: 'Grand House'</v>
      </c>
      <c r="I112" s="4" t="str">
        <f t="shared" si="10"/>
        <v>description: '4 to 10 room wooden house; thatch roof'</v>
      </c>
      <c r="J112" s="4" t="str">
        <f t="shared" si="11"/>
        <v>cost: 5000</v>
      </c>
      <c r="K112" s="4" t="str">
        <f t="shared" ca="1" si="12"/>
        <v>stock: 13</v>
      </c>
      <c r="L112" s="4" t="str">
        <f t="shared" si="13"/>
        <v>weight: -1</v>
      </c>
      <c r="M112" s="4" t="str">
        <f t="shared" si="14"/>
        <v>category_id: 3</v>
      </c>
      <c r="N112" s="4" t="str">
        <f t="shared" si="15"/>
        <v/>
      </c>
      <c r="O112" s="4" t="str">
        <f t="shared" si="16"/>
        <v/>
      </c>
      <c r="P112" s="4" t="str">
        <f t="shared" ca="1" si="17"/>
        <v>{product_name: 'Grand House', description: '4 to 10 room wooden house; thatch roof', cost: 5000, stock: 13, weight: -1, category_id: 3, additional_information: JSON.stringify({})},</v>
      </c>
    </row>
    <row r="113" spans="1:16" s="12" customFormat="1" ht="20" outlineLevel="1" x14ac:dyDescent="0.2">
      <c r="A113" s="11" t="s">
        <v>1073</v>
      </c>
      <c r="B113" s="37" t="s">
        <v>1074</v>
      </c>
      <c r="C113" s="12">
        <v>4</v>
      </c>
      <c r="D113" s="12">
        <v>1</v>
      </c>
      <c r="E113" s="13" t="s">
        <v>945</v>
      </c>
      <c r="F113" s="13" t="s">
        <v>1443</v>
      </c>
      <c r="H113" s="4" t="str">
        <f t="shared" si="9"/>
        <v>product_name: 'Grappling Hook'</v>
      </c>
      <c r="I113" s="4" t="str">
        <f t="shared" si="10"/>
        <v>description: 'Throwing a grappling hook successfully requires a Use Rope check (DC 10, +2 per 10 feet of distance thrown).'</v>
      </c>
      <c r="J113" s="4" t="str">
        <f t="shared" si="11"/>
        <v>cost: 1</v>
      </c>
      <c r="K113" s="4" t="str">
        <f t="shared" ca="1" si="12"/>
        <v>stock: 0</v>
      </c>
      <c r="L113" s="4" t="str">
        <f t="shared" si="13"/>
        <v>weight: 4</v>
      </c>
      <c r="M113" s="4" t="str">
        <f t="shared" si="14"/>
        <v>category_id: 3</v>
      </c>
      <c r="N113" s="4" t="str">
        <f t="shared" si="15"/>
        <v>type: 'Adventuring Gear'</v>
      </c>
      <c r="O113" s="4" t="str">
        <f t="shared" si="16"/>
        <v/>
      </c>
      <c r="P113" s="4" t="str">
        <f t="shared" ca="1" si="17"/>
        <v>{product_name: 'Grappling Hook', description: 'Throwing a grappling hook successfully requires a Use Rope check (DC 10, +2 per 10 feet of distance thrown).', cost: 1, stock: 0, weight: 4, category_id: 3, additional_information: JSON.stringify({type: 'Adventuring Gear'})},</v>
      </c>
    </row>
    <row r="114" spans="1:16" s="12" customFormat="1" ht="30" outlineLevel="1" x14ac:dyDescent="0.2">
      <c r="A114" s="11" t="s">
        <v>1075</v>
      </c>
      <c r="B114" s="37" t="s">
        <v>1076</v>
      </c>
      <c r="C114" s="12">
        <v>2</v>
      </c>
      <c r="D114" s="12">
        <v>0.5</v>
      </c>
      <c r="E114" s="13" t="s">
        <v>945</v>
      </c>
      <c r="F114" s="13" t="s">
        <v>1443</v>
      </c>
      <c r="H114" s="4" t="str">
        <f t="shared" si="9"/>
        <v>product_name: 'Hammer'</v>
      </c>
      <c r="I114" s="4" t="str">
        <f t="shared" si="10"/>
        <v>description: 'If a hammer is used in combat, treat it as a one-handed improvised weapon that deals bludgeoning damage equal to that of a spiked gauntlet of its size.'</v>
      </c>
      <c r="J114" s="4" t="str">
        <f t="shared" si="11"/>
        <v>cost: 0.5</v>
      </c>
      <c r="K114" s="4" t="str">
        <f t="shared" ca="1" si="12"/>
        <v>stock: 4</v>
      </c>
      <c r="L114" s="4" t="str">
        <f t="shared" si="13"/>
        <v>weight: 2</v>
      </c>
      <c r="M114" s="4" t="str">
        <f t="shared" si="14"/>
        <v>category_id: 3</v>
      </c>
      <c r="N114" s="4" t="str">
        <f t="shared" si="15"/>
        <v>type: 'Adventuring Gear'</v>
      </c>
      <c r="O114" s="4" t="str">
        <f t="shared" si="16"/>
        <v/>
      </c>
      <c r="P114" s="4" t="str">
        <f t="shared" ca="1" si="17"/>
        <v>{product_name: 'Hammer', description: 'If a hammer is used in combat, treat it as a one-handed improvised weapon that deals bludgeoning damage equal to that of a spiked gauntlet of its size.', cost: 0.5, stock: 4, weight: 2, category_id: 3, additional_information: JSON.stringify({type: 'Adventuring Gear'})},</v>
      </c>
    </row>
    <row r="115" spans="1:16" s="12" customFormat="1" outlineLevel="1" x14ac:dyDescent="0.2">
      <c r="A115" s="11" t="s">
        <v>1077</v>
      </c>
      <c r="B115" s="37" t="s">
        <v>1352</v>
      </c>
      <c r="C115" s="12">
        <v>2</v>
      </c>
      <c r="D115" s="12">
        <v>0.1</v>
      </c>
      <c r="E115" s="13"/>
      <c r="F115" s="13" t="s">
        <v>1456</v>
      </c>
      <c r="H115" s="4" t="str">
        <f t="shared" si="9"/>
        <v>product_name: 'Hammock'</v>
      </c>
      <c r="I115" s="4" t="str">
        <f t="shared" si="10"/>
        <v/>
      </c>
      <c r="J115" s="4" t="str">
        <f t="shared" si="11"/>
        <v>cost: 0.1</v>
      </c>
      <c r="K115" s="4" t="str">
        <f t="shared" ca="1" si="12"/>
        <v>stock: 1</v>
      </c>
      <c r="L115" s="4" t="str">
        <f t="shared" si="13"/>
        <v>weight: 2</v>
      </c>
      <c r="M115" s="4" t="str">
        <f t="shared" si="14"/>
        <v>category_id: 3</v>
      </c>
      <c r="N115" s="4" t="str">
        <f t="shared" si="15"/>
        <v/>
      </c>
      <c r="O115" s="4" t="str">
        <f t="shared" si="16"/>
        <v/>
      </c>
      <c r="P115" s="4" t="str">
        <f t="shared" ca="1" si="17"/>
        <v>{product_name: 'Hammock', cost: 0.1, stock: 1, weight: 2, category_id: 3, additional_information: JSON.stringify({})},</v>
      </c>
    </row>
    <row r="116" spans="1:16" s="12" customFormat="1" outlineLevel="1" x14ac:dyDescent="0.2">
      <c r="A116" s="11" t="s">
        <v>1078</v>
      </c>
      <c r="B116" s="37" t="s">
        <v>1352</v>
      </c>
      <c r="C116" s="12">
        <v>3</v>
      </c>
      <c r="E116" s="13"/>
      <c r="F116" s="13" t="s">
        <v>1457</v>
      </c>
      <c r="H116" s="4" t="str">
        <f t="shared" si="9"/>
        <v>product_name: 'Headlamp'</v>
      </c>
      <c r="I116" s="4" t="str">
        <f t="shared" si="10"/>
        <v/>
      </c>
      <c r="J116" s="4" t="str">
        <f t="shared" si="11"/>
        <v>cost: -1</v>
      </c>
      <c r="K116" s="4" t="str">
        <f t="shared" ca="1" si="12"/>
        <v>stock: 0</v>
      </c>
      <c r="L116" s="4" t="str">
        <f t="shared" si="13"/>
        <v>weight: 3</v>
      </c>
      <c r="M116" s="4" t="str">
        <f t="shared" si="14"/>
        <v>category_id: 3</v>
      </c>
      <c r="N116" s="4" t="str">
        <f t="shared" si="15"/>
        <v/>
      </c>
      <c r="O116" s="4" t="str">
        <f t="shared" si="16"/>
        <v/>
      </c>
      <c r="P116" s="4" t="str">
        <f t="shared" ca="1" si="17"/>
        <v>{product_name: 'Headlamp', cost: -1, stock: 0, weight: 3, category_id: 3, additional_information: JSON.stringify({})},</v>
      </c>
    </row>
    <row r="117" spans="1:16" s="12" customFormat="1" outlineLevel="1" x14ac:dyDescent="0.2">
      <c r="A117" s="11" t="s">
        <v>1079</v>
      </c>
      <c r="B117" s="37" t="s">
        <v>1352</v>
      </c>
      <c r="C117" s="12">
        <v>1</v>
      </c>
      <c r="E117" s="13"/>
      <c r="F117" s="13" t="s">
        <v>1458</v>
      </c>
      <c r="H117" s="4" t="str">
        <f t="shared" si="9"/>
        <v>product_name: 'Headlamp Refill'</v>
      </c>
      <c r="I117" s="4" t="str">
        <f t="shared" si="10"/>
        <v/>
      </c>
      <c r="J117" s="4" t="str">
        <f t="shared" si="11"/>
        <v>cost: -1</v>
      </c>
      <c r="K117" s="4" t="str">
        <f t="shared" ca="1" si="12"/>
        <v>stock: 15</v>
      </c>
      <c r="L117" s="4" t="str">
        <f t="shared" si="13"/>
        <v>weight: 1</v>
      </c>
      <c r="M117" s="4" t="str">
        <f t="shared" si="14"/>
        <v>category_id: 3</v>
      </c>
      <c r="N117" s="4" t="str">
        <f t="shared" si="15"/>
        <v/>
      </c>
      <c r="O117" s="4" t="str">
        <f t="shared" si="16"/>
        <v/>
      </c>
      <c r="P117" s="4" t="str">
        <f t="shared" ca="1" si="17"/>
        <v>{product_name: 'Headlamp Refill', cost: -1, stock: 15, weight: 1, category_id: 3, additional_information: JSON.stringify({})},</v>
      </c>
    </row>
    <row r="118" spans="1:16" s="12" customFormat="1" ht="30" outlineLevel="1" x14ac:dyDescent="0.2">
      <c r="A118" s="11" t="s">
        <v>1080</v>
      </c>
      <c r="B118" s="37" t="s">
        <v>1081</v>
      </c>
      <c r="C118" s="12">
        <v>1</v>
      </c>
      <c r="D118" s="12">
        <v>50</v>
      </c>
      <c r="E118" s="13" t="s">
        <v>914</v>
      </c>
      <c r="F118" s="13" t="s">
        <v>1448</v>
      </c>
      <c r="H118" s="4" t="str">
        <f t="shared" si="9"/>
        <v>product_name: 'Healer\'s Kit'</v>
      </c>
      <c r="I118" s="4" t="str">
        <f t="shared" si="10"/>
        <v>description: 'It is the perfect tool for healing and provides a +2 circumstance bonus on Heal checks. A healer\'s kit is exhausted after ten uses.'</v>
      </c>
      <c r="J118" s="4" t="str">
        <f t="shared" si="11"/>
        <v>cost: 50</v>
      </c>
      <c r="K118" s="4" t="str">
        <f t="shared" ca="1" si="12"/>
        <v>stock: 13</v>
      </c>
      <c r="L118" s="4" t="str">
        <f t="shared" si="13"/>
        <v>weight: 1</v>
      </c>
      <c r="M118" s="4" t="str">
        <f t="shared" si="14"/>
        <v>category_id: 3</v>
      </c>
      <c r="N118" s="4" t="str">
        <f t="shared" si="15"/>
        <v>type: 'Tools &amp; Skill Kits'</v>
      </c>
      <c r="O118" s="4" t="str">
        <f t="shared" si="16"/>
        <v/>
      </c>
      <c r="P118" s="4" t="str">
        <f t="shared" ca="1" si="17"/>
        <v>{product_name: 'Healer\'s Kit', description: 'It is the perfect tool for healing and provides a +2 circumstance bonus on Heal checks. A healer\'s kit is exhausted after ten uses.', cost: 50, stock: 13, weight: 1, category_id: 3, additional_information: JSON.stringify({type: 'Tools &amp; Skill Kits'})},</v>
      </c>
    </row>
    <row r="119" spans="1:16" s="12" customFormat="1" outlineLevel="1" x14ac:dyDescent="0.2">
      <c r="A119" s="11" t="s">
        <v>1082</v>
      </c>
      <c r="B119" s="37" t="s">
        <v>1083</v>
      </c>
      <c r="C119" s="12">
        <v>0</v>
      </c>
      <c r="D119" s="12">
        <v>50</v>
      </c>
      <c r="E119" s="13"/>
      <c r="F119" s="13"/>
      <c r="H119" s="4" t="str">
        <f t="shared" si="9"/>
        <v>product_name: 'Healing Salve'</v>
      </c>
      <c r="I119" s="4" t="str">
        <f t="shared" si="10"/>
        <v>description: 'Full round; heals d8 damage'</v>
      </c>
      <c r="J119" s="4" t="str">
        <f t="shared" si="11"/>
        <v>cost: 50</v>
      </c>
      <c r="K119" s="4" t="str">
        <f t="shared" ca="1" si="12"/>
        <v>stock: 18</v>
      </c>
      <c r="L119" s="4" t="str">
        <f t="shared" si="13"/>
        <v>weight: 0</v>
      </c>
      <c r="M119" s="4" t="str">
        <f t="shared" si="14"/>
        <v>category_id: 3</v>
      </c>
      <c r="N119" s="4" t="str">
        <f t="shared" si="15"/>
        <v/>
      </c>
      <c r="O119" s="4" t="str">
        <f t="shared" si="16"/>
        <v/>
      </c>
      <c r="P119" s="4" t="str">
        <f t="shared" ca="1" si="17"/>
        <v>{product_name: 'Healing Salve', description: 'Full round; heals d8 damage', cost: 50, stock: 18, weight: 0, category_id: 3, additional_information: JSON.stringify({})},</v>
      </c>
    </row>
    <row r="120" spans="1:16" s="12" customFormat="1" outlineLevel="1" x14ac:dyDescent="0.2">
      <c r="A120" s="11" t="s">
        <v>1084</v>
      </c>
      <c r="B120" s="37" t="s">
        <v>1085</v>
      </c>
      <c r="C120" s="12">
        <v>10</v>
      </c>
      <c r="D120" s="12">
        <v>1</v>
      </c>
      <c r="E120" s="13"/>
      <c r="F120" s="13"/>
      <c r="H120" s="4" t="str">
        <f t="shared" si="9"/>
        <v>product_name: 'Hemp Rope'</v>
      </c>
      <c r="I120" s="4" t="str">
        <f t="shared" si="10"/>
        <v>description: '2 HP; Str DC 23'</v>
      </c>
      <c r="J120" s="4" t="str">
        <f t="shared" si="11"/>
        <v>cost: 1</v>
      </c>
      <c r="K120" s="4" t="str">
        <f t="shared" ca="1" si="12"/>
        <v>stock: 1</v>
      </c>
      <c r="L120" s="4" t="str">
        <f t="shared" si="13"/>
        <v>weight: 10</v>
      </c>
      <c r="M120" s="4" t="str">
        <f t="shared" si="14"/>
        <v>category_id: 3</v>
      </c>
      <c r="N120" s="4" t="str">
        <f t="shared" si="15"/>
        <v/>
      </c>
      <c r="O120" s="4" t="str">
        <f t="shared" si="16"/>
        <v/>
      </c>
      <c r="P120" s="4" t="str">
        <f t="shared" ca="1" si="17"/>
        <v>{product_name: 'Hemp Rope', description: '2 HP; Str DC 23', cost: 1, stock: 1, weight: 10, category_id: 3, additional_information: JSON.stringify({})},</v>
      </c>
    </row>
    <row r="121" spans="1:16" s="12" customFormat="1" outlineLevel="1" x14ac:dyDescent="0.2">
      <c r="A121" s="11" t="s">
        <v>1086</v>
      </c>
      <c r="B121" s="37" t="s">
        <v>1087</v>
      </c>
      <c r="C121" s="12">
        <v>0</v>
      </c>
      <c r="D121" s="12">
        <v>1</v>
      </c>
      <c r="E121" s="13"/>
      <c r="F121" s="13"/>
      <c r="H121" s="4" t="str">
        <f t="shared" si="9"/>
        <v>product_name: 'Herb: Cassil'</v>
      </c>
      <c r="I121" s="4" t="str">
        <f t="shared" si="10"/>
        <v>description: 'Makes men infertile for 3d4 days.'</v>
      </c>
      <c r="J121" s="4" t="str">
        <f t="shared" si="11"/>
        <v>cost: 1</v>
      </c>
      <c r="K121" s="4" t="str">
        <f t="shared" ca="1" si="12"/>
        <v>stock: 19</v>
      </c>
      <c r="L121" s="4" t="str">
        <f t="shared" si="13"/>
        <v>weight: 0</v>
      </c>
      <c r="M121" s="4" t="str">
        <f t="shared" si="14"/>
        <v>category_id: 3</v>
      </c>
      <c r="N121" s="4" t="str">
        <f t="shared" si="15"/>
        <v/>
      </c>
      <c r="O121" s="4" t="str">
        <f t="shared" si="16"/>
        <v/>
      </c>
      <c r="P121" s="4" t="str">
        <f t="shared" ca="1" si="17"/>
        <v>{product_name: 'Herb: Cassil', description: 'Makes men infertile for 3d4 days.', cost: 1, stock: 19, weight: 0, category_id: 3, additional_information: JSON.stringify({})},</v>
      </c>
    </row>
    <row r="122" spans="1:16" s="12" customFormat="1" outlineLevel="1" x14ac:dyDescent="0.2">
      <c r="A122" s="11" t="s">
        <v>1424</v>
      </c>
      <c r="B122" s="37" t="s">
        <v>1089</v>
      </c>
      <c r="C122" s="12">
        <v>0</v>
      </c>
      <c r="D122" s="12">
        <v>0.2</v>
      </c>
      <c r="E122" s="13"/>
      <c r="F122" s="13"/>
      <c r="H122" s="4" t="str">
        <f t="shared" si="9"/>
        <v>product_name: 'Herb: Nara Root'</v>
      </c>
      <c r="I122" s="4" t="str">
        <f t="shared" si="10"/>
        <v>description: 'Makes women infertile for d4+2 days.'</v>
      </c>
      <c r="J122" s="4" t="str">
        <f t="shared" si="11"/>
        <v>cost: 0.2</v>
      </c>
      <c r="K122" s="4" t="str">
        <f t="shared" ca="1" si="12"/>
        <v>stock: 5</v>
      </c>
      <c r="L122" s="4" t="str">
        <f t="shared" si="13"/>
        <v>weight: 0</v>
      </c>
      <c r="M122" s="4" t="str">
        <f t="shared" si="14"/>
        <v>category_id: 3</v>
      </c>
      <c r="N122" s="4" t="str">
        <f t="shared" si="15"/>
        <v/>
      </c>
      <c r="O122" s="4" t="str">
        <f t="shared" si="16"/>
        <v/>
      </c>
      <c r="P122" s="4" t="str">
        <f t="shared" ca="1" si="17"/>
        <v>{product_name: 'Herb: Nara Root', description: 'Makes women infertile for d4+2 days.', cost: 0.2, stock: 5, weight: 0, category_id: 3, additional_information: JSON.stringify({})},</v>
      </c>
    </row>
    <row r="123" spans="1:16" s="12" customFormat="1" outlineLevel="1" x14ac:dyDescent="0.2">
      <c r="A123" s="11" t="s">
        <v>1090</v>
      </c>
      <c r="B123" s="37" t="s">
        <v>1352</v>
      </c>
      <c r="C123" s="12">
        <v>5</v>
      </c>
      <c r="D123" s="12">
        <v>2000</v>
      </c>
      <c r="E123" s="13"/>
      <c r="F123" s="13" t="s">
        <v>1459</v>
      </c>
      <c r="H123" s="4" t="str">
        <f t="shared" si="9"/>
        <v>product_name: 'Heward\'s Handy Haversack'</v>
      </c>
      <c r="I123" s="4" t="str">
        <f t="shared" si="10"/>
        <v/>
      </c>
      <c r="J123" s="4" t="str">
        <f t="shared" si="11"/>
        <v>cost: 2000</v>
      </c>
      <c r="K123" s="4" t="str">
        <f t="shared" ca="1" si="12"/>
        <v>stock: 10</v>
      </c>
      <c r="L123" s="4" t="str">
        <f t="shared" si="13"/>
        <v>weight: 5</v>
      </c>
      <c r="M123" s="4" t="str">
        <f t="shared" si="14"/>
        <v>category_id: 3</v>
      </c>
      <c r="N123" s="4" t="str">
        <f t="shared" si="15"/>
        <v/>
      </c>
      <c r="O123" s="4" t="str">
        <f t="shared" si="16"/>
        <v/>
      </c>
      <c r="P123" s="4" t="str">
        <f t="shared" ca="1" si="17"/>
        <v>{product_name: 'Heward\'s Handy Haversack', cost: 2000, stock: 10, weight: 5, category_id: 3, additional_information: JSON.stringify({})},</v>
      </c>
    </row>
    <row r="124" spans="1:16" s="12" customFormat="1" outlineLevel="1" x14ac:dyDescent="0.2">
      <c r="A124" s="11" t="s">
        <v>1091</v>
      </c>
      <c r="B124" s="37" t="s">
        <v>1352</v>
      </c>
      <c r="C124" s="12">
        <v>0</v>
      </c>
      <c r="D124" s="12">
        <v>0</v>
      </c>
      <c r="E124" s="13" t="s">
        <v>914</v>
      </c>
      <c r="F124" s="13" t="s">
        <v>1460</v>
      </c>
      <c r="H124" s="4" t="str">
        <f t="shared" si="9"/>
        <v>product_name: 'Holly &amp; Mistletoe'</v>
      </c>
      <c r="I124" s="4" t="str">
        <f t="shared" si="10"/>
        <v/>
      </c>
      <c r="J124" s="4" t="str">
        <f t="shared" si="11"/>
        <v>cost: 0</v>
      </c>
      <c r="K124" s="4" t="str">
        <f t="shared" ca="1" si="12"/>
        <v>stock: 8</v>
      </c>
      <c r="L124" s="4" t="str">
        <f t="shared" si="13"/>
        <v>weight: 0</v>
      </c>
      <c r="M124" s="4" t="str">
        <f t="shared" si="14"/>
        <v>category_id: 3</v>
      </c>
      <c r="N124" s="4" t="str">
        <f t="shared" si="15"/>
        <v>type: 'Tools &amp; Skill Kits'</v>
      </c>
      <c r="O124" s="4" t="str">
        <f t="shared" si="16"/>
        <v/>
      </c>
      <c r="P124" s="4" t="str">
        <f t="shared" ca="1" si="17"/>
        <v>{product_name: 'Holly &amp; Mistletoe', cost: 0, stock: 8, weight: 0, category_id: 3, additional_information: JSON.stringify({type: 'Tools &amp; Skill Kits'})},</v>
      </c>
    </row>
    <row r="125" spans="1:16" s="12" customFormat="1" outlineLevel="1" x14ac:dyDescent="0.2">
      <c r="A125" s="11" t="s">
        <v>1092</v>
      </c>
      <c r="B125" s="37" t="s">
        <v>1352</v>
      </c>
      <c r="C125" s="12">
        <v>1</v>
      </c>
      <c r="D125" s="12">
        <v>10</v>
      </c>
      <c r="E125" s="13"/>
      <c r="F125" s="13"/>
      <c r="H125" s="4" t="str">
        <f t="shared" si="9"/>
        <v>product_name: 'Holy Symbol, Bronze'</v>
      </c>
      <c r="I125" s="4" t="str">
        <f t="shared" si="10"/>
        <v/>
      </c>
      <c r="J125" s="4" t="str">
        <f t="shared" si="11"/>
        <v>cost: 10</v>
      </c>
      <c r="K125" s="4" t="str">
        <f t="shared" ca="1" si="12"/>
        <v>stock: 17</v>
      </c>
      <c r="L125" s="4" t="str">
        <f t="shared" si="13"/>
        <v>weight: 1</v>
      </c>
      <c r="M125" s="4" t="str">
        <f t="shared" si="14"/>
        <v>category_id: 3</v>
      </c>
      <c r="N125" s="4" t="str">
        <f t="shared" si="15"/>
        <v/>
      </c>
      <c r="O125" s="4" t="str">
        <f t="shared" si="16"/>
        <v/>
      </c>
      <c r="P125" s="4" t="str">
        <f t="shared" ca="1" si="17"/>
        <v>{product_name: 'Holy Symbol, Bronze', cost: 10, stock: 17, weight: 1, category_id: 3, additional_information: JSON.stringify({})},</v>
      </c>
    </row>
    <row r="126" spans="1:16" s="12" customFormat="1" outlineLevel="1" x14ac:dyDescent="0.2">
      <c r="A126" s="11" t="s">
        <v>1093</v>
      </c>
      <c r="B126" s="37" t="s">
        <v>1352</v>
      </c>
      <c r="C126" s="12">
        <v>2</v>
      </c>
      <c r="D126" s="12">
        <v>50</v>
      </c>
      <c r="E126" s="13"/>
      <c r="F126" s="13"/>
      <c r="H126" s="4" t="str">
        <f t="shared" si="9"/>
        <v>product_name: 'Holy Symbol, Gold'</v>
      </c>
      <c r="I126" s="4" t="str">
        <f t="shared" si="10"/>
        <v/>
      </c>
      <c r="J126" s="4" t="str">
        <f t="shared" si="11"/>
        <v>cost: 50</v>
      </c>
      <c r="K126" s="4" t="str">
        <f t="shared" ca="1" si="12"/>
        <v>stock: 2</v>
      </c>
      <c r="L126" s="4" t="str">
        <f t="shared" si="13"/>
        <v>weight: 2</v>
      </c>
      <c r="M126" s="4" t="str">
        <f t="shared" si="14"/>
        <v>category_id: 3</v>
      </c>
      <c r="N126" s="4" t="str">
        <f t="shared" si="15"/>
        <v/>
      </c>
      <c r="O126" s="4" t="str">
        <f t="shared" si="16"/>
        <v/>
      </c>
      <c r="P126" s="4" t="str">
        <f t="shared" ca="1" si="17"/>
        <v>{product_name: 'Holy Symbol, Gold', cost: 50, stock: 2, weight: 2, category_id: 3, additional_information: JSON.stringify({})},</v>
      </c>
    </row>
    <row r="127" spans="1:16" s="12" customFormat="1" ht="80" outlineLevel="1" x14ac:dyDescent="0.2">
      <c r="A127" s="11" t="s">
        <v>1094</v>
      </c>
      <c r="B127" s="37" t="s">
        <v>1095</v>
      </c>
      <c r="C127" s="12">
        <v>1</v>
      </c>
      <c r="D127" s="12">
        <v>25</v>
      </c>
      <c r="E127" s="13" t="s">
        <v>914</v>
      </c>
      <c r="F127" s="13" t="s">
        <v>1448</v>
      </c>
      <c r="H127" s="4" t="str">
        <f t="shared" si="9"/>
        <v>product_name: 'Holy Symbol, Silver'</v>
      </c>
      <c r="I127" s="4" t="str">
        <f t="shared" si="10"/>
        <v>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v>
      </c>
      <c r="J127" s="4" t="str">
        <f t="shared" si="11"/>
        <v>cost: 25</v>
      </c>
      <c r="K127" s="4" t="str">
        <f t="shared" ca="1" si="12"/>
        <v>stock: 15</v>
      </c>
      <c r="L127" s="4" t="str">
        <f t="shared" si="13"/>
        <v>weight: 1</v>
      </c>
      <c r="M127" s="4" t="str">
        <f t="shared" si="14"/>
        <v>category_id: 3</v>
      </c>
      <c r="N127" s="4" t="str">
        <f t="shared" si="15"/>
        <v>type: 'Tools &amp; Skill Kits'</v>
      </c>
      <c r="O127" s="4" t="str">
        <f t="shared" si="16"/>
        <v/>
      </c>
      <c r="P127" s="4" t="str">
        <f t="shared" ca="1" si="17"/>
        <v>{product_name: 'Holy Symbol, Silver', 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 cost: 25, stock: 15, weight: 1, category_id: 3, additional_information: JSON.stringify({type: 'Tools &amp; Skill Kits'})},</v>
      </c>
    </row>
    <row r="128" spans="1:16" s="12" customFormat="1" ht="80" outlineLevel="1" x14ac:dyDescent="0.2">
      <c r="A128" s="11" t="s">
        <v>1096</v>
      </c>
      <c r="B128" s="37" t="s">
        <v>1095</v>
      </c>
      <c r="C128" s="12">
        <v>0.1</v>
      </c>
      <c r="D128" s="12">
        <v>1</v>
      </c>
      <c r="E128" s="13" t="s">
        <v>914</v>
      </c>
      <c r="F128" s="13" t="s">
        <v>1448</v>
      </c>
      <c r="H128" s="4" t="str">
        <f t="shared" si="9"/>
        <v>product_name: 'Holy Symbol, Wooden'</v>
      </c>
      <c r="I128" s="4" t="str">
        <f t="shared" si="10"/>
        <v>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v>
      </c>
      <c r="J128" s="4" t="str">
        <f t="shared" si="11"/>
        <v>cost: 1</v>
      </c>
      <c r="K128" s="4" t="str">
        <f t="shared" ca="1" si="12"/>
        <v>stock: 5</v>
      </c>
      <c r="L128" s="4" t="str">
        <f t="shared" si="13"/>
        <v>weight: 0.1</v>
      </c>
      <c r="M128" s="4" t="str">
        <f t="shared" si="14"/>
        <v>category_id: 3</v>
      </c>
      <c r="N128" s="4" t="str">
        <f t="shared" si="15"/>
        <v>type: 'Tools &amp; Skill Kits'</v>
      </c>
      <c r="O128" s="4" t="str">
        <f t="shared" si="16"/>
        <v/>
      </c>
      <c r="P128" s="4" t="str">
        <f t="shared" ca="1" si="17"/>
        <v>{product_name: 'Holy Symbol, Wooden', 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 cost: 1, stock: 5, weight: 0.1, category_id: 3, additional_information: JSON.stringify({type: 'Tools &amp; Skill Kits'})},</v>
      </c>
    </row>
    <row r="129" spans="1:16" s="12" customFormat="1" ht="200" outlineLevel="1" x14ac:dyDescent="0.2">
      <c r="A129" s="11" t="s">
        <v>1097</v>
      </c>
      <c r="B129" s="37" t="s">
        <v>1098</v>
      </c>
      <c r="C129" s="12">
        <v>1</v>
      </c>
      <c r="D129" s="12">
        <v>25</v>
      </c>
      <c r="E129" s="13" t="s">
        <v>907</v>
      </c>
      <c r="F129" s="13" t="s">
        <v>1461</v>
      </c>
      <c r="H129" s="4" t="str">
        <f t="shared" si="9"/>
        <v>product_name: 'Holy Water, Flask of'</v>
      </c>
      <c r="I129" s="4" t="str">
        <f t="shared" si="10"/>
        <v>description: 'Holy water damages undead creatures and evil outsiders almost as if it were acid. A flask of holy water can be thrown as a splash weapon.\n\nTreat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opportunity.\n\nA direct hit by a flask of holy water deals 2d4 points of damage to an undead creature or an evil outsider. Each such creature within 5 feet of the point where the flask hits takes 1 point of damage from the splash.\n\nTemples to good deities sell holy water at cost (making no profit).'</v>
      </c>
      <c r="J129" s="4" t="str">
        <f t="shared" si="11"/>
        <v>cost: 25</v>
      </c>
      <c r="K129" s="4" t="str">
        <f t="shared" ca="1" si="12"/>
        <v>stock: 16</v>
      </c>
      <c r="L129" s="4" t="str">
        <f t="shared" si="13"/>
        <v>weight: 1</v>
      </c>
      <c r="M129" s="4" t="str">
        <f t="shared" si="14"/>
        <v>category_id: 3</v>
      </c>
      <c r="N129" s="4" t="str">
        <f t="shared" si="15"/>
        <v>type: 'Special Substances &amp; Items'</v>
      </c>
      <c r="O129" s="4" t="str">
        <f t="shared" si="16"/>
        <v/>
      </c>
      <c r="P129" s="4" t="str">
        <f t="shared" ca="1" si="17"/>
        <v>{product_name: 'Holy Water, Flask of', description: 'Holy water damages undead creatures and evil outsiders almost as if it were acid. A flask of holy water can be thrown as a splash weapon.\n\nTreat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opportunity.\n\nA direct hit by a flask of holy water deals 2d4 points of damage to an undead creature or an evil outsider. Each such creature within 5 feet of the point where the flask hits takes 1 point of damage from the splash.\n\nTemples to good deities sell holy water at cost (making no profit).', cost: 25, stock: 16, weight: 1, category_id: 3, additional_information: JSON.stringify({type: 'Special Substances &amp; Items'})},</v>
      </c>
    </row>
    <row r="130" spans="1:16" s="12" customFormat="1" outlineLevel="1" x14ac:dyDescent="0.2">
      <c r="A130" s="11" t="s">
        <v>1099</v>
      </c>
      <c r="B130" s="37" t="s">
        <v>1352</v>
      </c>
      <c r="D130" s="12">
        <v>200</v>
      </c>
      <c r="E130" s="13" t="s">
        <v>1035</v>
      </c>
      <c r="F130" s="13" t="s">
        <v>1449</v>
      </c>
      <c r="H130" s="4" t="str">
        <f t="shared" si="9"/>
        <v>product_name: 'Horse, heavy'</v>
      </c>
      <c r="I130" s="4" t="str">
        <f t="shared" si="10"/>
        <v/>
      </c>
      <c r="J130" s="4" t="str">
        <f t="shared" si="11"/>
        <v>cost: 200</v>
      </c>
      <c r="K130" s="4" t="str">
        <f t="shared" ca="1" si="12"/>
        <v>stock: 17</v>
      </c>
      <c r="L130" s="4" t="str">
        <f t="shared" si="13"/>
        <v>weight: -1</v>
      </c>
      <c r="M130" s="4" t="str">
        <f t="shared" si="14"/>
        <v>category_id: 3</v>
      </c>
      <c r="N130" s="4" t="str">
        <f t="shared" si="15"/>
        <v>type: 'Mounts &amp; Related Gear'</v>
      </c>
      <c r="O130" s="4" t="str">
        <f t="shared" si="16"/>
        <v/>
      </c>
      <c r="P130" s="4" t="str">
        <f t="shared" ca="1" si="17"/>
        <v>{product_name: 'Horse, heavy', cost: 200, stock: 17, weight: -1, category_id: 3, additional_information: JSON.stringify({type: 'Mounts &amp; Related Gear'})},</v>
      </c>
    </row>
    <row r="131" spans="1:16" s="12" customFormat="1" outlineLevel="1" x14ac:dyDescent="0.2">
      <c r="A131" s="11" t="s">
        <v>1100</v>
      </c>
      <c r="B131" s="37" t="s">
        <v>1352</v>
      </c>
      <c r="D131" s="12">
        <v>75</v>
      </c>
      <c r="E131" s="13" t="s">
        <v>1035</v>
      </c>
      <c r="F131" s="13" t="s">
        <v>1449</v>
      </c>
      <c r="H131" s="4" t="str">
        <f t="shared" si="9"/>
        <v>product_name: 'Horse, light'</v>
      </c>
      <c r="I131" s="4" t="str">
        <f t="shared" si="10"/>
        <v/>
      </c>
      <c r="J131" s="4" t="str">
        <f t="shared" si="11"/>
        <v>cost: 75</v>
      </c>
      <c r="K131" s="4" t="str">
        <f t="shared" ca="1" si="12"/>
        <v>stock: 17</v>
      </c>
      <c r="L131" s="4" t="str">
        <f t="shared" si="13"/>
        <v>weight: -1</v>
      </c>
      <c r="M131" s="4" t="str">
        <f t="shared" si="14"/>
        <v>category_id: 3</v>
      </c>
      <c r="N131" s="4" t="str">
        <f t="shared" si="15"/>
        <v>type: 'Mounts &amp; Related Gear'</v>
      </c>
      <c r="O131" s="4" t="str">
        <f t="shared" si="16"/>
        <v/>
      </c>
      <c r="P131" s="4" t="str">
        <f t="shared" ca="1" si="17"/>
        <v>{product_name: 'Horse, light', cost: 75, stock: 17, weight: -1, category_id: 3, additional_information: JSON.stringify({type: 'Mounts &amp; Related Gear'})},</v>
      </c>
    </row>
    <row r="132" spans="1:16" s="12" customFormat="1" outlineLevel="1" x14ac:dyDescent="0.2">
      <c r="A132" s="11" t="s">
        <v>1101</v>
      </c>
      <c r="B132" s="37" t="s">
        <v>1352</v>
      </c>
      <c r="C132" s="12">
        <v>1</v>
      </c>
      <c r="D132" s="12">
        <v>25</v>
      </c>
      <c r="E132" s="13" t="s">
        <v>914</v>
      </c>
      <c r="F132" s="13" t="s">
        <v>1462</v>
      </c>
      <c r="H132" s="4" t="str">
        <f t="shared" si="9"/>
        <v>product_name: 'Hourglass'</v>
      </c>
      <c r="I132" s="4" t="str">
        <f t="shared" si="10"/>
        <v/>
      </c>
      <c r="J132" s="4" t="str">
        <f t="shared" si="11"/>
        <v>cost: 25</v>
      </c>
      <c r="K132" s="4" t="str">
        <f t="shared" ca="1" si="12"/>
        <v>stock: 17</v>
      </c>
      <c r="L132" s="4" t="str">
        <f t="shared" si="13"/>
        <v>weight: 1</v>
      </c>
      <c r="M132" s="4" t="str">
        <f t="shared" si="14"/>
        <v>category_id: 3</v>
      </c>
      <c r="N132" s="4" t="str">
        <f t="shared" si="15"/>
        <v>type: 'Tools &amp; Skill Kits'</v>
      </c>
      <c r="O132" s="4" t="str">
        <f t="shared" si="16"/>
        <v/>
      </c>
      <c r="P132" s="4" t="str">
        <f t="shared" ca="1" si="17"/>
        <v>{product_name: 'Hourglass', cost: 25, stock: 17, weight: 1, category_id: 3, additional_information: JSON.stringify({type: 'Tools &amp; Skill Kits'})},</v>
      </c>
    </row>
    <row r="133" spans="1:16" s="12" customFormat="1" outlineLevel="1" x14ac:dyDescent="0.2">
      <c r="A133" s="11" t="s">
        <v>1102</v>
      </c>
      <c r="B133" s="37" t="s">
        <v>1103</v>
      </c>
      <c r="D133" s="12">
        <v>1000000</v>
      </c>
      <c r="E133" s="13"/>
      <c r="F133" s="13"/>
      <c r="H133" s="4" t="str">
        <f t="shared" si="9"/>
        <v>product_name: 'Huge Castle'</v>
      </c>
      <c r="I133" s="4" t="str">
        <f t="shared" si="10"/>
        <v>description: 'Numerous buildings; 20-ft high wall; 6 towers'</v>
      </c>
      <c r="J133" s="4" t="str">
        <f t="shared" si="11"/>
        <v>cost: 1000000</v>
      </c>
      <c r="K133" s="4" t="str">
        <f t="shared" ca="1" si="12"/>
        <v>stock: 10</v>
      </c>
      <c r="L133" s="4" t="str">
        <f t="shared" si="13"/>
        <v>weight: -1</v>
      </c>
      <c r="M133" s="4" t="str">
        <f t="shared" si="14"/>
        <v>category_id: 3</v>
      </c>
      <c r="N133" s="4" t="str">
        <f t="shared" si="15"/>
        <v/>
      </c>
      <c r="O133" s="4" t="str">
        <f t="shared" si="16"/>
        <v/>
      </c>
      <c r="P133" s="4" t="str">
        <f t="shared" ca="1" si="17"/>
        <v>{product_name: 'Huge Castle', description: 'Numerous buildings; 20-ft high wall; 6 towers', cost: 1000000, stock: 10, weight: -1, category_id: 3, additional_information: JSON.stringify({})},</v>
      </c>
    </row>
    <row r="134" spans="1:16" s="12" customFormat="1" outlineLevel="1" x14ac:dyDescent="0.2">
      <c r="A134" s="11" t="s">
        <v>1104</v>
      </c>
      <c r="B134" s="37" t="s">
        <v>1352</v>
      </c>
      <c r="C134" s="12">
        <v>1</v>
      </c>
      <c r="D134" s="12">
        <v>5</v>
      </c>
      <c r="E134" s="13"/>
      <c r="F134" s="13"/>
      <c r="H134" s="4" t="str">
        <f t="shared" ref="H134:H197" si="18">A$4&amp;": '"&amp;SUBSTITUTE(SUBSTITUTE(A134,CHAR(10),"\n"),"'","\'")&amp;"'"</f>
        <v>product_name: 'Incense, Common (pound)'</v>
      </c>
      <c r="I134" s="4" t="str">
        <f t="shared" ref="I134:I197" si="19">IF(B134="","",$B$4&amp;": '"&amp;SUBSTITUTE(SUBSTITUTE(B134,CHAR(10),"\n"),"'","\'")&amp;"'")</f>
        <v/>
      </c>
      <c r="J134" s="4" t="str">
        <f t="shared" ref="J134:J197" si="20">D$4&amp;": "&amp;IF(ISNUMBER(D134),D134,-1)</f>
        <v>cost: 5</v>
      </c>
      <c r="K134" s="4" t="str">
        <f t="shared" ref="K134:K197" ca="1" si="21">"stock: "&amp;TRUNC(RAND()*20)</f>
        <v>stock: 5</v>
      </c>
      <c r="L134" s="4" t="str">
        <f t="shared" ref="L134:L197" si="22">C$4&amp;": "&amp;IF(ISNUMBER(C134),C134,-1)</f>
        <v>weight: 1</v>
      </c>
      <c r="M134" s="4" t="str">
        <f t="shared" ref="M134:M197" si="23">$M$4&amp;": 3"</f>
        <v>category_id: 3</v>
      </c>
      <c r="N134" s="4" t="str">
        <f t="shared" ref="N134:N197" si="24">IF(E134="","",E$4&amp;": '"&amp;E134&amp;"'")</f>
        <v/>
      </c>
      <c r="O134" s="4" t="str">
        <f t="shared" ref="O134:O197" si="25">IF(G133="","",G$3&amp;": '"&amp;G133&amp;"'")</f>
        <v/>
      </c>
      <c r="P134" s="4" t="str">
        <f t="shared" ref="P134:P197" ca="1" si="26">"{"&amp;_xlfn.TEXTJOIN(", ",,H134:M134,"additional_information: JSON.stringify({"&amp;_xlfn.TEXTJOIN(", ",,N134)&amp;"})")&amp;"},"</f>
        <v>{product_name: 'Incense, Common (pound)', cost: 5, stock: 5, weight: 1, category_id: 3, additional_information: JSON.stringify({})},</v>
      </c>
    </row>
    <row r="135" spans="1:16" s="12" customFormat="1" outlineLevel="1" x14ac:dyDescent="0.2">
      <c r="A135" s="11" t="s">
        <v>1105</v>
      </c>
      <c r="B135" s="37" t="s">
        <v>1352</v>
      </c>
      <c r="C135" s="12">
        <v>0</v>
      </c>
      <c r="D135" s="12">
        <v>15</v>
      </c>
      <c r="E135" s="13"/>
      <c r="F135" s="13"/>
      <c r="H135" s="4" t="str">
        <f t="shared" si="18"/>
        <v>product_name: 'Incense, Exotic (ounce)'</v>
      </c>
      <c r="I135" s="4" t="str">
        <f t="shared" si="19"/>
        <v/>
      </c>
      <c r="J135" s="4" t="str">
        <f t="shared" si="20"/>
        <v>cost: 15</v>
      </c>
      <c r="K135" s="4" t="str">
        <f t="shared" ca="1" si="21"/>
        <v>stock: 6</v>
      </c>
      <c r="L135" s="4" t="str">
        <f t="shared" si="22"/>
        <v>weight: 0</v>
      </c>
      <c r="M135" s="4" t="str">
        <f t="shared" si="23"/>
        <v>category_id: 3</v>
      </c>
      <c r="N135" s="4" t="str">
        <f t="shared" si="24"/>
        <v/>
      </c>
      <c r="O135" s="4" t="str">
        <f t="shared" si="25"/>
        <v/>
      </c>
      <c r="P135" s="4" t="str">
        <f t="shared" ca="1" si="26"/>
        <v>{product_name: 'Incense, Exotic (ounce)', cost: 15, stock: 6, weight: 0, category_id: 3, additional_information: JSON.stringify({})},</v>
      </c>
    </row>
    <row r="136" spans="1:16" s="12" customFormat="1" ht="20" outlineLevel="1" x14ac:dyDescent="0.2">
      <c r="A136" s="11" t="s">
        <v>1106</v>
      </c>
      <c r="B136" s="37" t="s">
        <v>1107</v>
      </c>
      <c r="C136" s="12">
        <v>0</v>
      </c>
      <c r="D136" s="12">
        <v>8</v>
      </c>
      <c r="E136" s="13" t="s">
        <v>945</v>
      </c>
      <c r="F136" s="13" t="s">
        <v>1443</v>
      </c>
      <c r="H136" s="4" t="str">
        <f t="shared" si="18"/>
        <v>product_name: 'Ink (1 oz. Vial)'</v>
      </c>
      <c r="I136" s="4" t="str">
        <f t="shared" si="19"/>
        <v>description: 'This is black ink. You can buy ink in other colors, but it costs twice as much.'</v>
      </c>
      <c r="J136" s="4" t="str">
        <f t="shared" si="20"/>
        <v>cost: 8</v>
      </c>
      <c r="K136" s="4" t="str">
        <f t="shared" ca="1" si="21"/>
        <v>stock: 0</v>
      </c>
      <c r="L136" s="4" t="str">
        <f t="shared" si="22"/>
        <v>weight: 0</v>
      </c>
      <c r="M136" s="4" t="str">
        <f t="shared" si="23"/>
        <v>category_id: 3</v>
      </c>
      <c r="N136" s="4" t="str">
        <f t="shared" si="24"/>
        <v>type: 'Adventuring Gear'</v>
      </c>
      <c r="O136" s="4" t="str">
        <f t="shared" si="25"/>
        <v/>
      </c>
      <c r="P136" s="4" t="str">
        <f t="shared" ca="1" si="26"/>
        <v>{product_name: 'Ink (1 oz. Vial)', description: 'This is black ink. You can buy ink in other colors, but it costs twice as much.', cost: 8, stock: 0, weight: 0, category_id: 3, additional_information: JSON.stringify({type: 'Adventuring Gear'})},</v>
      </c>
    </row>
    <row r="137" spans="1:16" s="12" customFormat="1" outlineLevel="1" x14ac:dyDescent="0.2">
      <c r="A137" s="11" t="s">
        <v>1425</v>
      </c>
      <c r="B137" s="37" t="s">
        <v>1352</v>
      </c>
      <c r="C137" s="12">
        <v>0</v>
      </c>
      <c r="D137" s="12">
        <v>0.1</v>
      </c>
      <c r="E137" s="13" t="s">
        <v>945</v>
      </c>
      <c r="F137" s="13" t="s">
        <v>1463</v>
      </c>
      <c r="H137" s="4" t="str">
        <f t="shared" si="18"/>
        <v>product_name: 'Ink Pen'</v>
      </c>
      <c r="I137" s="4" t="str">
        <f t="shared" si="19"/>
        <v/>
      </c>
      <c r="J137" s="4" t="str">
        <f t="shared" si="20"/>
        <v>cost: 0.1</v>
      </c>
      <c r="K137" s="4" t="str">
        <f t="shared" ca="1" si="21"/>
        <v>stock: 10</v>
      </c>
      <c r="L137" s="4" t="str">
        <f t="shared" si="22"/>
        <v>weight: 0</v>
      </c>
      <c r="M137" s="4" t="str">
        <f t="shared" si="23"/>
        <v>category_id: 3</v>
      </c>
      <c r="N137" s="4" t="str">
        <f t="shared" si="24"/>
        <v>type: 'Adventuring Gear'</v>
      </c>
      <c r="O137" s="4" t="str">
        <f t="shared" si="25"/>
        <v/>
      </c>
      <c r="P137" s="4" t="str">
        <f t="shared" ca="1" si="26"/>
        <v>{product_name: 'Ink Pen', cost: 0.1, stock: 10, weight: 0, category_id: 3, additional_information: JSON.stringify({type: 'Adventuring Gear'})},</v>
      </c>
    </row>
    <row r="138" spans="1:16" s="12" customFormat="1" outlineLevel="1" x14ac:dyDescent="0.2">
      <c r="A138" s="11" t="s">
        <v>1109</v>
      </c>
      <c r="B138" s="37" t="s">
        <v>1110</v>
      </c>
      <c r="C138" s="12">
        <v>1</v>
      </c>
      <c r="D138" s="12">
        <v>5</v>
      </c>
      <c r="E138" s="13"/>
      <c r="F138" s="13"/>
      <c r="H138" s="4" t="str">
        <f t="shared" si="18"/>
        <v>product_name: 'Insect Netting'</v>
      </c>
      <c r="I138" s="4" t="str">
        <f t="shared" si="19"/>
        <v>description: 'Keeps away normal insects.'</v>
      </c>
      <c r="J138" s="4" t="str">
        <f t="shared" si="20"/>
        <v>cost: 5</v>
      </c>
      <c r="K138" s="4" t="str">
        <f t="shared" ca="1" si="21"/>
        <v>stock: 11</v>
      </c>
      <c r="L138" s="4" t="str">
        <f t="shared" si="22"/>
        <v>weight: 1</v>
      </c>
      <c r="M138" s="4" t="str">
        <f t="shared" si="23"/>
        <v>category_id: 3</v>
      </c>
      <c r="N138" s="4" t="str">
        <f t="shared" si="24"/>
        <v/>
      </c>
      <c r="O138" s="4" t="str">
        <f t="shared" si="25"/>
        <v/>
      </c>
      <c r="P138" s="4" t="str">
        <f t="shared" ca="1" si="26"/>
        <v>{product_name: 'Insect Netting', description: 'Keeps away normal insects.', cost: 5, stock: 11, weight: 1, category_id: 3, additional_information: JSON.stringify({})},</v>
      </c>
    </row>
    <row r="139" spans="1:16" s="12" customFormat="1" outlineLevel="1" x14ac:dyDescent="0.2">
      <c r="A139" s="11" t="s">
        <v>1111</v>
      </c>
      <c r="B139" s="37" t="s">
        <v>924</v>
      </c>
      <c r="C139" s="12">
        <v>0</v>
      </c>
      <c r="D139" s="12">
        <v>0</v>
      </c>
      <c r="E139" s="13"/>
      <c r="F139" s="13"/>
      <c r="H139" s="4" t="str">
        <f t="shared" si="18"/>
        <v>product_name: 'Ioun Stone'</v>
      </c>
      <c r="I139" s="4" t="str">
        <f t="shared" si="19"/>
        <v>description: '(Typically a magical item)'</v>
      </c>
      <c r="J139" s="4" t="str">
        <f t="shared" si="20"/>
        <v>cost: 0</v>
      </c>
      <c r="K139" s="4" t="str">
        <f t="shared" ca="1" si="21"/>
        <v>stock: 1</v>
      </c>
      <c r="L139" s="4" t="str">
        <f t="shared" si="22"/>
        <v>weight: 0</v>
      </c>
      <c r="M139" s="4" t="str">
        <f t="shared" si="23"/>
        <v>category_id: 3</v>
      </c>
      <c r="N139" s="4" t="str">
        <f t="shared" si="24"/>
        <v/>
      </c>
      <c r="O139" s="4" t="str">
        <f t="shared" si="25"/>
        <v/>
      </c>
      <c r="P139" s="4" t="str">
        <f t="shared" ca="1" si="26"/>
        <v>{product_name: 'Ioun Stone', description: '(Typically a magical item)', cost: 0, stock: 1, weight: 0, category_id: 3, additional_information: JSON.stringify({})},</v>
      </c>
    </row>
    <row r="140" spans="1:16" s="12" customFormat="1" ht="20" outlineLevel="1" x14ac:dyDescent="0.2">
      <c r="A140" s="11" t="s">
        <v>1112</v>
      </c>
      <c r="B140" s="37" t="s">
        <v>1113</v>
      </c>
      <c r="C140" s="12">
        <v>9</v>
      </c>
      <c r="D140" s="12">
        <v>0.03</v>
      </c>
      <c r="E140" s="13" t="s">
        <v>945</v>
      </c>
      <c r="F140" s="13" t="s">
        <v>1443</v>
      </c>
      <c r="H140" s="4" t="str">
        <f t="shared" si="18"/>
        <v>product_name: 'Jug, Clay'</v>
      </c>
      <c r="I140" s="4" t="str">
        <f t="shared" si="19"/>
        <v>description: 'This basic ceramic jug is fitted with a stopper and holds 1 gallon of liquid.'</v>
      </c>
      <c r="J140" s="4" t="str">
        <f t="shared" si="20"/>
        <v>cost: 0.03</v>
      </c>
      <c r="K140" s="4" t="str">
        <f t="shared" ca="1" si="21"/>
        <v>stock: 10</v>
      </c>
      <c r="L140" s="4" t="str">
        <f t="shared" si="22"/>
        <v>weight: 9</v>
      </c>
      <c r="M140" s="4" t="str">
        <f t="shared" si="23"/>
        <v>category_id: 3</v>
      </c>
      <c r="N140" s="4" t="str">
        <f t="shared" si="24"/>
        <v>type: 'Adventuring Gear'</v>
      </c>
      <c r="O140" s="4" t="str">
        <f t="shared" si="25"/>
        <v/>
      </c>
      <c r="P140" s="4" t="str">
        <f t="shared" ca="1" si="26"/>
        <v>{product_name: 'Jug, Clay', description: 'This basic ceramic jug is fitted with a stopper and holds 1 gallon of liquid.', cost: 0.03, stock: 10, weight: 9, category_id: 3, additional_information: JSON.stringify({type: 'Adventuring Gear'})},</v>
      </c>
    </row>
    <row r="141" spans="1:16" s="12" customFormat="1" ht="60" outlineLevel="1" x14ac:dyDescent="0.2">
      <c r="A141" s="11" t="s">
        <v>1114</v>
      </c>
      <c r="B141" s="37" t="s">
        <v>1116</v>
      </c>
      <c r="D141" s="12">
        <v>3000</v>
      </c>
      <c r="E141" s="13" t="s">
        <v>1421</v>
      </c>
      <c r="F141" s="13" t="s">
        <v>1454</v>
      </c>
      <c r="H141" s="4" t="str">
        <f t="shared" si="18"/>
        <v>product_name: 'Keelboat'</v>
      </c>
      <c r="I141" s="4" t="str">
        <f t="shared" si="19"/>
        <v>description: 'This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v>
      </c>
      <c r="J141" s="4" t="str">
        <f t="shared" si="20"/>
        <v>cost: 3000</v>
      </c>
      <c r="K141" s="4" t="str">
        <f t="shared" ca="1" si="21"/>
        <v>stock: 12</v>
      </c>
      <c r="L141" s="4" t="str">
        <f t="shared" si="22"/>
        <v>weight: -1</v>
      </c>
      <c r="M141" s="4" t="str">
        <f t="shared" si="23"/>
        <v>category_id: 3</v>
      </c>
      <c r="N141" s="4" t="str">
        <f t="shared" si="24"/>
        <v>type: 'Transport'</v>
      </c>
      <c r="O141" s="4" t="str">
        <f t="shared" si="25"/>
        <v/>
      </c>
      <c r="P141" s="4" t="str">
        <f t="shared" ca="1" si="26"/>
        <v>{product_name: 'Keelboat', description: 'This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 cost: 3000, stock: 12, weight: -1, category_id: 3, additional_information: JSON.stringify({type: 'Transport'})},</v>
      </c>
    </row>
    <row r="142" spans="1:16" s="12" customFormat="1" outlineLevel="1" x14ac:dyDescent="0.2">
      <c r="A142" s="11" t="s">
        <v>1117</v>
      </c>
      <c r="B142" s="37" t="s">
        <v>1118</v>
      </c>
      <c r="D142" s="12">
        <v>150000</v>
      </c>
      <c r="E142" s="13"/>
      <c r="F142" s="13"/>
      <c r="H142" s="4" t="str">
        <f t="shared" si="18"/>
        <v>product_name: 'Keep'</v>
      </c>
      <c r="I142" s="4" t="str">
        <f t="shared" si="19"/>
        <v>description: '15 to 25 room fortified stone keep'</v>
      </c>
      <c r="J142" s="4" t="str">
        <f t="shared" si="20"/>
        <v>cost: 150000</v>
      </c>
      <c r="K142" s="4" t="str">
        <f t="shared" ca="1" si="21"/>
        <v>stock: 13</v>
      </c>
      <c r="L142" s="4" t="str">
        <f t="shared" si="22"/>
        <v>weight: -1</v>
      </c>
      <c r="M142" s="4" t="str">
        <f t="shared" si="23"/>
        <v>category_id: 3</v>
      </c>
      <c r="N142" s="4" t="str">
        <f t="shared" si="24"/>
        <v/>
      </c>
      <c r="O142" s="4" t="str">
        <f t="shared" si="25"/>
        <v/>
      </c>
      <c r="P142" s="4" t="str">
        <f t="shared" ca="1" si="26"/>
        <v>{product_name: 'Keep', description: '15 to 25 room fortified stone keep', cost: 150000, stock: 13, weight: -1, category_id: 3, additional_information: JSON.stringify({})},</v>
      </c>
    </row>
    <row r="143" spans="1:16" s="12" customFormat="1" outlineLevel="1" x14ac:dyDescent="0.2">
      <c r="A143" s="11" t="s">
        <v>1119</v>
      </c>
      <c r="B143" s="37" t="s">
        <v>1352</v>
      </c>
      <c r="C143" s="12">
        <v>20</v>
      </c>
      <c r="D143" s="12">
        <v>0.05</v>
      </c>
      <c r="E143" s="13" t="s">
        <v>945</v>
      </c>
      <c r="F143" s="13" t="s">
        <v>1443</v>
      </c>
      <c r="H143" s="4" t="str">
        <f t="shared" si="18"/>
        <v>product_name: 'Ladder, 10\''</v>
      </c>
      <c r="I143" s="4" t="str">
        <f t="shared" si="19"/>
        <v/>
      </c>
      <c r="J143" s="4" t="str">
        <f t="shared" si="20"/>
        <v>cost: 0.05</v>
      </c>
      <c r="K143" s="4" t="str">
        <f t="shared" ca="1" si="21"/>
        <v>stock: 4</v>
      </c>
      <c r="L143" s="4" t="str">
        <f t="shared" si="22"/>
        <v>weight: 20</v>
      </c>
      <c r="M143" s="4" t="str">
        <f t="shared" si="23"/>
        <v>category_id: 3</v>
      </c>
      <c r="N143" s="4" t="str">
        <f t="shared" si="24"/>
        <v>type: 'Adventuring Gear'</v>
      </c>
      <c r="O143" s="4" t="str">
        <f t="shared" si="25"/>
        <v/>
      </c>
      <c r="P143" s="4" t="str">
        <f t="shared" ca="1" si="26"/>
        <v>{product_name: 'Ladder, 10\'', cost: 0.05, stock: 4, weight: 20, category_id: 3, additional_information: JSON.stringify({type: 'Adventuring Gear'})},</v>
      </c>
    </row>
    <row r="144" spans="1:16" s="12" customFormat="1" ht="30" outlineLevel="1" x14ac:dyDescent="0.2">
      <c r="A144" s="11" t="s">
        <v>1120</v>
      </c>
      <c r="B144" s="37" t="s">
        <v>1122</v>
      </c>
      <c r="C144" s="12">
        <v>1</v>
      </c>
      <c r="D144" s="12">
        <v>0.1</v>
      </c>
      <c r="E144" s="13" t="s">
        <v>945</v>
      </c>
      <c r="F144" s="13" t="s">
        <v>1443</v>
      </c>
      <c r="H144" s="4" t="str">
        <f t="shared" si="18"/>
        <v>product_name: 'Lamp, Common'</v>
      </c>
      <c r="I144" s="4" t="str">
        <f t="shared" si="19"/>
        <v>description: 'A lamp clearly illuminates a 15-foot radius, provides shadowy illumination out to a 30-foot radius, and burns for 6 hours on a pint of oil. You can carry a lamp in one hand.'</v>
      </c>
      <c r="J144" s="4" t="str">
        <f t="shared" si="20"/>
        <v>cost: 0.1</v>
      </c>
      <c r="K144" s="4" t="str">
        <f t="shared" ca="1" si="21"/>
        <v>stock: 3</v>
      </c>
      <c r="L144" s="4" t="str">
        <f t="shared" si="22"/>
        <v>weight: 1</v>
      </c>
      <c r="M144" s="4" t="str">
        <f t="shared" si="23"/>
        <v>category_id: 3</v>
      </c>
      <c r="N144" s="4" t="str">
        <f t="shared" si="24"/>
        <v>type: 'Adventuring Gear'</v>
      </c>
      <c r="O144" s="4" t="str">
        <f t="shared" si="25"/>
        <v/>
      </c>
      <c r="P144" s="4" t="str">
        <f t="shared" ca="1" si="26"/>
        <v>{product_name: 'Lamp, Common', description: 'A lamp clearly illuminates a 15-foot radius, provides shadowy illumination out to a 30-foot radius, and burns for 6 hours on a pint of oil. You can carry a lamp in one hand.', cost: 0.1, stock: 3, weight: 1, category_id: 3, additional_information: JSON.stringify({type: 'Adventuring Gear'})},</v>
      </c>
    </row>
    <row r="145" spans="1:16" s="12" customFormat="1" ht="40" outlineLevel="1" x14ac:dyDescent="0.2">
      <c r="A145" s="11" t="s">
        <v>1123</v>
      </c>
      <c r="B145" s="37" t="s">
        <v>1125</v>
      </c>
      <c r="C145" s="12">
        <v>3</v>
      </c>
      <c r="D145" s="12">
        <v>12</v>
      </c>
      <c r="E145" s="13" t="s">
        <v>945</v>
      </c>
      <c r="F145" s="13" t="s">
        <v>1443</v>
      </c>
      <c r="H145" s="4" t="str">
        <f t="shared" si="18"/>
        <v>product_name: 'Lantern, Bullseye'</v>
      </c>
      <c r="I145" s="4" t="str">
        <f t="shared" si="19"/>
        <v>description: 'A bullseye lantern provides clear illumination in a 60-foot cone and shadowy illumination in a 120-foot cone. It burns for 6 hours on a pint of oil. You can carry a bullseye lantern in one hand.'</v>
      </c>
      <c r="J145" s="4" t="str">
        <f t="shared" si="20"/>
        <v>cost: 12</v>
      </c>
      <c r="K145" s="4" t="str">
        <f t="shared" ca="1" si="21"/>
        <v>stock: 16</v>
      </c>
      <c r="L145" s="4" t="str">
        <f t="shared" si="22"/>
        <v>weight: 3</v>
      </c>
      <c r="M145" s="4" t="str">
        <f t="shared" si="23"/>
        <v>category_id: 3</v>
      </c>
      <c r="N145" s="4" t="str">
        <f t="shared" si="24"/>
        <v>type: 'Adventuring Gear'</v>
      </c>
      <c r="O145" s="4" t="str">
        <f t="shared" si="25"/>
        <v/>
      </c>
      <c r="P145" s="4" t="str">
        <f t="shared" ca="1" si="26"/>
        <v>{product_name: 'Lantern, Bullseye', description: 'A bullseye lantern provides clear illumination in a 60-foot cone and shadowy illumination in a 120-foot cone. It burns for 6 hours on a pint of oil. You can carry a bullseye lantern in one hand.', cost: 12, stock: 16, weight: 3, category_id: 3, additional_information: JSON.stringify({type: 'Adventuring Gear'})},</v>
      </c>
    </row>
    <row r="146" spans="1:16" s="12" customFormat="1" ht="40" outlineLevel="1" x14ac:dyDescent="0.2">
      <c r="A146" s="11" t="s">
        <v>1126</v>
      </c>
      <c r="B146" s="37" t="s">
        <v>1128</v>
      </c>
      <c r="C146" s="12">
        <v>2</v>
      </c>
      <c r="D146" s="12">
        <v>7</v>
      </c>
      <c r="E146" s="13" t="s">
        <v>945</v>
      </c>
      <c r="F146" s="13" t="s">
        <v>1443</v>
      </c>
      <c r="H146" s="4" t="str">
        <f t="shared" si="18"/>
        <v>product_name: 'Lantern, Hooded'</v>
      </c>
      <c r="I146" s="4" t="str">
        <f t="shared" si="19"/>
        <v>description: 'A hooded lantern clearly illuminates a 30-foot radius and provides shadowy illumination in a 60-foot radius. It burns for 6 hours on a pint of oil. You can carry a hooded lantern in one hand.'</v>
      </c>
      <c r="J146" s="4" t="str">
        <f t="shared" si="20"/>
        <v>cost: 7</v>
      </c>
      <c r="K146" s="4" t="str">
        <f t="shared" ca="1" si="21"/>
        <v>stock: 14</v>
      </c>
      <c r="L146" s="4" t="str">
        <f t="shared" si="22"/>
        <v>weight: 2</v>
      </c>
      <c r="M146" s="4" t="str">
        <f t="shared" si="23"/>
        <v>category_id: 3</v>
      </c>
      <c r="N146" s="4" t="str">
        <f t="shared" si="24"/>
        <v>type: 'Adventuring Gear'</v>
      </c>
      <c r="O146" s="4" t="str">
        <f t="shared" si="25"/>
        <v/>
      </c>
      <c r="P146" s="4" t="str">
        <f t="shared" ca="1" si="26"/>
        <v>{product_name: 'Lantern, Hooded', description: 'A hooded lantern clearly illuminates a 30-foot radius and provides shadowy illumination in a 60-foot radius. It burns for 6 hours on a pint of oil. You can carry a hooded lantern in one hand.', cost: 7, stock: 14, weight: 2, category_id: 3, additional_information: JSON.stringify({type: 'Adventuring Gear'})},</v>
      </c>
    </row>
    <row r="147" spans="1:16" s="12" customFormat="1" outlineLevel="1" x14ac:dyDescent="0.2">
      <c r="A147" s="11" t="s">
        <v>1129</v>
      </c>
      <c r="B147" s="37" t="s">
        <v>1130</v>
      </c>
      <c r="C147" s="12">
        <v>1</v>
      </c>
      <c r="D147" s="12">
        <v>40</v>
      </c>
      <c r="E147" s="13" t="s">
        <v>945</v>
      </c>
      <c r="F147" s="13" t="s">
        <v>1443</v>
      </c>
      <c r="H147" s="4" t="str">
        <f t="shared" si="18"/>
        <v>product_name: 'Lock, average'</v>
      </c>
      <c r="I147" s="4" t="str">
        <f t="shared" si="19"/>
        <v>description: 'Open Locks DC 25'</v>
      </c>
      <c r="J147" s="4" t="str">
        <f t="shared" si="20"/>
        <v>cost: 40</v>
      </c>
      <c r="K147" s="4" t="str">
        <f t="shared" ca="1" si="21"/>
        <v>stock: 12</v>
      </c>
      <c r="L147" s="4" t="str">
        <f t="shared" si="22"/>
        <v>weight: 1</v>
      </c>
      <c r="M147" s="4" t="str">
        <f t="shared" si="23"/>
        <v>category_id: 3</v>
      </c>
      <c r="N147" s="4" t="str">
        <f t="shared" si="24"/>
        <v>type: 'Adventuring Gear'</v>
      </c>
      <c r="O147" s="4" t="str">
        <f t="shared" si="25"/>
        <v/>
      </c>
      <c r="P147" s="4" t="str">
        <f t="shared" ca="1" si="26"/>
        <v>{product_name: 'Lock, average', description: 'Open Locks DC 25', cost: 40, stock: 12, weight: 1, category_id: 3, additional_information: JSON.stringify({type: 'Adventuring Gear'})},</v>
      </c>
    </row>
    <row r="148" spans="1:16" s="12" customFormat="1" outlineLevel="1" x14ac:dyDescent="0.2">
      <c r="A148" s="11" t="s">
        <v>1131</v>
      </c>
      <c r="B148" s="37" t="s">
        <v>1132</v>
      </c>
      <c r="C148" s="12">
        <v>1</v>
      </c>
      <c r="D148" s="12">
        <v>80</v>
      </c>
      <c r="E148" s="13" t="s">
        <v>945</v>
      </c>
      <c r="F148" s="13" t="s">
        <v>1443</v>
      </c>
      <c r="H148" s="4" t="str">
        <f t="shared" si="18"/>
        <v>product_name: 'Lock, good'</v>
      </c>
      <c r="I148" s="4" t="str">
        <f t="shared" si="19"/>
        <v>description: 'Open Locks DC 30'</v>
      </c>
      <c r="J148" s="4" t="str">
        <f t="shared" si="20"/>
        <v>cost: 80</v>
      </c>
      <c r="K148" s="4" t="str">
        <f t="shared" ca="1" si="21"/>
        <v>stock: 5</v>
      </c>
      <c r="L148" s="4" t="str">
        <f t="shared" si="22"/>
        <v>weight: 1</v>
      </c>
      <c r="M148" s="4" t="str">
        <f t="shared" si="23"/>
        <v>category_id: 3</v>
      </c>
      <c r="N148" s="4" t="str">
        <f t="shared" si="24"/>
        <v>type: 'Adventuring Gear'</v>
      </c>
      <c r="O148" s="4" t="str">
        <f t="shared" si="25"/>
        <v/>
      </c>
      <c r="P148" s="4" t="str">
        <f t="shared" ca="1" si="26"/>
        <v>{product_name: 'Lock, good', description: 'Open Locks DC 30', cost: 80, stock: 5, weight: 1, category_id: 3, additional_information: JSON.stringify({type: 'Adventuring Gear'})},</v>
      </c>
    </row>
    <row r="149" spans="1:16" s="12" customFormat="1" outlineLevel="1" x14ac:dyDescent="0.2">
      <c r="A149" s="11" t="s">
        <v>1133</v>
      </c>
      <c r="B149" s="37" t="s">
        <v>1134</v>
      </c>
      <c r="C149" s="12">
        <v>1</v>
      </c>
      <c r="D149" s="12">
        <v>20</v>
      </c>
      <c r="E149" s="13" t="s">
        <v>945</v>
      </c>
      <c r="F149" s="13" t="s">
        <v>1443</v>
      </c>
      <c r="H149" s="4" t="str">
        <f t="shared" si="18"/>
        <v>product_name: 'Lock, simple'</v>
      </c>
      <c r="I149" s="4" t="str">
        <f t="shared" si="19"/>
        <v>description: 'Open Locks DC 20'</v>
      </c>
      <c r="J149" s="4" t="str">
        <f t="shared" si="20"/>
        <v>cost: 20</v>
      </c>
      <c r="K149" s="4" t="str">
        <f t="shared" ca="1" si="21"/>
        <v>stock: 4</v>
      </c>
      <c r="L149" s="4" t="str">
        <f t="shared" si="22"/>
        <v>weight: 1</v>
      </c>
      <c r="M149" s="4" t="str">
        <f t="shared" si="23"/>
        <v>category_id: 3</v>
      </c>
      <c r="N149" s="4" t="str">
        <f t="shared" si="24"/>
        <v>type: 'Adventuring Gear'</v>
      </c>
      <c r="O149" s="4" t="str">
        <f t="shared" si="25"/>
        <v/>
      </c>
      <c r="P149" s="4" t="str">
        <f t="shared" ca="1" si="26"/>
        <v>{product_name: 'Lock, simple', description: 'Open Locks DC 20', cost: 20, stock: 4, weight: 1, category_id: 3, additional_information: JSON.stringify({type: 'Adventuring Gear'})},</v>
      </c>
    </row>
    <row r="150" spans="1:16" s="12" customFormat="1" outlineLevel="1" x14ac:dyDescent="0.2">
      <c r="A150" s="11" t="s">
        <v>1135</v>
      </c>
      <c r="B150" s="37" t="s">
        <v>1136</v>
      </c>
      <c r="C150" s="12">
        <v>1</v>
      </c>
      <c r="D150" s="12">
        <v>150</v>
      </c>
      <c r="E150" s="13" t="s">
        <v>945</v>
      </c>
      <c r="F150" s="13" t="s">
        <v>1443</v>
      </c>
      <c r="H150" s="4" t="str">
        <f t="shared" si="18"/>
        <v>product_name: 'Lock, superior'</v>
      </c>
      <c r="I150" s="4" t="str">
        <f t="shared" si="19"/>
        <v>description: 'Open Locks DC 40'</v>
      </c>
      <c r="J150" s="4" t="str">
        <f t="shared" si="20"/>
        <v>cost: 150</v>
      </c>
      <c r="K150" s="4" t="str">
        <f t="shared" ca="1" si="21"/>
        <v>stock: 12</v>
      </c>
      <c r="L150" s="4" t="str">
        <f t="shared" si="22"/>
        <v>weight: 1</v>
      </c>
      <c r="M150" s="4" t="str">
        <f t="shared" si="23"/>
        <v>category_id: 3</v>
      </c>
      <c r="N150" s="4" t="str">
        <f t="shared" si="24"/>
        <v>type: 'Adventuring Gear'</v>
      </c>
      <c r="O150" s="4" t="str">
        <f t="shared" si="25"/>
        <v/>
      </c>
      <c r="P150" s="4" t="str">
        <f t="shared" ca="1" si="26"/>
        <v>{product_name: 'Lock, superior', description: 'Open Locks DC 40', cost: 150, stock: 12, weight: 1, category_id: 3, additional_information: JSON.stringify({type: 'Adventuring Gear'})},</v>
      </c>
    </row>
    <row r="151" spans="1:16" s="12" customFormat="1" ht="50" outlineLevel="1" x14ac:dyDescent="0.2">
      <c r="A151" s="11" t="s">
        <v>1137</v>
      </c>
      <c r="B151" s="37" t="s">
        <v>1139</v>
      </c>
      <c r="D151" s="12">
        <v>10000</v>
      </c>
      <c r="E151" s="13" t="s">
        <v>1421</v>
      </c>
      <c r="F151" s="13" t="s">
        <v>1454</v>
      </c>
      <c r="H151" s="4" t="str">
        <f t="shared" si="18"/>
        <v>product_name: 'Longship'</v>
      </c>
      <c r="I151" s="4" t="str">
        <f t="shared" si="19"/>
        <v>description: 'This 75-foot-long ship with forty oars requires a total crew of 50. It has a single mast and a square sail, and it can carry 50 tons of cargo or 120 soldiers. A longship can make sea voyages. It moves about 3 miles per hour when being rowed or under sail.'</v>
      </c>
      <c r="J151" s="4" t="str">
        <f t="shared" si="20"/>
        <v>cost: 10000</v>
      </c>
      <c r="K151" s="4" t="str">
        <f t="shared" ca="1" si="21"/>
        <v>stock: 1</v>
      </c>
      <c r="L151" s="4" t="str">
        <f t="shared" si="22"/>
        <v>weight: -1</v>
      </c>
      <c r="M151" s="4" t="str">
        <f t="shared" si="23"/>
        <v>category_id: 3</v>
      </c>
      <c r="N151" s="4" t="str">
        <f t="shared" si="24"/>
        <v>type: 'Transport'</v>
      </c>
      <c r="O151" s="4" t="str">
        <f t="shared" si="25"/>
        <v/>
      </c>
      <c r="P151" s="4" t="str">
        <f t="shared" ca="1" si="26"/>
        <v>{product_name: 'Longship', description: 'This 75-foot-long ship with forty oars requires a total crew of 50. It has a single mast and a square sail, and it can carry 50 tons of cargo or 120 soldiers. A longship can make sea voyages. It moves about 3 miles per hour when being rowed or under sail.', cost: 10000, stock: 1, weight: -1, category_id: 3, additional_information: JSON.stringify({type: 'Transport'})},</v>
      </c>
    </row>
    <row r="152" spans="1:16" s="12" customFormat="1" ht="70" outlineLevel="1" x14ac:dyDescent="0.2">
      <c r="A152" s="11" t="s">
        <v>1140</v>
      </c>
      <c r="B152" s="37" t="s">
        <v>1142</v>
      </c>
      <c r="C152" s="12">
        <v>0</v>
      </c>
      <c r="D152" s="12">
        <v>100</v>
      </c>
      <c r="E152" s="13" t="s">
        <v>914</v>
      </c>
      <c r="F152" s="13" t="s">
        <v>1448</v>
      </c>
      <c r="H152" s="4" t="str">
        <f t="shared" si="18"/>
        <v>product_name: 'Magnifying Glass'</v>
      </c>
      <c r="I152" s="4" t="str">
        <f t="shared" si="19"/>
        <v>description: 'This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v>
      </c>
      <c r="J152" s="4" t="str">
        <f t="shared" si="20"/>
        <v>cost: 100</v>
      </c>
      <c r="K152" s="4" t="str">
        <f t="shared" ca="1" si="21"/>
        <v>stock: 5</v>
      </c>
      <c r="L152" s="4" t="str">
        <f t="shared" si="22"/>
        <v>weight: 0</v>
      </c>
      <c r="M152" s="4" t="str">
        <f t="shared" si="23"/>
        <v>category_id: 3</v>
      </c>
      <c r="N152" s="4" t="str">
        <f t="shared" si="24"/>
        <v>type: 'Tools &amp; Skill Kits'</v>
      </c>
      <c r="O152" s="4" t="str">
        <f t="shared" si="25"/>
        <v/>
      </c>
      <c r="P152" s="4" t="str">
        <f t="shared" ca="1" si="26"/>
        <v>{product_name: 'Magnifying Glass', description: 'This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 cost: 100, stock: 5, weight: 0, category_id: 3, additional_information: JSON.stringify({type: 'Tools &amp; Skill Kits'})},</v>
      </c>
    </row>
    <row r="153" spans="1:16" s="12" customFormat="1" outlineLevel="1" x14ac:dyDescent="0.2">
      <c r="A153" s="11" t="s">
        <v>1143</v>
      </c>
      <c r="B153" s="37" t="s">
        <v>1426</v>
      </c>
      <c r="C153" s="12">
        <v>2</v>
      </c>
      <c r="D153" s="12">
        <v>15</v>
      </c>
      <c r="E153" s="13" t="s">
        <v>945</v>
      </c>
      <c r="F153" s="13" t="s">
        <v>1443</v>
      </c>
      <c r="H153" s="4" t="str">
        <f t="shared" si="18"/>
        <v>product_name: 'Manacles'</v>
      </c>
      <c r="I153" s="4" t="str">
        <f t="shared" si="19"/>
        <v>description: 'Hard 10, 10 HP. Escape Artist DC 30 or burst DC 26'</v>
      </c>
      <c r="J153" s="4" t="str">
        <f t="shared" si="20"/>
        <v>cost: 15</v>
      </c>
      <c r="K153" s="4" t="str">
        <f t="shared" ca="1" si="21"/>
        <v>stock: 17</v>
      </c>
      <c r="L153" s="4" t="str">
        <f t="shared" si="22"/>
        <v>weight: 2</v>
      </c>
      <c r="M153" s="4" t="str">
        <f t="shared" si="23"/>
        <v>category_id: 3</v>
      </c>
      <c r="N153" s="4" t="str">
        <f t="shared" si="24"/>
        <v>type: 'Adventuring Gear'</v>
      </c>
      <c r="O153" s="4" t="str">
        <f t="shared" si="25"/>
        <v/>
      </c>
      <c r="P153" s="4" t="str">
        <f t="shared" ca="1" si="26"/>
        <v>{product_name: 'Manacles', description: 'Hard 10, 10 HP. Escape Artist DC 30 or burst DC 26', cost: 15, stock: 17, weight: 2, category_id: 3, additional_information: JSON.stringify({type: 'Adventuring Gear'})},</v>
      </c>
    </row>
    <row r="154" spans="1:16" s="12" customFormat="1" outlineLevel="1" x14ac:dyDescent="0.2">
      <c r="A154" s="11" t="s">
        <v>1145</v>
      </c>
      <c r="B154" s="37" t="s">
        <v>1427</v>
      </c>
      <c r="C154" s="12">
        <v>2</v>
      </c>
      <c r="D154" s="12">
        <v>50</v>
      </c>
      <c r="E154" s="13" t="s">
        <v>945</v>
      </c>
      <c r="F154" s="13" t="s">
        <v>1443</v>
      </c>
      <c r="H154" s="4" t="str">
        <f t="shared" si="18"/>
        <v>product_name: 'Manacles, Masterwork'</v>
      </c>
      <c r="I154" s="4" t="str">
        <f t="shared" si="19"/>
        <v>description: 'Hard 10, 10 HP. Escape Artist DC 35 or burst DC 28'</v>
      </c>
      <c r="J154" s="4" t="str">
        <f t="shared" si="20"/>
        <v>cost: 50</v>
      </c>
      <c r="K154" s="4" t="str">
        <f t="shared" ca="1" si="21"/>
        <v>stock: 10</v>
      </c>
      <c r="L154" s="4" t="str">
        <f t="shared" si="22"/>
        <v>weight: 2</v>
      </c>
      <c r="M154" s="4" t="str">
        <f t="shared" si="23"/>
        <v>category_id: 3</v>
      </c>
      <c r="N154" s="4" t="str">
        <f t="shared" si="24"/>
        <v>type: 'Adventuring Gear'</v>
      </c>
      <c r="O154" s="4" t="str">
        <f t="shared" si="25"/>
        <v/>
      </c>
      <c r="P154" s="4" t="str">
        <f t="shared" ca="1" si="26"/>
        <v>{product_name: 'Manacles, Masterwork', description: 'Hard 10, 10 HP. Escape Artist DC 35 or burst DC 28', cost: 50, stock: 10, weight: 2, category_id: 3, additional_information: JSON.stringify({type: 'Adventuring Gear'})},</v>
      </c>
    </row>
    <row r="155" spans="1:16" s="12" customFormat="1" ht="20" outlineLevel="1" x14ac:dyDescent="0.2">
      <c r="A155" s="11" t="s">
        <v>1147</v>
      </c>
      <c r="B155" s="37" t="s">
        <v>1148</v>
      </c>
      <c r="D155" s="12">
        <v>100000</v>
      </c>
      <c r="E155" s="13"/>
      <c r="F155" s="13"/>
      <c r="H155" s="4" t="str">
        <f t="shared" si="18"/>
        <v>product_name: 'Mansion'</v>
      </c>
      <c r="I155" s="4" t="str">
        <f t="shared" si="19"/>
        <v>description: '10 to 20 room, 2 to 3 story mansion of wood and brick with a slate roof'</v>
      </c>
      <c r="J155" s="4" t="str">
        <f t="shared" si="20"/>
        <v>cost: 100000</v>
      </c>
      <c r="K155" s="4" t="str">
        <f t="shared" ca="1" si="21"/>
        <v>stock: 5</v>
      </c>
      <c r="L155" s="4" t="str">
        <f t="shared" si="22"/>
        <v>weight: -1</v>
      </c>
      <c r="M155" s="4" t="str">
        <f t="shared" si="23"/>
        <v>category_id: 3</v>
      </c>
      <c r="N155" s="4" t="str">
        <f t="shared" si="24"/>
        <v/>
      </c>
      <c r="O155" s="4" t="str">
        <f t="shared" si="25"/>
        <v/>
      </c>
      <c r="P155" s="4" t="str">
        <f t="shared" ca="1" si="26"/>
        <v>{product_name: 'Mansion', description: '10 to 20 room, 2 to 3 story mansion of wood and brick with a slate roof', cost: 100000, stock: 5, weight: -1, category_id: 3, additional_information: JSON.stringify({})},</v>
      </c>
    </row>
    <row r="156" spans="1:16" s="12" customFormat="1" outlineLevel="1" x14ac:dyDescent="0.2">
      <c r="A156" s="11" t="s">
        <v>1149</v>
      </c>
      <c r="B156" s="37" t="s">
        <v>1352</v>
      </c>
      <c r="C156" s="12">
        <v>0.5</v>
      </c>
      <c r="D156" s="12">
        <v>1</v>
      </c>
      <c r="E156" s="13"/>
      <c r="F156" s="13" t="s">
        <v>1464</v>
      </c>
      <c r="H156" s="4" t="str">
        <f t="shared" si="18"/>
        <v>product_name: 'Map Case'</v>
      </c>
      <c r="I156" s="4" t="str">
        <f t="shared" si="19"/>
        <v/>
      </c>
      <c r="J156" s="4" t="str">
        <f t="shared" si="20"/>
        <v>cost: 1</v>
      </c>
      <c r="K156" s="4" t="str">
        <f t="shared" ca="1" si="21"/>
        <v>stock: 15</v>
      </c>
      <c r="L156" s="4" t="str">
        <f t="shared" si="22"/>
        <v>weight: 0.5</v>
      </c>
      <c r="M156" s="4" t="str">
        <f t="shared" si="23"/>
        <v>category_id: 3</v>
      </c>
      <c r="N156" s="4" t="str">
        <f t="shared" si="24"/>
        <v/>
      </c>
      <c r="O156" s="4" t="str">
        <f t="shared" si="25"/>
        <v/>
      </c>
      <c r="P156" s="4" t="str">
        <f t="shared" ca="1" si="26"/>
        <v>{product_name: 'Map Case', cost: 1, stock: 15, weight: 0.5, category_id: 3, additional_information: JSON.stringify({})},</v>
      </c>
    </row>
    <row r="157" spans="1:16" s="12" customFormat="1" outlineLevel="1" x14ac:dyDescent="0.2">
      <c r="A157" s="11" t="s">
        <v>1150</v>
      </c>
      <c r="B157" s="37" t="s">
        <v>1352</v>
      </c>
      <c r="C157" s="12">
        <v>1</v>
      </c>
      <c r="E157" s="13"/>
      <c r="F157" s="13" t="s">
        <v>1465</v>
      </c>
      <c r="H157" s="4" t="str">
        <f t="shared" si="18"/>
        <v>product_name: 'Mask Filter Refill'</v>
      </c>
      <c r="I157" s="4" t="str">
        <f t="shared" si="19"/>
        <v/>
      </c>
      <c r="J157" s="4" t="str">
        <f t="shared" si="20"/>
        <v>cost: -1</v>
      </c>
      <c r="K157" s="4" t="str">
        <f t="shared" ca="1" si="21"/>
        <v>stock: 14</v>
      </c>
      <c r="L157" s="4" t="str">
        <f t="shared" si="22"/>
        <v>weight: 1</v>
      </c>
      <c r="M157" s="4" t="str">
        <f t="shared" si="23"/>
        <v>category_id: 3</v>
      </c>
      <c r="N157" s="4" t="str">
        <f t="shared" si="24"/>
        <v/>
      </c>
      <c r="O157" s="4" t="str">
        <f t="shared" si="25"/>
        <v/>
      </c>
      <c r="P157" s="4" t="str">
        <f t="shared" ca="1" si="26"/>
        <v>{product_name: 'Mask Filter Refill', cost: -1, stock: 14, weight: 1, category_id: 3, additional_information: JSON.stringify({})},</v>
      </c>
    </row>
    <row r="158" spans="1:16" s="12" customFormat="1" outlineLevel="1" x14ac:dyDescent="0.2">
      <c r="A158" s="11" t="s">
        <v>1151</v>
      </c>
      <c r="B158" s="37" t="s">
        <v>1352</v>
      </c>
      <c r="C158" s="12">
        <v>0.5</v>
      </c>
      <c r="D158" s="12">
        <v>1</v>
      </c>
      <c r="E158" s="13" t="s">
        <v>945</v>
      </c>
      <c r="F158" s="13" t="s">
        <v>1443</v>
      </c>
      <c r="H158" s="4" t="str">
        <f t="shared" si="18"/>
        <v>product_name: 'Mirror, Small Steel'</v>
      </c>
      <c r="I158" s="4" t="str">
        <f t="shared" si="19"/>
        <v/>
      </c>
      <c r="J158" s="4" t="str">
        <f t="shared" si="20"/>
        <v>cost: 1</v>
      </c>
      <c r="K158" s="4" t="str">
        <f t="shared" ca="1" si="21"/>
        <v>stock: 14</v>
      </c>
      <c r="L158" s="4" t="str">
        <f t="shared" si="22"/>
        <v>weight: 0.5</v>
      </c>
      <c r="M158" s="4" t="str">
        <f t="shared" si="23"/>
        <v>category_id: 3</v>
      </c>
      <c r="N158" s="4" t="str">
        <f t="shared" si="24"/>
        <v>type: 'Adventuring Gear'</v>
      </c>
      <c r="O158" s="4" t="str">
        <f t="shared" si="25"/>
        <v/>
      </c>
      <c r="P158" s="4" t="str">
        <f t="shared" ca="1" si="26"/>
        <v>{product_name: 'Mirror, Small Steel', cost: 1, stock: 14, weight: 0.5, category_id: 3, additional_information: JSON.stringify({type: 'Adventuring Gear'})},</v>
      </c>
    </row>
    <row r="159" spans="1:16" s="12" customFormat="1" ht="20" outlineLevel="1" x14ac:dyDescent="0.2">
      <c r="A159" s="11" t="s">
        <v>1152</v>
      </c>
      <c r="B159" s="37" t="s">
        <v>1153</v>
      </c>
      <c r="D159" s="12">
        <v>50000</v>
      </c>
      <c r="E159" s="13"/>
      <c r="F159" s="13"/>
      <c r="H159" s="4" t="str">
        <f t="shared" si="18"/>
        <v>product_name: 'Moat and Bridge'</v>
      </c>
      <c r="I159" s="4" t="str">
        <f t="shared" si="19"/>
        <v>description: 'Moat 15\' deep and 30\' wide with a retractable wooden bridge'</v>
      </c>
      <c r="J159" s="4" t="str">
        <f t="shared" si="20"/>
        <v>cost: 50000</v>
      </c>
      <c r="K159" s="4" t="str">
        <f t="shared" ca="1" si="21"/>
        <v>stock: 7</v>
      </c>
      <c r="L159" s="4" t="str">
        <f t="shared" si="22"/>
        <v>weight: -1</v>
      </c>
      <c r="M159" s="4" t="str">
        <f t="shared" si="23"/>
        <v>category_id: 3</v>
      </c>
      <c r="N159" s="4" t="str">
        <f t="shared" si="24"/>
        <v/>
      </c>
      <c r="O159" s="4" t="str">
        <f t="shared" si="25"/>
        <v/>
      </c>
      <c r="P159" s="4" t="str">
        <f t="shared" ca="1" si="26"/>
        <v>{product_name: 'Moat and Bridge', description: 'Moat 15\' deep and 30\' wide with a retractable wooden bridge', cost: 50000, stock: 7, weight: -1, category_id: 3, additional_information: JSON.stringify({})},</v>
      </c>
    </row>
    <row r="160" spans="1:16" s="12" customFormat="1" outlineLevel="1" x14ac:dyDescent="0.2">
      <c r="A160" s="11" t="s">
        <v>1154</v>
      </c>
      <c r="B160" s="37" t="s">
        <v>1352</v>
      </c>
      <c r="C160" s="12">
        <v>3</v>
      </c>
      <c r="E160" s="13"/>
      <c r="F160" s="13" t="s">
        <v>1466</v>
      </c>
      <c r="H160" s="4" t="str">
        <f t="shared" si="18"/>
        <v>product_name: 'Mobile Brace'</v>
      </c>
      <c r="I160" s="4" t="str">
        <f t="shared" si="19"/>
        <v/>
      </c>
      <c r="J160" s="4" t="str">
        <f t="shared" si="20"/>
        <v>cost: -1</v>
      </c>
      <c r="K160" s="4" t="str">
        <f t="shared" ca="1" si="21"/>
        <v>stock: 19</v>
      </c>
      <c r="L160" s="4" t="str">
        <f t="shared" si="22"/>
        <v>weight: 3</v>
      </c>
      <c r="M160" s="4" t="str">
        <f t="shared" si="23"/>
        <v>category_id: 3</v>
      </c>
      <c r="N160" s="4" t="str">
        <f t="shared" si="24"/>
        <v/>
      </c>
      <c r="O160" s="4" t="str">
        <f t="shared" si="25"/>
        <v/>
      </c>
      <c r="P160" s="4" t="str">
        <f t="shared" ca="1" si="26"/>
        <v>{product_name: 'Mobile Brace', cost: -1, stock: 19, weight: 3, category_id: 3, additional_information: JSON.stringify({})},</v>
      </c>
    </row>
    <row r="161" spans="1:16" s="12" customFormat="1" ht="60" outlineLevel="1" x14ac:dyDescent="0.2">
      <c r="A161" s="11" t="s">
        <v>1155</v>
      </c>
      <c r="B161" s="37" t="s">
        <v>1157</v>
      </c>
      <c r="C161" s="12">
        <v>2</v>
      </c>
      <c r="D161" s="12">
        <v>5</v>
      </c>
      <c r="E161" s="13" t="s">
        <v>870</v>
      </c>
      <c r="F161" s="13" t="s">
        <v>1447</v>
      </c>
      <c r="H161" s="4" t="str">
        <f t="shared" si="18"/>
        <v>product_name: 'Monk\'s Outfit'</v>
      </c>
      <c r="I161" s="4" t="str">
        <f t="shared" si="19"/>
        <v>description: 'This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v>
      </c>
      <c r="J161" s="4" t="str">
        <f t="shared" si="20"/>
        <v>cost: 5</v>
      </c>
      <c r="K161" s="4" t="str">
        <f t="shared" ca="1" si="21"/>
        <v>stock: 10</v>
      </c>
      <c r="L161" s="4" t="str">
        <f t="shared" si="22"/>
        <v>weight: 2</v>
      </c>
      <c r="M161" s="4" t="str">
        <f t="shared" si="23"/>
        <v>category_id: 3</v>
      </c>
      <c r="N161" s="4" t="str">
        <f t="shared" si="24"/>
        <v>type: 'Clothing'</v>
      </c>
      <c r="O161" s="4" t="str">
        <f t="shared" si="25"/>
        <v/>
      </c>
      <c r="P161" s="4" t="str">
        <f t="shared" ca="1" si="26"/>
        <v>{product_name: 'Monk\'s Outfit', description: 'This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 cost: 5, stock: 10, weight: 2, category_id: 3, additional_information: JSON.stringify({type: 'Clothing'})},</v>
      </c>
    </row>
    <row r="162" spans="1:16" s="12" customFormat="1" outlineLevel="1" x14ac:dyDescent="0.2">
      <c r="A162" s="11" t="s">
        <v>1158</v>
      </c>
      <c r="B162" s="37" t="s">
        <v>1352</v>
      </c>
      <c r="C162" s="12">
        <v>1</v>
      </c>
      <c r="D162" s="12">
        <v>0.02</v>
      </c>
      <c r="E162" s="13" t="s">
        <v>945</v>
      </c>
      <c r="F162" s="13" t="s">
        <v>1443</v>
      </c>
      <c r="H162" s="4" t="str">
        <f t="shared" si="18"/>
        <v>product_name: 'Mug/Tankard, clay'</v>
      </c>
      <c r="I162" s="4" t="str">
        <f t="shared" si="19"/>
        <v/>
      </c>
      <c r="J162" s="4" t="str">
        <f t="shared" si="20"/>
        <v>cost: 0.02</v>
      </c>
      <c r="K162" s="4" t="str">
        <f t="shared" ca="1" si="21"/>
        <v>stock: 3</v>
      </c>
      <c r="L162" s="4" t="str">
        <f t="shared" si="22"/>
        <v>weight: 1</v>
      </c>
      <c r="M162" s="4" t="str">
        <f t="shared" si="23"/>
        <v>category_id: 3</v>
      </c>
      <c r="N162" s="4" t="str">
        <f t="shared" si="24"/>
        <v>type: 'Adventuring Gear'</v>
      </c>
      <c r="O162" s="4" t="str">
        <f t="shared" si="25"/>
        <v/>
      </c>
      <c r="P162" s="4" t="str">
        <f t="shared" ca="1" si="26"/>
        <v>{product_name: 'Mug/Tankard, clay', cost: 0.02, stock: 3, weight: 1, category_id: 3, additional_information: JSON.stringify({type: 'Adventuring Gear'})},</v>
      </c>
    </row>
    <row r="163" spans="1:16" s="12" customFormat="1" ht="50" outlineLevel="1" x14ac:dyDescent="0.2">
      <c r="A163" s="11" t="s">
        <v>1159</v>
      </c>
      <c r="B163" s="37" t="s">
        <v>1041</v>
      </c>
      <c r="D163" s="12">
        <v>8</v>
      </c>
      <c r="E163" s="13" t="s">
        <v>1035</v>
      </c>
      <c r="F163" s="13" t="s">
        <v>1449</v>
      </c>
      <c r="H163" s="4" t="str">
        <f t="shared" si="18"/>
        <v>product_name: 'Mule'</v>
      </c>
      <c r="I163" s="4" t="str">
        <f t="shared" si="19"/>
        <v>description: 'Donkeys and mules are stolid in the face of danger, hardy, surefooted, and capable of carrying heavy loads over vast distances. Unlike a horse, a donkey or a mule is willing (though not eager) to enter dungeons and other strange or threatening places.'</v>
      </c>
      <c r="J163" s="4" t="str">
        <f t="shared" si="20"/>
        <v>cost: 8</v>
      </c>
      <c r="K163" s="4" t="str">
        <f t="shared" ca="1" si="21"/>
        <v>stock: 5</v>
      </c>
      <c r="L163" s="4" t="str">
        <f t="shared" si="22"/>
        <v>weight: -1</v>
      </c>
      <c r="M163" s="4" t="str">
        <f t="shared" si="23"/>
        <v>category_id: 3</v>
      </c>
      <c r="N163" s="4" t="str">
        <f t="shared" si="24"/>
        <v>type: 'Mounts &amp; Related Gear'</v>
      </c>
      <c r="O163" s="4" t="str">
        <f t="shared" si="25"/>
        <v/>
      </c>
      <c r="P163" s="4" t="str">
        <f t="shared" ca="1" si="26"/>
        <v>{product_name: 'Mule', description: 'Donkeys and mules are stolid in the face of danger, hardy, surefooted, and capable of carrying heavy loads over vast distances. Unlike a horse, a donkey or a mule is willing (though not eager) to enter dungeons and other strange or threatening places.', cost: 8, stock: 5, weight: -1, category_id: 3, additional_information: JSON.stringify({type: 'Mounts &amp; Related Gear'})},</v>
      </c>
    </row>
    <row r="164" spans="1:16" s="12" customFormat="1" outlineLevel="1" x14ac:dyDescent="0.2">
      <c r="A164" s="11" t="s">
        <v>1161</v>
      </c>
      <c r="B164" s="37" t="s">
        <v>1352</v>
      </c>
      <c r="C164" s="12">
        <v>3</v>
      </c>
      <c r="D164" s="12">
        <v>5</v>
      </c>
      <c r="E164" s="13" t="s">
        <v>914</v>
      </c>
      <c r="F164" s="13" t="s">
        <v>1448</v>
      </c>
      <c r="H164" s="4" t="str">
        <f t="shared" si="18"/>
        <v>product_name: 'Musical Instrument, Common'</v>
      </c>
      <c r="I164" s="4" t="str">
        <f t="shared" si="19"/>
        <v/>
      </c>
      <c r="J164" s="4" t="str">
        <f t="shared" si="20"/>
        <v>cost: 5</v>
      </c>
      <c r="K164" s="4" t="str">
        <f t="shared" ca="1" si="21"/>
        <v>stock: 6</v>
      </c>
      <c r="L164" s="4" t="str">
        <f t="shared" si="22"/>
        <v>weight: 3</v>
      </c>
      <c r="M164" s="4" t="str">
        <f t="shared" si="23"/>
        <v>category_id: 3</v>
      </c>
      <c r="N164" s="4" t="str">
        <f t="shared" si="24"/>
        <v>type: 'Tools &amp; Skill Kits'</v>
      </c>
      <c r="O164" s="4" t="str">
        <f t="shared" si="25"/>
        <v/>
      </c>
      <c r="P164" s="4" t="str">
        <f t="shared" ca="1" si="26"/>
        <v>{product_name: 'Musical Instrument, Common', cost: 5, stock: 6, weight: 3, category_id: 3, additional_information: JSON.stringify({type: 'Tools &amp; Skill Kits'})},</v>
      </c>
    </row>
    <row r="165" spans="1:16" s="12" customFormat="1" ht="20" outlineLevel="1" x14ac:dyDescent="0.2">
      <c r="A165" s="11" t="s">
        <v>1162</v>
      </c>
      <c r="B165" s="37" t="s">
        <v>1164</v>
      </c>
      <c r="C165" s="12">
        <v>3</v>
      </c>
      <c r="D165" s="12">
        <v>100</v>
      </c>
      <c r="E165" s="13" t="s">
        <v>914</v>
      </c>
      <c r="F165" s="13" t="s">
        <v>1448</v>
      </c>
      <c r="H165" s="4" t="str">
        <f t="shared" si="18"/>
        <v>product_name: 'Musical Instrument, Masterwork'</v>
      </c>
      <c r="I165" s="4" t="str">
        <f t="shared" si="19"/>
        <v>description: 'A masterwork instrument grants a +2 circumstance bonus on Perform checks involving its use.'</v>
      </c>
      <c r="J165" s="4" t="str">
        <f t="shared" si="20"/>
        <v>cost: 100</v>
      </c>
      <c r="K165" s="4" t="str">
        <f t="shared" ca="1" si="21"/>
        <v>stock: 5</v>
      </c>
      <c r="L165" s="4" t="str">
        <f t="shared" si="22"/>
        <v>weight: 3</v>
      </c>
      <c r="M165" s="4" t="str">
        <f t="shared" si="23"/>
        <v>category_id: 3</v>
      </c>
      <c r="N165" s="4" t="str">
        <f t="shared" si="24"/>
        <v>type: 'Tools &amp; Skill Kits'</v>
      </c>
      <c r="O165" s="4" t="str">
        <f t="shared" si="25"/>
        <v/>
      </c>
      <c r="P165" s="4" t="str">
        <f t="shared" ca="1" si="26"/>
        <v>{product_name: 'Musical Instrument, Masterwork', description: 'A masterwork instrument grants a +2 circumstance bonus on Perform checks involving its use.', cost: 100, stock: 5, weight: 3, category_id: 3, additional_information: JSON.stringify({type: 'Tools &amp; Skill Kits'})},</v>
      </c>
    </row>
    <row r="166" spans="1:16" s="12" customFormat="1" ht="50" outlineLevel="1" x14ac:dyDescent="0.2">
      <c r="A166" s="11" t="s">
        <v>1165</v>
      </c>
      <c r="B166" s="37" t="s">
        <v>1167</v>
      </c>
      <c r="C166" s="12">
        <v>10</v>
      </c>
      <c r="D166" s="12">
        <v>75</v>
      </c>
      <c r="E166" s="13" t="s">
        <v>870</v>
      </c>
      <c r="F166" s="13" t="s">
        <v>1447</v>
      </c>
      <c r="H166" s="4" t="str">
        <f t="shared" si="18"/>
        <v>product_name: 'Noble\'s Outfit'</v>
      </c>
      <c r="I166" s="4" t="str">
        <f t="shared" si="19"/>
        <v>description: 'This set of clothes is designed specifically to be expensive and to show it. Precious metals and gems are worked into the clothing. To fit into the noble crowd, every would-be noble also needs a signet ring (see Adventuring Gear, above) and jewelry (worth at least 100 gp).'</v>
      </c>
      <c r="J166" s="4" t="str">
        <f t="shared" si="20"/>
        <v>cost: 75</v>
      </c>
      <c r="K166" s="4" t="str">
        <f t="shared" ca="1" si="21"/>
        <v>stock: 14</v>
      </c>
      <c r="L166" s="4" t="str">
        <f t="shared" si="22"/>
        <v>weight: 10</v>
      </c>
      <c r="M166" s="4" t="str">
        <f t="shared" si="23"/>
        <v>category_id: 3</v>
      </c>
      <c r="N166" s="4" t="str">
        <f t="shared" si="24"/>
        <v>type: 'Clothing'</v>
      </c>
      <c r="O166" s="4" t="str">
        <f t="shared" si="25"/>
        <v/>
      </c>
      <c r="P166" s="4" t="str">
        <f t="shared" ca="1" si="26"/>
        <v>{product_name: 'Noble\'s Outfit', description: 'This set of clothes is designed specifically to be expensive and to show it. Precious metals and gems are worked into the clothing. To fit into the noble crowd, every would-be noble also needs a signet ring (see Adventuring Gear, above) and jewelry (worth at least 100 gp).', cost: 75, stock: 14, weight: 10, category_id: 3, additional_information: JSON.stringify({type: 'Clothing'})},</v>
      </c>
    </row>
    <row r="167" spans="1:16" s="12" customFormat="1" outlineLevel="1" x14ac:dyDescent="0.2">
      <c r="A167" s="11" t="s">
        <v>1168</v>
      </c>
      <c r="B167" s="37" t="s">
        <v>1352</v>
      </c>
      <c r="D167" s="12">
        <v>2</v>
      </c>
      <c r="E167" s="13"/>
      <c r="F167" s="13"/>
      <c r="H167" s="4" t="str">
        <f t="shared" si="18"/>
        <v>product_name: 'Oar'</v>
      </c>
      <c r="I167" s="4" t="str">
        <f t="shared" si="19"/>
        <v/>
      </c>
      <c r="J167" s="4" t="str">
        <f t="shared" si="20"/>
        <v>cost: 2</v>
      </c>
      <c r="K167" s="4" t="str">
        <f t="shared" ca="1" si="21"/>
        <v>stock: 7</v>
      </c>
      <c r="L167" s="4" t="str">
        <f t="shared" si="22"/>
        <v>weight: -1</v>
      </c>
      <c r="M167" s="4" t="str">
        <f t="shared" si="23"/>
        <v>category_id: 3</v>
      </c>
      <c r="N167" s="4" t="str">
        <f t="shared" si="24"/>
        <v/>
      </c>
      <c r="O167" s="4" t="str">
        <f t="shared" si="25"/>
        <v/>
      </c>
      <c r="P167" s="4" t="str">
        <f t="shared" ca="1" si="26"/>
        <v>{product_name: 'Oar', cost: 2, stock: 7, weight: -1, category_id: 3, additional_information: JSON.stringify({})},</v>
      </c>
    </row>
    <row r="168" spans="1:16" s="12" customFormat="1" ht="100" outlineLevel="1" x14ac:dyDescent="0.2">
      <c r="A168" s="11" t="s">
        <v>1169</v>
      </c>
      <c r="B168" s="37" t="s">
        <v>1171</v>
      </c>
      <c r="C168" s="12">
        <v>1</v>
      </c>
      <c r="D168" s="12">
        <v>0.1</v>
      </c>
      <c r="E168" s="13" t="s">
        <v>945</v>
      </c>
      <c r="F168" s="13" t="s">
        <v>1443</v>
      </c>
      <c r="H168" s="4" t="str">
        <f t="shared" si="18"/>
        <v>product_name: 'Oil'</v>
      </c>
      <c r="I168" s="4" t="str">
        <f t="shared" si="19"/>
        <v>description: 'A pint of oil burns for 6 hours in a lantern. You can use a flask of oil as a splash weapon. Use the rules for alchemist\'s fire, except that it takes a full round action to prepare a flask with a fuse. Once it is thrown, there is a 50% chance of the flask igniting successfully.\n\nYou can pour a pint of oil on the ground to cover an area 5 feet square, provided that the surface is smooth. If lit, the oil burns for 2 rounds and deals 1d3 points of fire damage to each creature in the area.'</v>
      </c>
      <c r="J168" s="4" t="str">
        <f t="shared" si="20"/>
        <v>cost: 0.1</v>
      </c>
      <c r="K168" s="4" t="str">
        <f t="shared" ca="1" si="21"/>
        <v>stock: 13</v>
      </c>
      <c r="L168" s="4" t="str">
        <f t="shared" si="22"/>
        <v>weight: 1</v>
      </c>
      <c r="M168" s="4" t="str">
        <f t="shared" si="23"/>
        <v>category_id: 3</v>
      </c>
      <c r="N168" s="4" t="str">
        <f t="shared" si="24"/>
        <v>type: 'Adventuring Gear'</v>
      </c>
      <c r="O168" s="4" t="str">
        <f t="shared" si="25"/>
        <v/>
      </c>
      <c r="P168" s="4" t="str">
        <f t="shared" ca="1" si="26"/>
        <v>{product_name: 'Oil', description: 'A pint of oil burns for 6 hours in a lantern. You can use a flask of oil as a splash weapon. Use the rules for alchemist\'s fire, except that it takes a full round action to prepare a flask with a fuse. Once it is thrown, there is a 50% chance of the flask igniting successfully.\n\nYou can pour a pint of oil on the ground to cover an area 5 feet square, provided that the surface is smooth. If lit, the oil burns for 2 rounds and deals 1d3 points of fire damage to each creature in the area.', cost: 0.1, stock: 13, weight: 1, category_id: 3, additional_information: JSON.stringify({type: 'Adventuring Gear'})},</v>
      </c>
    </row>
    <row r="169" spans="1:16" s="12" customFormat="1" outlineLevel="1" x14ac:dyDescent="0.2">
      <c r="A169" s="11" t="s">
        <v>1172</v>
      </c>
      <c r="B169" s="37" t="s">
        <v>1352</v>
      </c>
      <c r="C169" s="12">
        <v>1</v>
      </c>
      <c r="D169" s="12">
        <v>0.2</v>
      </c>
      <c r="E169" s="13"/>
      <c r="F169" s="13" t="s">
        <v>1467</v>
      </c>
      <c r="H169" s="4" t="str">
        <f t="shared" si="18"/>
        <v>product_name: 'Old men\'s bones set'</v>
      </c>
      <c r="I169" s="4" t="str">
        <f t="shared" si="19"/>
        <v/>
      </c>
      <c r="J169" s="4" t="str">
        <f t="shared" si="20"/>
        <v>cost: 0.2</v>
      </c>
      <c r="K169" s="4" t="str">
        <f t="shared" ca="1" si="21"/>
        <v>stock: 14</v>
      </c>
      <c r="L169" s="4" t="str">
        <f t="shared" si="22"/>
        <v>weight: 1</v>
      </c>
      <c r="M169" s="4" t="str">
        <f t="shared" si="23"/>
        <v>category_id: 3</v>
      </c>
      <c r="N169" s="4" t="str">
        <f t="shared" si="24"/>
        <v/>
      </c>
      <c r="O169" s="4" t="str">
        <f t="shared" si="25"/>
        <v/>
      </c>
      <c r="P169" s="4" t="str">
        <f t="shared" ca="1" si="26"/>
        <v>{product_name: 'Old men\'s bones set', cost: 0.2, stock: 14, weight: 1, category_id: 3, additional_information: JSON.stringify({})},</v>
      </c>
    </row>
    <row r="170" spans="1:16" s="12" customFormat="1" outlineLevel="1" x14ac:dyDescent="0.2">
      <c r="A170" s="11" t="s">
        <v>1173</v>
      </c>
      <c r="B170" s="37" t="s">
        <v>1352</v>
      </c>
      <c r="C170" s="12">
        <v>0</v>
      </c>
      <c r="D170" s="12">
        <v>0.4</v>
      </c>
      <c r="E170" s="13" t="s">
        <v>945</v>
      </c>
      <c r="F170" s="13" t="s">
        <v>1468</v>
      </c>
      <c r="H170" s="4" t="str">
        <f t="shared" si="18"/>
        <v>product_name: 'Paper (sheet)'</v>
      </c>
      <c r="I170" s="4" t="str">
        <f t="shared" si="19"/>
        <v/>
      </c>
      <c r="J170" s="4" t="str">
        <f t="shared" si="20"/>
        <v>cost: 0.4</v>
      </c>
      <c r="K170" s="4" t="str">
        <f t="shared" ca="1" si="21"/>
        <v>stock: 14</v>
      </c>
      <c r="L170" s="4" t="str">
        <f t="shared" si="22"/>
        <v>weight: 0</v>
      </c>
      <c r="M170" s="4" t="str">
        <f t="shared" si="23"/>
        <v>category_id: 3</v>
      </c>
      <c r="N170" s="4" t="str">
        <f t="shared" si="24"/>
        <v>type: 'Adventuring Gear'</v>
      </c>
      <c r="O170" s="4" t="str">
        <f t="shared" si="25"/>
        <v/>
      </c>
      <c r="P170" s="4" t="str">
        <f t="shared" ca="1" si="26"/>
        <v>{product_name: 'Paper (sheet)', cost: 0.4, stock: 14, weight: 0, category_id: 3, additional_information: JSON.stringify({type: 'Adventuring Gear'})},</v>
      </c>
    </row>
    <row r="171" spans="1:16" s="12" customFormat="1" outlineLevel="1" x14ac:dyDescent="0.2">
      <c r="A171" s="11" t="s">
        <v>1174</v>
      </c>
      <c r="B171" s="37" t="s">
        <v>1352</v>
      </c>
      <c r="C171" s="12">
        <v>0</v>
      </c>
      <c r="D171" s="12">
        <v>0.2</v>
      </c>
      <c r="E171" s="13" t="s">
        <v>945</v>
      </c>
      <c r="F171" s="13" t="s">
        <v>1469</v>
      </c>
      <c r="H171" s="4" t="str">
        <f t="shared" si="18"/>
        <v>product_name: 'Parchment (sheet)'</v>
      </c>
      <c r="I171" s="4" t="str">
        <f t="shared" si="19"/>
        <v/>
      </c>
      <c r="J171" s="4" t="str">
        <f t="shared" si="20"/>
        <v>cost: 0.2</v>
      </c>
      <c r="K171" s="4" t="str">
        <f t="shared" ca="1" si="21"/>
        <v>stock: 6</v>
      </c>
      <c r="L171" s="4" t="str">
        <f t="shared" si="22"/>
        <v>weight: 0</v>
      </c>
      <c r="M171" s="4" t="str">
        <f t="shared" si="23"/>
        <v>category_id: 3</v>
      </c>
      <c r="N171" s="4" t="str">
        <f t="shared" si="24"/>
        <v>type: 'Adventuring Gear'</v>
      </c>
      <c r="O171" s="4" t="str">
        <f t="shared" si="25"/>
        <v/>
      </c>
      <c r="P171" s="4" t="str">
        <f t="shared" ca="1" si="26"/>
        <v>{product_name: 'Parchment (sheet)', cost: 0.2, stock: 6, weight: 0, category_id: 3, additional_information: JSON.stringify({type: 'Adventuring Gear'})},</v>
      </c>
    </row>
    <row r="172" spans="1:16" s="12" customFormat="1" ht="30" outlineLevel="1" x14ac:dyDescent="0.2">
      <c r="A172" s="11" t="s">
        <v>1175</v>
      </c>
      <c r="B172" s="37" t="s">
        <v>1177</v>
      </c>
      <c r="C172" s="12">
        <v>2</v>
      </c>
      <c r="D172" s="12">
        <v>0.1</v>
      </c>
      <c r="E172" s="13" t="s">
        <v>870</v>
      </c>
      <c r="F172" s="13" t="s">
        <v>1447</v>
      </c>
      <c r="H172" s="4" t="str">
        <f t="shared" si="18"/>
        <v>product_name: 'Peasant\'s Outfit'</v>
      </c>
      <c r="I172" s="4" t="str">
        <f t="shared" si="19"/>
        <v>description: 'This set of clothes consists of a loose shirt and baggy breeches, or a loose shirt and skirt or overdress. Cloth wrappings are used for shoes.'</v>
      </c>
      <c r="J172" s="4" t="str">
        <f t="shared" si="20"/>
        <v>cost: 0.1</v>
      </c>
      <c r="K172" s="4" t="str">
        <f t="shared" ca="1" si="21"/>
        <v>stock: 16</v>
      </c>
      <c r="L172" s="4" t="str">
        <f t="shared" si="22"/>
        <v>weight: 2</v>
      </c>
      <c r="M172" s="4" t="str">
        <f t="shared" si="23"/>
        <v>category_id: 3</v>
      </c>
      <c r="N172" s="4" t="str">
        <f t="shared" si="24"/>
        <v>type: 'Clothing'</v>
      </c>
      <c r="O172" s="4" t="str">
        <f t="shared" si="25"/>
        <v/>
      </c>
      <c r="P172" s="4" t="str">
        <f t="shared" ca="1" si="26"/>
        <v>{product_name: 'Peasant\'s Outfit', description: 'This set of clothes consists of a loose shirt and baggy breeches, or a loose shirt and skirt or overdress. Cloth wrappings are used for shoes.', cost: 0.1, stock: 16, weight: 2, category_id: 3, additional_information: JSON.stringify({type: 'Clothing'})},</v>
      </c>
    </row>
    <row r="173" spans="1:16" s="12" customFormat="1" outlineLevel="1" x14ac:dyDescent="0.2">
      <c r="A173" s="11" t="s">
        <v>1178</v>
      </c>
      <c r="B173" s="37" t="s">
        <v>1031</v>
      </c>
      <c r="C173" s="12">
        <v>0</v>
      </c>
      <c r="D173" s="12">
        <v>10</v>
      </c>
      <c r="E173" s="13"/>
      <c r="F173" s="13"/>
      <c r="H173" s="4" t="str">
        <f t="shared" si="18"/>
        <v>product_name: 'Phantom Ink (Firelight)'</v>
      </c>
      <c r="I173" s="4" t="str">
        <f t="shared" si="19"/>
        <v>description: 'Fades after 1 hour'</v>
      </c>
      <c r="J173" s="4" t="str">
        <f t="shared" si="20"/>
        <v>cost: 10</v>
      </c>
      <c r="K173" s="4" t="str">
        <f t="shared" ca="1" si="21"/>
        <v>stock: 6</v>
      </c>
      <c r="L173" s="4" t="str">
        <f t="shared" si="22"/>
        <v>weight: 0</v>
      </c>
      <c r="M173" s="4" t="str">
        <f t="shared" si="23"/>
        <v>category_id: 3</v>
      </c>
      <c r="N173" s="4" t="str">
        <f t="shared" si="24"/>
        <v/>
      </c>
      <c r="O173" s="4" t="str">
        <f t="shared" si="25"/>
        <v/>
      </c>
      <c r="P173" s="4" t="str">
        <f t="shared" ca="1" si="26"/>
        <v>{product_name: 'Phantom Ink (Firelight)', description: 'Fades after 1 hour', cost: 10, stock: 6, weight: 0, category_id: 3, additional_information: JSON.stringify({})},</v>
      </c>
    </row>
    <row r="174" spans="1:16" s="12" customFormat="1" outlineLevel="1" x14ac:dyDescent="0.2">
      <c r="A174" s="11" t="s">
        <v>1179</v>
      </c>
      <c r="B174" s="37" t="s">
        <v>1031</v>
      </c>
      <c r="C174" s="12">
        <v>0</v>
      </c>
      <c r="D174" s="12">
        <v>10</v>
      </c>
      <c r="E174" s="13"/>
      <c r="F174" s="13"/>
      <c r="H174" s="4" t="str">
        <f t="shared" si="18"/>
        <v>product_name: 'Phantom Ink (Magical Light)'</v>
      </c>
      <c r="I174" s="4" t="str">
        <f t="shared" si="19"/>
        <v>description: 'Fades after 1 hour'</v>
      </c>
      <c r="J174" s="4" t="str">
        <f t="shared" si="20"/>
        <v>cost: 10</v>
      </c>
      <c r="K174" s="4" t="str">
        <f t="shared" ca="1" si="21"/>
        <v>stock: 13</v>
      </c>
      <c r="L174" s="4" t="str">
        <f t="shared" si="22"/>
        <v>weight: 0</v>
      </c>
      <c r="M174" s="4" t="str">
        <f t="shared" si="23"/>
        <v>category_id: 3</v>
      </c>
      <c r="N174" s="4" t="str">
        <f t="shared" si="24"/>
        <v/>
      </c>
      <c r="O174" s="4" t="str">
        <f t="shared" si="25"/>
        <v/>
      </c>
      <c r="P174" s="4" t="str">
        <f t="shared" ca="1" si="26"/>
        <v>{product_name: 'Phantom Ink (Magical Light)', description: 'Fades after 1 hour', cost: 10, stock: 13, weight: 0, category_id: 3, additional_information: JSON.stringify({})},</v>
      </c>
    </row>
    <row r="175" spans="1:16" s="12" customFormat="1" outlineLevel="1" x14ac:dyDescent="0.2">
      <c r="A175" s="11" t="s">
        <v>1180</v>
      </c>
      <c r="B175" s="37" t="s">
        <v>1031</v>
      </c>
      <c r="C175" s="12">
        <v>0</v>
      </c>
      <c r="D175" s="12">
        <v>10</v>
      </c>
      <c r="E175" s="13"/>
      <c r="F175" s="13"/>
      <c r="H175" s="4" t="str">
        <f t="shared" si="18"/>
        <v>product_name: 'Phantom Ink (Moonlight)'</v>
      </c>
      <c r="I175" s="4" t="str">
        <f t="shared" si="19"/>
        <v>description: 'Fades after 1 hour'</v>
      </c>
      <c r="J175" s="4" t="str">
        <f t="shared" si="20"/>
        <v>cost: 10</v>
      </c>
      <c r="K175" s="4" t="str">
        <f t="shared" ca="1" si="21"/>
        <v>stock: 14</v>
      </c>
      <c r="L175" s="4" t="str">
        <f t="shared" si="22"/>
        <v>weight: 0</v>
      </c>
      <c r="M175" s="4" t="str">
        <f t="shared" si="23"/>
        <v>category_id: 3</v>
      </c>
      <c r="N175" s="4" t="str">
        <f t="shared" si="24"/>
        <v/>
      </c>
      <c r="O175" s="4" t="str">
        <f t="shared" si="25"/>
        <v/>
      </c>
      <c r="P175" s="4" t="str">
        <f t="shared" ca="1" si="26"/>
        <v>{product_name: 'Phantom Ink (Moonlight)', description: 'Fades after 1 hour', cost: 10, stock: 14, weight: 0, category_id: 3, additional_information: JSON.stringify({})},</v>
      </c>
    </row>
    <row r="176" spans="1:16" s="12" customFormat="1" outlineLevel="1" x14ac:dyDescent="0.2">
      <c r="A176" s="11" t="s">
        <v>1181</v>
      </c>
      <c r="B176" s="37" t="s">
        <v>1031</v>
      </c>
      <c r="C176" s="12">
        <v>0</v>
      </c>
      <c r="D176" s="12">
        <v>10</v>
      </c>
      <c r="E176" s="13"/>
      <c r="F176" s="13"/>
      <c r="H176" s="4" t="str">
        <f t="shared" si="18"/>
        <v>product_name: 'Phantom Ink (Starlight)'</v>
      </c>
      <c r="I176" s="4" t="str">
        <f t="shared" si="19"/>
        <v>description: 'Fades after 1 hour'</v>
      </c>
      <c r="J176" s="4" t="str">
        <f t="shared" si="20"/>
        <v>cost: 10</v>
      </c>
      <c r="K176" s="4" t="str">
        <f t="shared" ca="1" si="21"/>
        <v>stock: 9</v>
      </c>
      <c r="L176" s="4" t="str">
        <f t="shared" si="22"/>
        <v>weight: 0</v>
      </c>
      <c r="M176" s="4" t="str">
        <f t="shared" si="23"/>
        <v>category_id: 3</v>
      </c>
      <c r="N176" s="4" t="str">
        <f t="shared" si="24"/>
        <v/>
      </c>
      <c r="O176" s="4" t="str">
        <f t="shared" si="25"/>
        <v/>
      </c>
      <c r="P176" s="4" t="str">
        <f t="shared" ca="1" si="26"/>
        <v>{product_name: 'Phantom Ink (Starlight)', description: 'Fades after 1 hour', cost: 10, stock: 9, weight: 0, category_id: 3, additional_information: JSON.stringify({})},</v>
      </c>
    </row>
    <row r="177" spans="1:16" s="12" customFormat="1" outlineLevel="1" x14ac:dyDescent="0.2">
      <c r="A177" s="11" t="s">
        <v>1182</v>
      </c>
      <c r="B177" s="37" t="s">
        <v>1352</v>
      </c>
      <c r="C177" s="12">
        <v>10</v>
      </c>
      <c r="D177" s="12">
        <v>3</v>
      </c>
      <c r="E177" s="13" t="s">
        <v>945</v>
      </c>
      <c r="F177" s="13" t="s">
        <v>1443</v>
      </c>
      <c r="H177" s="4" t="str">
        <f t="shared" si="18"/>
        <v>product_name: 'Pick, miner\'s'</v>
      </c>
      <c r="I177" s="4" t="str">
        <f t="shared" si="19"/>
        <v/>
      </c>
      <c r="J177" s="4" t="str">
        <f t="shared" si="20"/>
        <v>cost: 3</v>
      </c>
      <c r="K177" s="4" t="str">
        <f t="shared" ca="1" si="21"/>
        <v>stock: 9</v>
      </c>
      <c r="L177" s="4" t="str">
        <f t="shared" si="22"/>
        <v>weight: 10</v>
      </c>
      <c r="M177" s="4" t="str">
        <f t="shared" si="23"/>
        <v>category_id: 3</v>
      </c>
      <c r="N177" s="4" t="str">
        <f t="shared" si="24"/>
        <v>type: 'Adventuring Gear'</v>
      </c>
      <c r="O177" s="4" t="str">
        <f t="shared" si="25"/>
        <v/>
      </c>
      <c r="P177" s="4" t="str">
        <f t="shared" ca="1" si="26"/>
        <v>{product_name: 'Pick, miner\'s', cost: 3, stock: 9, weight: 10, category_id: 3, additional_information: JSON.stringify({type: 'Adventuring Gear'})},</v>
      </c>
    </row>
    <row r="178" spans="1:16" s="12" customFormat="1" outlineLevel="1" x14ac:dyDescent="0.2">
      <c r="A178" s="11" t="s">
        <v>1183</v>
      </c>
      <c r="B178" s="37" t="s">
        <v>1044</v>
      </c>
      <c r="C178" s="12">
        <v>3</v>
      </c>
      <c r="D178" s="12">
        <v>0</v>
      </c>
      <c r="E178" s="13"/>
      <c r="F178" s="13"/>
      <c r="H178" s="4" t="str">
        <f t="shared" si="18"/>
        <v>product_name: 'Pipes'</v>
      </c>
      <c r="I178" s="4" t="str">
        <f t="shared" si="19"/>
        <v>description: '(Usually a magical item)'</v>
      </c>
      <c r="J178" s="4" t="str">
        <f t="shared" si="20"/>
        <v>cost: 0</v>
      </c>
      <c r="K178" s="4" t="str">
        <f t="shared" ca="1" si="21"/>
        <v>stock: 8</v>
      </c>
      <c r="L178" s="4" t="str">
        <f t="shared" si="22"/>
        <v>weight: 3</v>
      </c>
      <c r="M178" s="4" t="str">
        <f t="shared" si="23"/>
        <v>category_id: 3</v>
      </c>
      <c r="N178" s="4" t="str">
        <f t="shared" si="24"/>
        <v/>
      </c>
      <c r="O178" s="4" t="str">
        <f t="shared" si="25"/>
        <v/>
      </c>
      <c r="P178" s="4" t="str">
        <f t="shared" ca="1" si="26"/>
        <v>{product_name: 'Pipes', description: '(Usually a magical item)', cost: 0, stock: 8, weight: 3, category_id: 3, additional_information: JSON.stringify({})},</v>
      </c>
    </row>
    <row r="179" spans="1:16" s="12" customFormat="1" outlineLevel="1" x14ac:dyDescent="0.2">
      <c r="A179" s="11" t="s">
        <v>1184</v>
      </c>
      <c r="B179" s="37" t="s">
        <v>1352</v>
      </c>
      <c r="C179" s="12">
        <v>5</v>
      </c>
      <c r="D179" s="12">
        <v>0.02</v>
      </c>
      <c r="E179" s="13" t="s">
        <v>945</v>
      </c>
      <c r="F179" s="13" t="s">
        <v>1443</v>
      </c>
      <c r="H179" s="4" t="str">
        <f t="shared" si="18"/>
        <v>product_name: 'Pitcher, clay'</v>
      </c>
      <c r="I179" s="4" t="str">
        <f t="shared" si="19"/>
        <v/>
      </c>
      <c r="J179" s="4" t="str">
        <f t="shared" si="20"/>
        <v>cost: 0.02</v>
      </c>
      <c r="K179" s="4" t="str">
        <f t="shared" ca="1" si="21"/>
        <v>stock: 2</v>
      </c>
      <c r="L179" s="4" t="str">
        <f t="shared" si="22"/>
        <v>weight: 5</v>
      </c>
      <c r="M179" s="4" t="str">
        <f t="shared" si="23"/>
        <v>category_id: 3</v>
      </c>
      <c r="N179" s="4" t="str">
        <f t="shared" si="24"/>
        <v>type: 'Adventuring Gear'</v>
      </c>
      <c r="O179" s="4" t="str">
        <f t="shared" si="25"/>
        <v/>
      </c>
      <c r="P179" s="4" t="str">
        <f t="shared" ca="1" si="26"/>
        <v>{product_name: 'Pitcher, clay', cost: 0.02, stock: 2, weight: 5, category_id: 3, additional_information: JSON.stringify({type: 'Adventuring Gear'})},</v>
      </c>
    </row>
    <row r="180" spans="1:16" s="12" customFormat="1" outlineLevel="1" x14ac:dyDescent="0.2">
      <c r="A180" s="11" t="s">
        <v>1185</v>
      </c>
      <c r="B180" s="37" t="s">
        <v>1352</v>
      </c>
      <c r="C180" s="12">
        <v>0.5</v>
      </c>
      <c r="D180" s="12">
        <v>0.1</v>
      </c>
      <c r="E180" s="13" t="s">
        <v>945</v>
      </c>
      <c r="F180" s="13" t="s">
        <v>1470</v>
      </c>
      <c r="H180" s="4" t="str">
        <f t="shared" si="18"/>
        <v>product_name: 'Piton'</v>
      </c>
      <c r="I180" s="4" t="str">
        <f t="shared" si="19"/>
        <v/>
      </c>
      <c r="J180" s="4" t="str">
        <f t="shared" si="20"/>
        <v>cost: 0.1</v>
      </c>
      <c r="K180" s="4" t="str">
        <f t="shared" ca="1" si="21"/>
        <v>stock: 15</v>
      </c>
      <c r="L180" s="4" t="str">
        <f t="shared" si="22"/>
        <v>weight: 0.5</v>
      </c>
      <c r="M180" s="4" t="str">
        <f t="shared" si="23"/>
        <v>category_id: 3</v>
      </c>
      <c r="N180" s="4" t="str">
        <f t="shared" si="24"/>
        <v>type: 'Adventuring Gear'</v>
      </c>
      <c r="O180" s="4" t="str">
        <f t="shared" si="25"/>
        <v/>
      </c>
      <c r="P180" s="4" t="str">
        <f t="shared" ca="1" si="26"/>
        <v>{product_name: 'Piton', cost: 0.1, stock: 15, weight: 0.5, category_id: 3, additional_information: JSON.stringify({type: 'Adventuring Gear'})},</v>
      </c>
    </row>
    <row r="181" spans="1:16" s="12" customFormat="1" outlineLevel="1" x14ac:dyDescent="0.2">
      <c r="A181" s="11" t="s">
        <v>1186</v>
      </c>
      <c r="B181" s="37" t="s">
        <v>1352</v>
      </c>
      <c r="C181" s="12">
        <v>8</v>
      </c>
      <c r="D181" s="12">
        <v>0.2</v>
      </c>
      <c r="E181" s="13" t="s">
        <v>945</v>
      </c>
      <c r="F181" s="13" t="s">
        <v>1443</v>
      </c>
      <c r="H181" s="4" t="str">
        <f t="shared" si="18"/>
        <v>product_name: 'Pole, 10\''</v>
      </c>
      <c r="I181" s="4" t="str">
        <f t="shared" si="19"/>
        <v/>
      </c>
      <c r="J181" s="4" t="str">
        <f t="shared" si="20"/>
        <v>cost: 0.2</v>
      </c>
      <c r="K181" s="4" t="str">
        <f t="shared" ca="1" si="21"/>
        <v>stock: 18</v>
      </c>
      <c r="L181" s="4" t="str">
        <f t="shared" si="22"/>
        <v>weight: 8</v>
      </c>
      <c r="M181" s="4" t="str">
        <f t="shared" si="23"/>
        <v>category_id: 3</v>
      </c>
      <c r="N181" s="4" t="str">
        <f t="shared" si="24"/>
        <v>type: 'Adventuring Gear'</v>
      </c>
      <c r="O181" s="4" t="str">
        <f t="shared" si="25"/>
        <v/>
      </c>
      <c r="P181" s="4" t="str">
        <f t="shared" ca="1" si="26"/>
        <v>{product_name: 'Pole, 10\'', cost: 0.2, stock: 18, weight: 8, category_id: 3, additional_information: JSON.stringify({type: 'Adventuring Gear'})},</v>
      </c>
    </row>
    <row r="182" spans="1:16" s="12" customFormat="1" outlineLevel="1" x14ac:dyDescent="0.2">
      <c r="A182" s="11" t="s">
        <v>1187</v>
      </c>
      <c r="B182" s="37" t="s">
        <v>1352</v>
      </c>
      <c r="D182" s="12">
        <v>30</v>
      </c>
      <c r="E182" s="13" t="s">
        <v>1035</v>
      </c>
      <c r="F182" s="13" t="s">
        <v>1449</v>
      </c>
      <c r="H182" s="4" t="str">
        <f t="shared" si="18"/>
        <v>product_name: 'Pony'</v>
      </c>
      <c r="I182" s="4" t="str">
        <f t="shared" si="19"/>
        <v/>
      </c>
      <c r="J182" s="4" t="str">
        <f t="shared" si="20"/>
        <v>cost: 30</v>
      </c>
      <c r="K182" s="4" t="str">
        <f t="shared" ca="1" si="21"/>
        <v>stock: 2</v>
      </c>
      <c r="L182" s="4" t="str">
        <f t="shared" si="22"/>
        <v>weight: -1</v>
      </c>
      <c r="M182" s="4" t="str">
        <f t="shared" si="23"/>
        <v>category_id: 3</v>
      </c>
      <c r="N182" s="4" t="str">
        <f t="shared" si="24"/>
        <v>type: 'Mounts &amp; Related Gear'</v>
      </c>
      <c r="O182" s="4" t="str">
        <f t="shared" si="25"/>
        <v/>
      </c>
      <c r="P182" s="4" t="str">
        <f t="shared" ca="1" si="26"/>
        <v>{product_name: 'Pony', cost: 30, stock: 2, weight: -1, category_id: 3, additional_information: JSON.stringify({type: 'Mounts &amp; Related Gear'})},</v>
      </c>
    </row>
    <row r="183" spans="1:16" s="12" customFormat="1" outlineLevel="1" x14ac:dyDescent="0.2">
      <c r="A183" s="11" t="s">
        <v>1188</v>
      </c>
      <c r="B183" s="37" t="s">
        <v>1352</v>
      </c>
      <c r="C183" s="12">
        <v>8</v>
      </c>
      <c r="D183" s="12">
        <v>30</v>
      </c>
      <c r="E183" s="13"/>
      <c r="F183" s="13" t="s">
        <v>1471</v>
      </c>
      <c r="H183" s="4" t="str">
        <f t="shared" si="18"/>
        <v>product_name: 'Portable Writing Desk'</v>
      </c>
      <c r="I183" s="4" t="str">
        <f t="shared" si="19"/>
        <v/>
      </c>
      <c r="J183" s="4" t="str">
        <f t="shared" si="20"/>
        <v>cost: 30</v>
      </c>
      <c r="K183" s="4" t="str">
        <f t="shared" ca="1" si="21"/>
        <v>stock: 17</v>
      </c>
      <c r="L183" s="4" t="str">
        <f t="shared" si="22"/>
        <v>weight: 8</v>
      </c>
      <c r="M183" s="4" t="str">
        <f t="shared" si="23"/>
        <v>category_id: 3</v>
      </c>
      <c r="N183" s="4" t="str">
        <f t="shared" si="24"/>
        <v/>
      </c>
      <c r="O183" s="4" t="str">
        <f t="shared" si="25"/>
        <v/>
      </c>
      <c r="P183" s="4" t="str">
        <f t="shared" ca="1" si="26"/>
        <v>{product_name: 'Portable Writing Desk', cost: 30, stock: 17, weight: 8, category_id: 3, additional_information: JSON.stringify({})},</v>
      </c>
    </row>
    <row r="184" spans="1:16" s="12" customFormat="1" outlineLevel="1" x14ac:dyDescent="0.2">
      <c r="A184" s="11" t="s">
        <v>1189</v>
      </c>
      <c r="B184" s="37" t="s">
        <v>1352</v>
      </c>
      <c r="C184" s="12">
        <v>10</v>
      </c>
      <c r="D184" s="12">
        <v>0.5</v>
      </c>
      <c r="E184" s="13" t="s">
        <v>945</v>
      </c>
      <c r="F184" s="13" t="s">
        <v>1443</v>
      </c>
      <c r="H184" s="4" t="str">
        <f t="shared" si="18"/>
        <v>product_name: 'Pot, Iron'</v>
      </c>
      <c r="I184" s="4" t="str">
        <f t="shared" si="19"/>
        <v/>
      </c>
      <c r="J184" s="4" t="str">
        <f t="shared" si="20"/>
        <v>cost: 0.5</v>
      </c>
      <c r="K184" s="4" t="str">
        <f t="shared" ca="1" si="21"/>
        <v>stock: 2</v>
      </c>
      <c r="L184" s="4" t="str">
        <f t="shared" si="22"/>
        <v>weight: 10</v>
      </c>
      <c r="M184" s="4" t="str">
        <f t="shared" si="23"/>
        <v>category_id: 3</v>
      </c>
      <c r="N184" s="4" t="str">
        <f t="shared" si="24"/>
        <v>type: 'Adventuring Gear'</v>
      </c>
      <c r="O184" s="4" t="str">
        <f t="shared" si="25"/>
        <v/>
      </c>
      <c r="P184" s="4" t="str">
        <f t="shared" ca="1" si="26"/>
        <v>{product_name: 'Pot, Iron', cost: 0.5, stock: 2, weight: 10, category_id: 3, additional_information: JSON.stringify({type: 'Adventuring Gear'})},</v>
      </c>
    </row>
    <row r="185" spans="1:16" s="12" customFormat="1" outlineLevel="1" x14ac:dyDescent="0.2">
      <c r="A185" s="11" t="s">
        <v>1190</v>
      </c>
      <c r="B185" s="37" t="s">
        <v>1044</v>
      </c>
      <c r="C185" s="12">
        <v>0</v>
      </c>
      <c r="D185" s="12">
        <v>0</v>
      </c>
      <c r="E185" s="13"/>
      <c r="F185" s="13"/>
      <c r="H185" s="4" t="str">
        <f t="shared" si="18"/>
        <v>product_name: 'Potion'</v>
      </c>
      <c r="I185" s="4" t="str">
        <f t="shared" si="19"/>
        <v>description: '(Usually a magical item)'</v>
      </c>
      <c r="J185" s="4" t="str">
        <f t="shared" si="20"/>
        <v>cost: 0</v>
      </c>
      <c r="K185" s="4" t="str">
        <f t="shared" ca="1" si="21"/>
        <v>stock: 11</v>
      </c>
      <c r="L185" s="4" t="str">
        <f t="shared" si="22"/>
        <v>weight: 0</v>
      </c>
      <c r="M185" s="4" t="str">
        <f t="shared" si="23"/>
        <v>category_id: 3</v>
      </c>
      <c r="N185" s="4" t="str">
        <f t="shared" si="24"/>
        <v/>
      </c>
      <c r="O185" s="4" t="str">
        <f t="shared" si="25"/>
        <v/>
      </c>
      <c r="P185" s="4" t="str">
        <f t="shared" ca="1" si="26"/>
        <v>{product_name: 'Potion', description: '(Usually a magical item)', cost: 0, stock: 11, weight: 0, category_id: 3, additional_information: JSON.stringify({})},</v>
      </c>
    </row>
    <row r="186" spans="1:16" s="12" customFormat="1" outlineLevel="1" x14ac:dyDescent="0.2">
      <c r="A186" s="11" t="s">
        <v>886</v>
      </c>
      <c r="B186" s="37" t="s">
        <v>1366</v>
      </c>
      <c r="C186" s="12">
        <v>1</v>
      </c>
      <c r="D186" s="12">
        <v>1</v>
      </c>
      <c r="E186" s="13"/>
      <c r="F186" s="13"/>
      <c r="H186" s="4" t="str">
        <f t="shared" si="18"/>
        <v>product_name: 'Potion Belt'</v>
      </c>
      <c r="I186" s="4" t="str">
        <f t="shared" si="19"/>
        <v>description: 'Holds 6 potions. Free action to retrieve.'</v>
      </c>
      <c r="J186" s="4" t="str">
        <f t="shared" si="20"/>
        <v>cost: 1</v>
      </c>
      <c r="K186" s="4" t="str">
        <f t="shared" ca="1" si="21"/>
        <v>stock: 12</v>
      </c>
      <c r="L186" s="4" t="str">
        <f t="shared" si="22"/>
        <v>weight: 1</v>
      </c>
      <c r="M186" s="4" t="str">
        <f t="shared" si="23"/>
        <v>category_id: 3</v>
      </c>
      <c r="N186" s="4" t="str">
        <f t="shared" si="24"/>
        <v/>
      </c>
      <c r="O186" s="4" t="str">
        <f t="shared" si="25"/>
        <v/>
      </c>
      <c r="P186" s="4" t="str">
        <f t="shared" ca="1" si="26"/>
        <v>{product_name: 'Potion Belt', description: 'Holds 6 potions. Free action to retrieve.', cost: 1, stock: 12, weight: 1, category_id: 3, additional_information: JSON.stringify({})},</v>
      </c>
    </row>
    <row r="187" spans="1:16" s="12" customFormat="1" outlineLevel="1" x14ac:dyDescent="0.2">
      <c r="A187" s="11" t="s">
        <v>1192</v>
      </c>
      <c r="B187" s="37" t="s">
        <v>1367</v>
      </c>
      <c r="C187" s="12">
        <v>1</v>
      </c>
      <c r="D187" s="12">
        <v>60</v>
      </c>
      <c r="E187" s="13"/>
      <c r="F187" s="13"/>
      <c r="H187" s="4" t="str">
        <f t="shared" si="18"/>
        <v>product_name: 'Potion Belt, Masterwork'</v>
      </c>
      <c r="I187" s="4" t="str">
        <f t="shared" si="19"/>
        <v>description: 'Holds 10 potions. Free action to retrieve.'</v>
      </c>
      <c r="J187" s="4" t="str">
        <f t="shared" si="20"/>
        <v>cost: 60</v>
      </c>
      <c r="K187" s="4" t="str">
        <f t="shared" ca="1" si="21"/>
        <v>stock: 18</v>
      </c>
      <c r="L187" s="4" t="str">
        <f t="shared" si="22"/>
        <v>weight: 1</v>
      </c>
      <c r="M187" s="4" t="str">
        <f t="shared" si="23"/>
        <v>category_id: 3</v>
      </c>
      <c r="N187" s="4" t="str">
        <f t="shared" si="24"/>
        <v/>
      </c>
      <c r="O187" s="4" t="str">
        <f t="shared" si="25"/>
        <v/>
      </c>
      <c r="P187" s="4" t="str">
        <f t="shared" ca="1" si="26"/>
        <v>{product_name: 'Potion Belt, Masterwork', description: 'Holds 10 potions. Free action to retrieve.', cost: 60, stock: 18, weight: 1, category_id: 3, additional_information: JSON.stringify({})},</v>
      </c>
    </row>
    <row r="188" spans="1:16" s="12" customFormat="1" outlineLevel="1" x14ac:dyDescent="0.2">
      <c r="A188" s="11" t="s">
        <v>1194</v>
      </c>
      <c r="B188" s="37" t="s">
        <v>1195</v>
      </c>
      <c r="C188" s="12">
        <v>3</v>
      </c>
      <c r="D188" s="12">
        <v>1</v>
      </c>
      <c r="E188" s="13" t="s">
        <v>945</v>
      </c>
      <c r="F188" s="13" t="s">
        <v>1443</v>
      </c>
      <c r="H188" s="4" t="str">
        <f t="shared" si="18"/>
        <v>product_name: 'Pouch, Belt'</v>
      </c>
      <c r="I188" s="4" t="str">
        <f t="shared" si="19"/>
        <v>description: 'Holds 1/5 cu ft'</v>
      </c>
      <c r="J188" s="4" t="str">
        <f t="shared" si="20"/>
        <v>cost: 1</v>
      </c>
      <c r="K188" s="4" t="str">
        <f t="shared" ca="1" si="21"/>
        <v>stock: 19</v>
      </c>
      <c r="L188" s="4" t="str">
        <f t="shared" si="22"/>
        <v>weight: 3</v>
      </c>
      <c r="M188" s="4" t="str">
        <f t="shared" si="23"/>
        <v>category_id: 3</v>
      </c>
      <c r="N188" s="4" t="str">
        <f t="shared" si="24"/>
        <v>type: 'Adventuring Gear'</v>
      </c>
      <c r="O188" s="4" t="str">
        <f t="shared" si="25"/>
        <v/>
      </c>
      <c r="P188" s="4" t="str">
        <f t="shared" ca="1" si="26"/>
        <v>{product_name: 'Pouch, Belt', description: 'Holds 1/5 cu ft', cost: 1, stock: 19, weight: 3, category_id: 3, additional_information: JSON.stringify({type: 'Adventuring Gear'})},</v>
      </c>
    </row>
    <row r="189" spans="1:16" s="12" customFormat="1" outlineLevel="1" x14ac:dyDescent="0.2">
      <c r="A189" s="11" t="s">
        <v>1196</v>
      </c>
      <c r="B189" s="37" t="s">
        <v>1197</v>
      </c>
      <c r="C189" s="12">
        <v>3</v>
      </c>
      <c r="D189" s="12">
        <v>55</v>
      </c>
      <c r="E189" s="13"/>
      <c r="F189" s="13"/>
      <c r="H189" s="4" t="str">
        <f t="shared" si="18"/>
        <v>product_name: 'Powderhorn'</v>
      </c>
      <c r="I189" s="4" t="str">
        <f t="shared" si="19"/>
        <v>description: 'Holds 2 lbs. of smokepowder.'</v>
      </c>
      <c r="J189" s="4" t="str">
        <f t="shared" si="20"/>
        <v>cost: 55</v>
      </c>
      <c r="K189" s="4" t="str">
        <f t="shared" ca="1" si="21"/>
        <v>stock: 0</v>
      </c>
      <c r="L189" s="4" t="str">
        <f t="shared" si="22"/>
        <v>weight: 3</v>
      </c>
      <c r="M189" s="4" t="str">
        <f t="shared" si="23"/>
        <v>category_id: 3</v>
      </c>
      <c r="N189" s="4" t="str">
        <f t="shared" si="24"/>
        <v/>
      </c>
      <c r="O189" s="4" t="str">
        <f t="shared" si="25"/>
        <v/>
      </c>
      <c r="P189" s="4" t="str">
        <f t="shared" ca="1" si="26"/>
        <v>{product_name: 'Powderhorn', description: 'Holds 2 lbs. of smokepowder.', cost: 55, stock: 0, weight: 3, category_id: 3, additional_information: JSON.stringify({})},</v>
      </c>
    </row>
    <row r="190" spans="1:16" s="12" customFormat="1" outlineLevel="1" x14ac:dyDescent="0.2">
      <c r="A190" s="11" t="s">
        <v>1428</v>
      </c>
      <c r="B190" s="37" t="s">
        <v>1199</v>
      </c>
      <c r="C190" s="12">
        <v>20</v>
      </c>
      <c r="D190" s="12">
        <v>400</v>
      </c>
      <c r="E190" s="13"/>
      <c r="F190" s="13"/>
      <c r="H190" s="4" t="str">
        <f t="shared" si="18"/>
        <v>product_name: 'Powder Keg'</v>
      </c>
      <c r="I190" s="4" t="str">
        <f t="shared" si="19"/>
        <v>description: 'Holds 15 lbs. of smokepowder.'</v>
      </c>
      <c r="J190" s="4" t="str">
        <f t="shared" si="20"/>
        <v>cost: 400</v>
      </c>
      <c r="K190" s="4" t="str">
        <f t="shared" ca="1" si="21"/>
        <v>stock: 4</v>
      </c>
      <c r="L190" s="4" t="str">
        <f t="shared" si="22"/>
        <v>weight: 20</v>
      </c>
      <c r="M190" s="4" t="str">
        <f t="shared" si="23"/>
        <v>category_id: 3</v>
      </c>
      <c r="N190" s="4" t="str">
        <f t="shared" si="24"/>
        <v/>
      </c>
      <c r="O190" s="4" t="str">
        <f t="shared" si="25"/>
        <v/>
      </c>
      <c r="P190" s="4" t="str">
        <f t="shared" ca="1" si="26"/>
        <v>{product_name: 'Powder Keg', description: 'Holds 15 lbs. of smokepowder.', cost: 400, stock: 4, weight: 20, category_id: 3, additional_information: JSON.stringify({})},</v>
      </c>
    </row>
    <row r="191" spans="1:16" s="12" customFormat="1" outlineLevel="1" x14ac:dyDescent="0.2">
      <c r="A191" s="11" t="s">
        <v>1200</v>
      </c>
      <c r="B191" s="37" t="s">
        <v>1352</v>
      </c>
      <c r="C191" s="12">
        <v>3</v>
      </c>
      <c r="D191" s="12">
        <v>10</v>
      </c>
      <c r="E191" s="13"/>
      <c r="F191" s="13" t="s">
        <v>1472</v>
      </c>
      <c r="H191" s="4" t="str">
        <f t="shared" si="18"/>
        <v>product_name: 'Prayer Book'</v>
      </c>
      <c r="I191" s="4" t="str">
        <f t="shared" si="19"/>
        <v/>
      </c>
      <c r="J191" s="4" t="str">
        <f t="shared" si="20"/>
        <v>cost: 10</v>
      </c>
      <c r="K191" s="4" t="str">
        <f t="shared" ca="1" si="21"/>
        <v>stock: 18</v>
      </c>
      <c r="L191" s="4" t="str">
        <f t="shared" si="22"/>
        <v>weight: 3</v>
      </c>
      <c r="M191" s="4" t="str">
        <f t="shared" si="23"/>
        <v>category_id: 3</v>
      </c>
      <c r="N191" s="4" t="str">
        <f t="shared" si="24"/>
        <v/>
      </c>
      <c r="O191" s="4" t="str">
        <f t="shared" si="25"/>
        <v/>
      </c>
      <c r="P191" s="4" t="str">
        <f t="shared" ca="1" si="26"/>
        <v>{product_name: 'Prayer Book', cost: 10, stock: 18, weight: 3, category_id: 3, additional_information: JSON.stringify({})},</v>
      </c>
    </row>
    <row r="192" spans="1:16" s="12" customFormat="1" outlineLevel="1" x14ac:dyDescent="0.2">
      <c r="A192" s="11" t="s">
        <v>1201</v>
      </c>
      <c r="B192" s="37" t="s">
        <v>1352</v>
      </c>
      <c r="C192" s="12">
        <v>1</v>
      </c>
      <c r="D192" s="12">
        <v>15</v>
      </c>
      <c r="E192" s="13"/>
      <c r="F192" s="13"/>
      <c r="H192" s="4" t="str">
        <f t="shared" si="18"/>
        <v>product_name: 'Prayer Book, Compact'</v>
      </c>
      <c r="I192" s="4" t="str">
        <f t="shared" si="19"/>
        <v/>
      </c>
      <c r="J192" s="4" t="str">
        <f t="shared" si="20"/>
        <v>cost: 15</v>
      </c>
      <c r="K192" s="4" t="str">
        <f t="shared" ca="1" si="21"/>
        <v>stock: 16</v>
      </c>
      <c r="L192" s="4" t="str">
        <f t="shared" si="22"/>
        <v>weight: 1</v>
      </c>
      <c r="M192" s="4" t="str">
        <f t="shared" si="23"/>
        <v>category_id: 3</v>
      </c>
      <c r="N192" s="4" t="str">
        <f t="shared" si="24"/>
        <v/>
      </c>
      <c r="O192" s="4" t="str">
        <f t="shared" si="25"/>
        <v/>
      </c>
      <c r="P192" s="4" t="str">
        <f t="shared" ca="1" si="26"/>
        <v>{product_name: 'Prayer Book, Compact', cost: 15, stock: 16, weight: 1, category_id: 3, additional_information: JSON.stringify({})},</v>
      </c>
    </row>
    <row r="193" spans="1:16" s="12" customFormat="1" ht="40" outlineLevel="1" x14ac:dyDescent="0.2">
      <c r="A193" s="11" t="s">
        <v>1202</v>
      </c>
      <c r="B193" s="37" t="s">
        <v>1204</v>
      </c>
      <c r="C193" s="12">
        <v>20</v>
      </c>
      <c r="D193" s="12">
        <v>10</v>
      </c>
      <c r="E193" s="13" t="s">
        <v>945</v>
      </c>
      <c r="F193" s="13" t="s">
        <v>1443</v>
      </c>
      <c r="H193" s="4" t="str">
        <f t="shared" si="18"/>
        <v>product_name: 'Ram, portable'</v>
      </c>
      <c r="I193" s="4" t="str">
        <f t="shared" si="19"/>
        <v>description: 'This iron-shod wooden beam gives you a +2 circumstance bonus on Strength checks made to break open a door and it allows a second person to help you without having to roll, increasing your bonus by 2.'</v>
      </c>
      <c r="J193" s="4" t="str">
        <f t="shared" si="20"/>
        <v>cost: 10</v>
      </c>
      <c r="K193" s="4" t="str">
        <f t="shared" ca="1" si="21"/>
        <v>stock: 4</v>
      </c>
      <c r="L193" s="4" t="str">
        <f t="shared" si="22"/>
        <v>weight: 20</v>
      </c>
      <c r="M193" s="4" t="str">
        <f t="shared" si="23"/>
        <v>category_id: 3</v>
      </c>
      <c r="N193" s="4" t="str">
        <f t="shared" si="24"/>
        <v>type: 'Adventuring Gear'</v>
      </c>
      <c r="O193" s="4" t="str">
        <f t="shared" si="25"/>
        <v/>
      </c>
      <c r="P193" s="4" t="str">
        <f t="shared" ca="1" si="26"/>
        <v>{product_name: 'Ram, portable', description: 'This iron-shod wooden beam gives you a +2 circumstance bonus on Strength checks made to break open a door and it allows a second person to help you without having to roll, increasing your bonus by 2.', cost: 10, stock: 4, weight: 20, category_id: 3, additional_information: JSON.stringify({type: 'Adventuring Gear'})},</v>
      </c>
    </row>
    <row r="194" spans="1:16" s="12" customFormat="1" outlineLevel="1" x14ac:dyDescent="0.2">
      <c r="A194" s="11" t="s">
        <v>1205</v>
      </c>
      <c r="B194" s="37" t="s">
        <v>1352</v>
      </c>
      <c r="C194" s="12">
        <v>1</v>
      </c>
      <c r="D194" s="12">
        <v>0.5</v>
      </c>
      <c r="E194" s="13" t="s">
        <v>945</v>
      </c>
      <c r="F194" s="13" t="s">
        <v>1443</v>
      </c>
      <c r="H194" s="4" t="str">
        <f t="shared" si="18"/>
        <v>product_name: 'Rations, Trail (per day)'</v>
      </c>
      <c r="I194" s="4" t="str">
        <f t="shared" si="19"/>
        <v/>
      </c>
      <c r="J194" s="4" t="str">
        <f t="shared" si="20"/>
        <v>cost: 0.5</v>
      </c>
      <c r="K194" s="4" t="str">
        <f t="shared" ca="1" si="21"/>
        <v>stock: 3</v>
      </c>
      <c r="L194" s="4" t="str">
        <f t="shared" si="22"/>
        <v>weight: 1</v>
      </c>
      <c r="M194" s="4" t="str">
        <f t="shared" si="23"/>
        <v>category_id: 3</v>
      </c>
      <c r="N194" s="4" t="str">
        <f t="shared" si="24"/>
        <v>type: 'Adventuring Gear'</v>
      </c>
      <c r="O194" s="4" t="str">
        <f t="shared" si="25"/>
        <v/>
      </c>
      <c r="P194" s="4" t="str">
        <f t="shared" ca="1" si="26"/>
        <v>{product_name: 'Rations, Trail (per day)', cost: 0.5, stock: 3, weight: 1, category_id: 3, additional_information: JSON.stringify({type: 'Adventuring Gear'})},</v>
      </c>
    </row>
    <row r="195" spans="1:16" s="12" customFormat="1" outlineLevel="1" x14ac:dyDescent="0.2">
      <c r="A195" s="11" t="s">
        <v>1206</v>
      </c>
      <c r="B195" s="37" t="s">
        <v>1352</v>
      </c>
      <c r="C195" s="12">
        <v>3</v>
      </c>
      <c r="D195" s="12">
        <v>15</v>
      </c>
      <c r="E195" s="13"/>
      <c r="F195" s="13" t="s">
        <v>1473</v>
      </c>
      <c r="H195" s="4" t="str">
        <f t="shared" si="18"/>
        <v>product_name: 'Reading Lamp'</v>
      </c>
      <c r="I195" s="4" t="str">
        <f t="shared" si="19"/>
        <v/>
      </c>
      <c r="J195" s="4" t="str">
        <f t="shared" si="20"/>
        <v>cost: 15</v>
      </c>
      <c r="K195" s="4" t="str">
        <f t="shared" ca="1" si="21"/>
        <v>stock: 6</v>
      </c>
      <c r="L195" s="4" t="str">
        <f t="shared" si="22"/>
        <v>weight: 3</v>
      </c>
      <c r="M195" s="4" t="str">
        <f t="shared" si="23"/>
        <v>category_id: 3</v>
      </c>
      <c r="N195" s="4" t="str">
        <f t="shared" si="24"/>
        <v/>
      </c>
      <c r="O195" s="4" t="str">
        <f t="shared" si="25"/>
        <v/>
      </c>
      <c r="P195" s="4" t="str">
        <f t="shared" ca="1" si="26"/>
        <v>{product_name: 'Reading Lamp', cost: 15, stock: 6, weight: 3, category_id: 3, additional_information: JSON.stringify({})},</v>
      </c>
    </row>
    <row r="196" spans="1:16" s="12" customFormat="1" outlineLevel="1" x14ac:dyDescent="0.2">
      <c r="A196" s="11" t="s">
        <v>1207</v>
      </c>
      <c r="B196" s="37" t="s">
        <v>1044</v>
      </c>
      <c r="C196" s="12">
        <v>0</v>
      </c>
      <c r="D196" s="12">
        <v>0</v>
      </c>
      <c r="E196" s="13"/>
      <c r="F196" s="13"/>
      <c r="H196" s="4" t="str">
        <f t="shared" si="18"/>
        <v>product_name: 'Ring'</v>
      </c>
      <c r="I196" s="4" t="str">
        <f t="shared" si="19"/>
        <v>description: '(Usually a magical item)'</v>
      </c>
      <c r="J196" s="4" t="str">
        <f t="shared" si="20"/>
        <v>cost: 0</v>
      </c>
      <c r="K196" s="4" t="str">
        <f t="shared" ca="1" si="21"/>
        <v>stock: 1</v>
      </c>
      <c r="L196" s="4" t="str">
        <f t="shared" si="22"/>
        <v>weight: 0</v>
      </c>
      <c r="M196" s="4" t="str">
        <f t="shared" si="23"/>
        <v>category_id: 3</v>
      </c>
      <c r="N196" s="4" t="str">
        <f t="shared" si="24"/>
        <v/>
      </c>
      <c r="O196" s="4" t="str">
        <f t="shared" si="25"/>
        <v/>
      </c>
      <c r="P196" s="4" t="str">
        <f t="shared" ca="1" si="26"/>
        <v>{product_name: 'Ring', description: '(Usually a magical item)', cost: 0, stock: 1, weight: 0, category_id: 3, additional_information: JSON.stringify({})},</v>
      </c>
    </row>
    <row r="197" spans="1:16" s="12" customFormat="1" outlineLevel="1" x14ac:dyDescent="0.2">
      <c r="A197" s="11" t="s">
        <v>1208</v>
      </c>
      <c r="B197" s="37" t="s">
        <v>1044</v>
      </c>
      <c r="C197" s="12">
        <v>1</v>
      </c>
      <c r="D197" s="12">
        <v>0</v>
      </c>
      <c r="E197" s="13"/>
      <c r="F197" s="13"/>
      <c r="H197" s="4" t="str">
        <f t="shared" si="18"/>
        <v>product_name: 'Robe'</v>
      </c>
      <c r="I197" s="4" t="str">
        <f t="shared" si="19"/>
        <v>description: '(Usually a magical item)'</v>
      </c>
      <c r="J197" s="4" t="str">
        <f t="shared" si="20"/>
        <v>cost: 0</v>
      </c>
      <c r="K197" s="4" t="str">
        <f t="shared" ca="1" si="21"/>
        <v>stock: 4</v>
      </c>
      <c r="L197" s="4" t="str">
        <f t="shared" si="22"/>
        <v>weight: 1</v>
      </c>
      <c r="M197" s="4" t="str">
        <f t="shared" si="23"/>
        <v>category_id: 3</v>
      </c>
      <c r="N197" s="4" t="str">
        <f t="shared" si="24"/>
        <v/>
      </c>
      <c r="O197" s="4" t="str">
        <f t="shared" si="25"/>
        <v/>
      </c>
      <c r="P197" s="4" t="str">
        <f t="shared" ca="1" si="26"/>
        <v>{product_name: 'Robe', description: '(Usually a magical item)', cost: 0, stock: 4, weight: 1, category_id: 3, additional_information: JSON.stringify({})},</v>
      </c>
    </row>
    <row r="198" spans="1:16" s="12" customFormat="1" outlineLevel="1" x14ac:dyDescent="0.2">
      <c r="A198" s="11" t="s">
        <v>1209</v>
      </c>
      <c r="B198" s="37" t="s">
        <v>1044</v>
      </c>
      <c r="C198" s="12">
        <v>5</v>
      </c>
      <c r="D198" s="12">
        <v>0</v>
      </c>
      <c r="E198" s="13"/>
      <c r="F198" s="13"/>
      <c r="H198" s="4" t="str">
        <f t="shared" ref="H198:H261" si="27">A$4&amp;": '"&amp;SUBSTITUTE(SUBSTITUTE(A198,CHAR(10),"\n"),"'","\'")&amp;"'"</f>
        <v>product_name: 'Rod'</v>
      </c>
      <c r="I198" s="4" t="str">
        <f t="shared" ref="I198:I261" si="28">IF(B198="","",$B$4&amp;": '"&amp;SUBSTITUTE(SUBSTITUTE(B198,CHAR(10),"\n"),"'","\'")&amp;"'")</f>
        <v>description: '(Usually a magical item)'</v>
      </c>
      <c r="J198" s="4" t="str">
        <f t="shared" ref="J198:J261" si="29">D$4&amp;": "&amp;IF(ISNUMBER(D198),D198,-1)</f>
        <v>cost: 0</v>
      </c>
      <c r="K198" s="4" t="str">
        <f t="shared" ref="K198:K261" ca="1" si="30">"stock: "&amp;TRUNC(RAND()*20)</f>
        <v>stock: 0</v>
      </c>
      <c r="L198" s="4" t="str">
        <f t="shared" ref="L198:L261" si="31">C$4&amp;": "&amp;IF(ISNUMBER(C198),C198,-1)</f>
        <v>weight: 5</v>
      </c>
      <c r="M198" s="4" t="str">
        <f t="shared" ref="M198:M261" si="32">$M$4&amp;": 3"</f>
        <v>category_id: 3</v>
      </c>
      <c r="N198" s="4" t="str">
        <f t="shared" ref="N198:N261" si="33">IF(E198="","",E$4&amp;": '"&amp;E198&amp;"'")</f>
        <v/>
      </c>
      <c r="O198" s="4" t="str">
        <f t="shared" ref="O198:O261" si="34">IF(G197="","",G$3&amp;": '"&amp;G197&amp;"'")</f>
        <v/>
      </c>
      <c r="P198" s="4" t="str">
        <f t="shared" ref="P198:P261" ca="1" si="35">"{"&amp;_xlfn.TEXTJOIN(", ",,H198:M198,"additional_information: JSON.stringify({"&amp;_xlfn.TEXTJOIN(", ",,N198)&amp;"})")&amp;"},"</f>
        <v>{product_name: 'Rod', description: '(Usually a magical item)', cost: 0, stock: 0, weight: 5, category_id: 3, additional_information: JSON.stringify({})},</v>
      </c>
    </row>
    <row r="199" spans="1:16" s="12" customFormat="1" outlineLevel="1" x14ac:dyDescent="0.2">
      <c r="A199" s="11" t="s">
        <v>1210</v>
      </c>
      <c r="B199" s="37" t="s">
        <v>1352</v>
      </c>
      <c r="C199" s="12">
        <v>3</v>
      </c>
      <c r="E199" s="13"/>
      <c r="F199" s="13" t="s">
        <v>1474</v>
      </c>
      <c r="H199" s="4" t="str">
        <f t="shared" si="27"/>
        <v>product_name: 'Rope Climber'</v>
      </c>
      <c r="I199" s="4" t="str">
        <f t="shared" si="28"/>
        <v/>
      </c>
      <c r="J199" s="4" t="str">
        <f t="shared" si="29"/>
        <v>cost: -1</v>
      </c>
      <c r="K199" s="4" t="str">
        <f t="shared" ca="1" si="30"/>
        <v>stock: 9</v>
      </c>
      <c r="L199" s="4" t="str">
        <f t="shared" si="31"/>
        <v>weight: 3</v>
      </c>
      <c r="M199" s="4" t="str">
        <f t="shared" si="32"/>
        <v>category_id: 3</v>
      </c>
      <c r="N199" s="4" t="str">
        <f t="shared" si="33"/>
        <v/>
      </c>
      <c r="O199" s="4" t="str">
        <f t="shared" si="34"/>
        <v/>
      </c>
      <c r="P199" s="4" t="str">
        <f t="shared" ca="1" si="35"/>
        <v>{product_name: 'Rope Climber', cost: -1, stock: 9, weight: 3, category_id: 3, additional_information: JSON.stringify({})},</v>
      </c>
    </row>
    <row r="200" spans="1:16" s="12" customFormat="1" ht="20" outlineLevel="1" x14ac:dyDescent="0.2">
      <c r="A200" s="11" t="s">
        <v>1211</v>
      </c>
      <c r="B200" s="37" t="s">
        <v>1212</v>
      </c>
      <c r="C200" s="12">
        <v>10</v>
      </c>
      <c r="D200" s="12">
        <v>1</v>
      </c>
      <c r="E200" s="13" t="s">
        <v>945</v>
      </c>
      <c r="F200" s="13" t="s">
        <v>1443</v>
      </c>
      <c r="H200" s="4" t="str">
        <f t="shared" si="27"/>
        <v>product_name: 'Rope, Hempen'</v>
      </c>
      <c r="I200" s="4" t="str">
        <f t="shared" si="28"/>
        <v>description: 'This rope has 2 hit points and can be burst with a DC 23 Strength check.'</v>
      </c>
      <c r="J200" s="4" t="str">
        <f t="shared" si="29"/>
        <v>cost: 1</v>
      </c>
      <c r="K200" s="4" t="str">
        <f t="shared" ca="1" si="30"/>
        <v>stock: 14</v>
      </c>
      <c r="L200" s="4" t="str">
        <f t="shared" si="31"/>
        <v>weight: 10</v>
      </c>
      <c r="M200" s="4" t="str">
        <f t="shared" si="32"/>
        <v>category_id: 3</v>
      </c>
      <c r="N200" s="4" t="str">
        <f t="shared" si="33"/>
        <v>type: 'Adventuring Gear'</v>
      </c>
      <c r="O200" s="4" t="str">
        <f t="shared" si="34"/>
        <v/>
      </c>
      <c r="P200" s="4" t="str">
        <f t="shared" ca="1" si="35"/>
        <v>{product_name: 'Rope, Hempen', description: 'This rope has 2 hit points and can be burst with a DC 23 Strength check.', cost: 1, stock: 14, weight: 10, category_id: 3, additional_information: JSON.stringify({type: 'Adventuring Gear'})},</v>
      </c>
    </row>
    <row r="201" spans="1:16" s="12" customFormat="1" ht="30" outlineLevel="1" x14ac:dyDescent="0.2">
      <c r="A201" s="11" t="s">
        <v>1213</v>
      </c>
      <c r="B201" s="37" t="s">
        <v>1215</v>
      </c>
      <c r="C201" s="12">
        <v>5</v>
      </c>
      <c r="D201" s="12">
        <v>10</v>
      </c>
      <c r="E201" s="13" t="s">
        <v>945</v>
      </c>
      <c r="F201" s="13" t="s">
        <v>1443</v>
      </c>
      <c r="H201" s="4" t="str">
        <f t="shared" si="27"/>
        <v>product_name: 'Rope, Silk'</v>
      </c>
      <c r="I201" s="4" t="str">
        <f t="shared" si="28"/>
        <v>description: 'This rope has 4 hit points and can be burst with a DC 24 Strength check. It is so supple that it provides a +2 circumstance bonus on Use Rope checks.'</v>
      </c>
      <c r="J201" s="4" t="str">
        <f t="shared" si="29"/>
        <v>cost: 10</v>
      </c>
      <c r="K201" s="4" t="str">
        <f t="shared" ca="1" si="30"/>
        <v>stock: 3</v>
      </c>
      <c r="L201" s="4" t="str">
        <f t="shared" si="31"/>
        <v>weight: 5</v>
      </c>
      <c r="M201" s="4" t="str">
        <f t="shared" si="32"/>
        <v>category_id: 3</v>
      </c>
      <c r="N201" s="4" t="str">
        <f t="shared" si="33"/>
        <v>type: 'Adventuring Gear'</v>
      </c>
      <c r="O201" s="4" t="str">
        <f t="shared" si="34"/>
        <v/>
      </c>
      <c r="P201" s="4" t="str">
        <f t="shared" ca="1" si="35"/>
        <v>{product_name: 'Rope, Silk', description: 'This rope has 4 hit points and can be burst with a DC 24 Strength check. It is so supple that it provides a +2 circumstance bonus on Use Rope checks.', cost: 10, stock: 3, weight: 5, category_id: 3, additional_information: JSON.stringify({type: 'Adventuring Gear'})},</v>
      </c>
    </row>
    <row r="202" spans="1:16" s="12" customFormat="1" ht="20" outlineLevel="1" x14ac:dyDescent="0.2">
      <c r="A202" s="11" t="s">
        <v>1216</v>
      </c>
      <c r="B202" s="37" t="s">
        <v>1218</v>
      </c>
      <c r="D202" s="12">
        <v>50</v>
      </c>
      <c r="E202" s="13" t="s">
        <v>1421</v>
      </c>
      <c r="F202" s="13" t="s">
        <v>1454</v>
      </c>
      <c r="H202" s="4" t="str">
        <f t="shared" si="27"/>
        <v>product_name: 'Rowboat'</v>
      </c>
      <c r="I202" s="4" t="str">
        <f t="shared" si="28"/>
        <v>description: 'This 8- to 12-foot-long boat holds two or three Medium passengers. It moves about 1-1/2 miles per hour.'</v>
      </c>
      <c r="J202" s="4" t="str">
        <f t="shared" si="29"/>
        <v>cost: 50</v>
      </c>
      <c r="K202" s="4" t="str">
        <f t="shared" ca="1" si="30"/>
        <v>stock: 0</v>
      </c>
      <c r="L202" s="4" t="str">
        <f t="shared" si="31"/>
        <v>weight: -1</v>
      </c>
      <c r="M202" s="4" t="str">
        <f t="shared" si="32"/>
        <v>category_id: 3</v>
      </c>
      <c r="N202" s="4" t="str">
        <f t="shared" si="33"/>
        <v>type: 'Transport'</v>
      </c>
      <c r="O202" s="4" t="str">
        <f t="shared" si="34"/>
        <v/>
      </c>
      <c r="P202" s="4" t="str">
        <f t="shared" ca="1" si="35"/>
        <v>{product_name: 'Rowboat', description: 'This 8- to 12-foot-long boat holds two or three Medium passengers. It moves about 1-1/2 miles per hour.', cost: 50, stock: 0, weight: -1, category_id: 3, additional_information: JSON.stringify({type: 'Transport'})},</v>
      </c>
    </row>
    <row r="203" spans="1:16" s="12" customFormat="1" ht="30" outlineLevel="1" x14ac:dyDescent="0.2">
      <c r="A203" s="11" t="s">
        <v>1219</v>
      </c>
      <c r="B203" s="37" t="s">
        <v>1221</v>
      </c>
      <c r="C203" s="12">
        <v>15</v>
      </c>
      <c r="D203" s="12">
        <v>200</v>
      </c>
      <c r="E203" s="13" t="s">
        <v>870</v>
      </c>
      <c r="F203" s="13" t="s">
        <v>1447</v>
      </c>
      <c r="H203" s="4" t="str">
        <f t="shared" si="27"/>
        <v>product_name: 'Royal Outfit'</v>
      </c>
      <c r="I203" s="4" t="str">
        <f t="shared" si="28"/>
        <v>description: 'This is just the clothing, not the royal scepter, crown, ring, and other accoutrements. Royal clothes are ostentatious, with gems, gold, silk, and fur in abundance.'</v>
      </c>
      <c r="J203" s="4" t="str">
        <f t="shared" si="29"/>
        <v>cost: 200</v>
      </c>
      <c r="K203" s="4" t="str">
        <f t="shared" ca="1" si="30"/>
        <v>stock: 17</v>
      </c>
      <c r="L203" s="4" t="str">
        <f t="shared" si="31"/>
        <v>weight: 15</v>
      </c>
      <c r="M203" s="4" t="str">
        <f t="shared" si="32"/>
        <v>category_id: 3</v>
      </c>
      <c r="N203" s="4" t="str">
        <f t="shared" si="33"/>
        <v>type: 'Clothing'</v>
      </c>
      <c r="O203" s="4" t="str">
        <f t="shared" si="34"/>
        <v/>
      </c>
      <c r="P203" s="4" t="str">
        <f t="shared" ca="1" si="35"/>
        <v>{product_name: 'Royal Outfit', description: 'This is just the clothing, not the royal scepter, crown, ring, and other accoutrements. Royal clothes are ostentatious, with gems, gold, silk, and fur in abundance.', cost: 200, stock: 17, weight: 15, category_id: 3, additional_information: JSON.stringify({type: 'Clothing'})},</v>
      </c>
    </row>
    <row r="204" spans="1:16" s="12" customFormat="1" outlineLevel="1" x14ac:dyDescent="0.2">
      <c r="A204" s="11" t="s">
        <v>895</v>
      </c>
      <c r="B204" s="37" t="s">
        <v>971</v>
      </c>
      <c r="C204" s="12">
        <v>0.5</v>
      </c>
      <c r="D204" s="12">
        <v>0.1</v>
      </c>
      <c r="E204" s="13" t="s">
        <v>945</v>
      </c>
      <c r="F204" s="13" t="s">
        <v>1443</v>
      </c>
      <c r="H204" s="4" t="str">
        <f t="shared" si="27"/>
        <v>product_name: 'Sack'</v>
      </c>
      <c r="I204" s="4" t="str">
        <f t="shared" si="28"/>
        <v>description: 'Holds 1 cu ft'</v>
      </c>
      <c r="J204" s="4" t="str">
        <f t="shared" si="29"/>
        <v>cost: 0.1</v>
      </c>
      <c r="K204" s="4" t="str">
        <f t="shared" ca="1" si="30"/>
        <v>stock: 1</v>
      </c>
      <c r="L204" s="4" t="str">
        <f t="shared" si="31"/>
        <v>weight: 0.5</v>
      </c>
      <c r="M204" s="4" t="str">
        <f t="shared" si="32"/>
        <v>category_id: 3</v>
      </c>
      <c r="N204" s="4" t="str">
        <f t="shared" si="33"/>
        <v>type: 'Adventuring Gear'</v>
      </c>
      <c r="O204" s="4" t="str">
        <f t="shared" si="34"/>
        <v/>
      </c>
      <c r="P204" s="4" t="str">
        <f t="shared" ca="1" si="35"/>
        <v>{product_name: 'Sack', description: 'Holds 1 cu ft', cost: 0.1, stock: 1, weight: 0.5, category_id: 3, additional_information: JSON.stringify({type: 'Adventuring Gear'})},</v>
      </c>
    </row>
    <row r="205" spans="1:16" s="12" customFormat="1" ht="30" outlineLevel="1" x14ac:dyDescent="0.2">
      <c r="A205" s="11" t="s">
        <v>1222</v>
      </c>
      <c r="B205" s="37" t="s">
        <v>1224</v>
      </c>
      <c r="C205" s="12">
        <v>40</v>
      </c>
      <c r="D205" s="12">
        <v>60</v>
      </c>
      <c r="E205" s="13" t="s">
        <v>1035</v>
      </c>
      <c r="F205" s="13" t="s">
        <v>1449</v>
      </c>
      <c r="H205" s="4" t="str">
        <f t="shared" si="27"/>
        <v>product_name: 'Saddle, Exotic Military'</v>
      </c>
      <c r="I205" s="4" t="str">
        <f t="shared" si="28"/>
        <v>description: 'An exotic saddle is like a normal saddle of the same sort except that it is designed for an unusual mount. Exotic saddles come in military, pack, and riding styles.'</v>
      </c>
      <c r="J205" s="4" t="str">
        <f t="shared" si="29"/>
        <v>cost: 60</v>
      </c>
      <c r="K205" s="4" t="str">
        <f t="shared" ca="1" si="30"/>
        <v>stock: 14</v>
      </c>
      <c r="L205" s="4" t="str">
        <f t="shared" si="31"/>
        <v>weight: 40</v>
      </c>
      <c r="M205" s="4" t="str">
        <f t="shared" si="32"/>
        <v>category_id: 3</v>
      </c>
      <c r="N205" s="4" t="str">
        <f t="shared" si="33"/>
        <v>type: 'Mounts &amp; Related Gear'</v>
      </c>
      <c r="O205" s="4" t="str">
        <f t="shared" si="34"/>
        <v/>
      </c>
      <c r="P205" s="4" t="str">
        <f t="shared" ca="1" si="35"/>
        <v>{product_name: 'Saddle, Exotic Military', description: 'An exotic saddle is like a normal saddle of the same sort except that it is designed for an unusual mount. Exotic saddles come in military, pack, and riding styles.', cost: 60, stock: 14, weight: 40, category_id: 3, additional_information: JSON.stringify({type: 'Mounts &amp; Related Gear'})},</v>
      </c>
    </row>
    <row r="206" spans="1:16" s="12" customFormat="1" ht="30" outlineLevel="1" x14ac:dyDescent="0.2">
      <c r="A206" s="11" t="s">
        <v>1225</v>
      </c>
      <c r="B206" s="37" t="s">
        <v>1224</v>
      </c>
      <c r="C206" s="12">
        <v>20</v>
      </c>
      <c r="D206" s="12">
        <v>15</v>
      </c>
      <c r="E206" s="13" t="s">
        <v>1035</v>
      </c>
      <c r="F206" s="13" t="s">
        <v>1449</v>
      </c>
      <c r="H206" s="4" t="str">
        <f t="shared" si="27"/>
        <v>product_name: 'Saddle, Exotic Pack'</v>
      </c>
      <c r="I206" s="4" t="str">
        <f t="shared" si="28"/>
        <v>description: 'An exotic saddle is like a normal saddle of the same sort except that it is designed for an unusual mount. Exotic saddles come in military, pack, and riding styles.'</v>
      </c>
      <c r="J206" s="4" t="str">
        <f t="shared" si="29"/>
        <v>cost: 15</v>
      </c>
      <c r="K206" s="4" t="str">
        <f t="shared" ca="1" si="30"/>
        <v>stock: 15</v>
      </c>
      <c r="L206" s="4" t="str">
        <f t="shared" si="31"/>
        <v>weight: 20</v>
      </c>
      <c r="M206" s="4" t="str">
        <f t="shared" si="32"/>
        <v>category_id: 3</v>
      </c>
      <c r="N206" s="4" t="str">
        <f t="shared" si="33"/>
        <v>type: 'Mounts &amp; Related Gear'</v>
      </c>
      <c r="O206" s="4" t="str">
        <f t="shared" si="34"/>
        <v/>
      </c>
      <c r="P206" s="4" t="str">
        <f t="shared" ca="1" si="35"/>
        <v>{product_name: 'Saddle, Exotic Pack', description: 'An exotic saddle is like a normal saddle of the same sort except that it is designed for an unusual mount. Exotic saddles come in military, pack, and riding styles.', cost: 15, stock: 15, weight: 20, category_id: 3, additional_information: JSON.stringify({type: 'Mounts &amp; Related Gear'})},</v>
      </c>
    </row>
    <row r="207" spans="1:16" s="12" customFormat="1" ht="30" outlineLevel="1" x14ac:dyDescent="0.2">
      <c r="A207" s="11" t="s">
        <v>1227</v>
      </c>
      <c r="B207" s="37" t="s">
        <v>1224</v>
      </c>
      <c r="C207" s="12">
        <v>30</v>
      </c>
      <c r="D207" s="12">
        <v>30</v>
      </c>
      <c r="E207" s="13" t="s">
        <v>1035</v>
      </c>
      <c r="F207" s="13" t="s">
        <v>1449</v>
      </c>
      <c r="H207" s="4" t="str">
        <f t="shared" si="27"/>
        <v>product_name: 'Saddle, Exotic Riding'</v>
      </c>
      <c r="I207" s="4" t="str">
        <f t="shared" si="28"/>
        <v>description: 'An exotic saddle is like a normal saddle of the same sort except that it is designed for an unusual mount. Exotic saddles come in military, pack, and riding styles.'</v>
      </c>
      <c r="J207" s="4" t="str">
        <f t="shared" si="29"/>
        <v>cost: 30</v>
      </c>
      <c r="K207" s="4" t="str">
        <f t="shared" ca="1" si="30"/>
        <v>stock: 15</v>
      </c>
      <c r="L207" s="4" t="str">
        <f t="shared" si="31"/>
        <v>weight: 30</v>
      </c>
      <c r="M207" s="4" t="str">
        <f t="shared" si="32"/>
        <v>category_id: 3</v>
      </c>
      <c r="N207" s="4" t="str">
        <f t="shared" si="33"/>
        <v>type: 'Mounts &amp; Related Gear'</v>
      </c>
      <c r="O207" s="4" t="str">
        <f t="shared" si="34"/>
        <v/>
      </c>
      <c r="P207" s="4" t="str">
        <f t="shared" ca="1" si="35"/>
        <v>{product_name: 'Saddle, Exotic Riding', description: 'An exotic saddle is like a normal saddle of the same sort except that it is designed for an unusual mount. Exotic saddles come in military, pack, and riding styles.', cost: 30, stock: 15, weight: 30, category_id: 3, additional_information: JSON.stringify({type: 'Mounts &amp; Related Gear'})},</v>
      </c>
    </row>
    <row r="208" spans="1:16" s="12" customFormat="1" ht="50" outlineLevel="1" x14ac:dyDescent="0.2">
      <c r="A208" s="11" t="s">
        <v>1229</v>
      </c>
      <c r="B208" s="37" t="s">
        <v>1230</v>
      </c>
      <c r="C208" s="12">
        <v>30</v>
      </c>
      <c r="D208" s="12">
        <v>20</v>
      </c>
      <c r="E208" s="13" t="s">
        <v>1035</v>
      </c>
      <c r="F208" s="13" t="s">
        <v>1449</v>
      </c>
      <c r="H208" s="4" t="str">
        <f t="shared" si="27"/>
        <v>product_name: 'Saddle, Military'</v>
      </c>
      <c r="I208" s="4" t="str">
        <f t="shared" si="28"/>
        <v>description: 'A military saddle braces the rider, providing a +2 circumstance bonus on Ride checks related to staying in the saddle. If you\'re knocked unconscious while in a military saddle, you have a 75% chance to stay in the saddle (compared to 50% for a riding saddle).'</v>
      </c>
      <c r="J208" s="4" t="str">
        <f t="shared" si="29"/>
        <v>cost: 20</v>
      </c>
      <c r="K208" s="4" t="str">
        <f t="shared" ca="1" si="30"/>
        <v>stock: 15</v>
      </c>
      <c r="L208" s="4" t="str">
        <f t="shared" si="31"/>
        <v>weight: 30</v>
      </c>
      <c r="M208" s="4" t="str">
        <f t="shared" si="32"/>
        <v>category_id: 3</v>
      </c>
      <c r="N208" s="4" t="str">
        <f t="shared" si="33"/>
        <v>type: 'Mounts &amp; Related Gear'</v>
      </c>
      <c r="O208" s="4" t="str">
        <f t="shared" si="34"/>
        <v/>
      </c>
      <c r="P208" s="4" t="str">
        <f t="shared" ca="1" si="35"/>
        <v>{product_name: 'Saddle, Military', description: 'A military saddle braces the rider, providing a +2 circumstance bonus on Ride checks related to staying in the saddle. If you\'re knocked unconscious while in a military saddle, you have a 75% chance to stay in the saddle (compared to 50% for a riding saddle).', cost: 20, stock: 15, weight: 30, category_id: 3, additional_information: JSON.stringify({type: 'Mounts &amp; Related Gear'})},</v>
      </c>
    </row>
    <row r="209" spans="1:16" s="12" customFormat="1" ht="20" outlineLevel="1" x14ac:dyDescent="0.2">
      <c r="A209" s="11" t="s">
        <v>1231</v>
      </c>
      <c r="B209" s="37" t="s">
        <v>1232</v>
      </c>
      <c r="C209" s="12">
        <v>15</v>
      </c>
      <c r="D209" s="12">
        <v>5</v>
      </c>
      <c r="E209" s="13" t="s">
        <v>1035</v>
      </c>
      <c r="F209" s="13" t="s">
        <v>1449</v>
      </c>
      <c r="H209" s="4" t="str">
        <f t="shared" si="27"/>
        <v>product_name: 'Saddle, Pack'</v>
      </c>
      <c r="I209" s="4" t="str">
        <f t="shared" si="28"/>
        <v>description: 'A pack saddle holds gear and supplies, but not a rider. It holds as much gear as the mount can carry.'</v>
      </c>
      <c r="J209" s="4" t="str">
        <f t="shared" si="29"/>
        <v>cost: 5</v>
      </c>
      <c r="K209" s="4" t="str">
        <f t="shared" ca="1" si="30"/>
        <v>stock: 12</v>
      </c>
      <c r="L209" s="4" t="str">
        <f t="shared" si="31"/>
        <v>weight: 15</v>
      </c>
      <c r="M209" s="4" t="str">
        <f t="shared" si="32"/>
        <v>category_id: 3</v>
      </c>
      <c r="N209" s="4" t="str">
        <f t="shared" si="33"/>
        <v>type: 'Mounts &amp; Related Gear'</v>
      </c>
      <c r="O209" s="4" t="str">
        <f t="shared" si="34"/>
        <v/>
      </c>
      <c r="P209" s="4" t="str">
        <f t="shared" ca="1" si="35"/>
        <v>{product_name: 'Saddle, Pack', description: 'A pack saddle holds gear and supplies, but not a rider. It holds as much gear as the mount can carry.', cost: 5, stock: 12, weight: 15, category_id: 3, additional_information: JSON.stringify({type: 'Mounts &amp; Related Gear'})},</v>
      </c>
    </row>
    <row r="210" spans="1:16" s="12" customFormat="1" outlineLevel="1" x14ac:dyDescent="0.2">
      <c r="A210" s="11" t="s">
        <v>1233</v>
      </c>
      <c r="B210" s="37" t="s">
        <v>1234</v>
      </c>
      <c r="C210" s="12">
        <v>25</v>
      </c>
      <c r="D210" s="12">
        <v>10</v>
      </c>
      <c r="E210" s="13" t="s">
        <v>1035</v>
      </c>
      <c r="F210" s="13" t="s">
        <v>1449</v>
      </c>
      <c r="H210" s="4" t="str">
        <f t="shared" si="27"/>
        <v>product_name: 'Saddle, Riding'</v>
      </c>
      <c r="I210" s="4" t="str">
        <f t="shared" si="28"/>
        <v>description: 'The standard riding saddle supports a rider.'</v>
      </c>
      <c r="J210" s="4" t="str">
        <f t="shared" si="29"/>
        <v>cost: 10</v>
      </c>
      <c r="K210" s="4" t="str">
        <f t="shared" ca="1" si="30"/>
        <v>stock: 12</v>
      </c>
      <c r="L210" s="4" t="str">
        <f t="shared" si="31"/>
        <v>weight: 25</v>
      </c>
      <c r="M210" s="4" t="str">
        <f t="shared" si="32"/>
        <v>category_id: 3</v>
      </c>
      <c r="N210" s="4" t="str">
        <f t="shared" si="33"/>
        <v>type: 'Mounts &amp; Related Gear'</v>
      </c>
      <c r="O210" s="4" t="str">
        <f t="shared" si="34"/>
        <v/>
      </c>
      <c r="P210" s="4" t="str">
        <f t="shared" ca="1" si="35"/>
        <v>{product_name: 'Saddle, Riding', description: 'The standard riding saddle supports a rider.', cost: 10, stock: 12, weight: 25, category_id: 3, additional_information: JSON.stringify({type: 'Mounts &amp; Related Gear'})},</v>
      </c>
    </row>
    <row r="211" spans="1:16" s="12" customFormat="1" outlineLevel="1" x14ac:dyDescent="0.2">
      <c r="A211" s="11" t="s">
        <v>896</v>
      </c>
      <c r="B211" s="37" t="s">
        <v>1352</v>
      </c>
      <c r="C211" s="12">
        <v>8</v>
      </c>
      <c r="D211" s="12">
        <v>4</v>
      </c>
      <c r="E211" s="13" t="s">
        <v>1035</v>
      </c>
      <c r="F211" s="13" t="s">
        <v>1475</v>
      </c>
      <c r="H211" s="4" t="str">
        <f t="shared" si="27"/>
        <v>product_name: 'Saddlebags'</v>
      </c>
      <c r="I211" s="4" t="str">
        <f t="shared" si="28"/>
        <v/>
      </c>
      <c r="J211" s="4" t="str">
        <f t="shared" si="29"/>
        <v>cost: 4</v>
      </c>
      <c r="K211" s="4" t="str">
        <f t="shared" ca="1" si="30"/>
        <v>stock: 4</v>
      </c>
      <c r="L211" s="4" t="str">
        <f t="shared" si="31"/>
        <v>weight: 8</v>
      </c>
      <c r="M211" s="4" t="str">
        <f t="shared" si="32"/>
        <v>category_id: 3</v>
      </c>
      <c r="N211" s="4" t="str">
        <f t="shared" si="33"/>
        <v>type: 'Mounts &amp; Related Gear'</v>
      </c>
      <c r="O211" s="4" t="str">
        <f t="shared" si="34"/>
        <v/>
      </c>
      <c r="P211" s="4" t="str">
        <f t="shared" ca="1" si="35"/>
        <v>{product_name: 'Saddlebags', cost: 4, stock: 4, weight: 8, category_id: 3, additional_information: JSON.stringify({type: 'Mounts &amp; Related Gear'})},</v>
      </c>
    </row>
    <row r="212" spans="1:16" s="12" customFormat="1" outlineLevel="1" x14ac:dyDescent="0.2">
      <c r="A212" s="11" t="s">
        <v>896</v>
      </c>
      <c r="B212" s="37" t="s">
        <v>1352</v>
      </c>
      <c r="C212" s="12">
        <v>4</v>
      </c>
      <c r="D212" s="12">
        <v>8</v>
      </c>
      <c r="E212" s="13"/>
      <c r="F212" s="13" t="s">
        <v>1476</v>
      </c>
      <c r="H212" s="4" t="str">
        <f t="shared" si="27"/>
        <v>product_name: 'Saddlebags'</v>
      </c>
      <c r="I212" s="4" t="str">
        <f t="shared" si="28"/>
        <v/>
      </c>
      <c r="J212" s="4" t="str">
        <f t="shared" si="29"/>
        <v>cost: 8</v>
      </c>
      <c r="K212" s="4" t="str">
        <f t="shared" ca="1" si="30"/>
        <v>stock: 12</v>
      </c>
      <c r="L212" s="4" t="str">
        <f t="shared" si="31"/>
        <v>weight: 4</v>
      </c>
      <c r="M212" s="4" t="str">
        <f t="shared" si="32"/>
        <v>category_id: 3</v>
      </c>
      <c r="N212" s="4" t="str">
        <f t="shared" si="33"/>
        <v/>
      </c>
      <c r="O212" s="4" t="str">
        <f t="shared" si="34"/>
        <v/>
      </c>
      <c r="P212" s="4" t="str">
        <f t="shared" ca="1" si="35"/>
        <v>{product_name: 'Saddlebags', cost: 8, stock: 12, weight: 4, category_id: 3, additional_information: JSON.stringify({})},</v>
      </c>
    </row>
    <row r="213" spans="1:16" s="12" customFormat="1" ht="40" outlineLevel="1" x14ac:dyDescent="0.2">
      <c r="A213" s="11" t="s">
        <v>1235</v>
      </c>
      <c r="B213" s="37" t="s">
        <v>1237</v>
      </c>
      <c r="D213" s="12">
        <v>10000</v>
      </c>
      <c r="E213" s="13" t="s">
        <v>1421</v>
      </c>
      <c r="F213" s="13" t="s">
        <v>1454</v>
      </c>
      <c r="H213" s="4" t="str">
        <f t="shared" si="27"/>
        <v>product_name: 'Sailing Ship'</v>
      </c>
      <c r="I213" s="4" t="str">
        <f t="shared" si="28"/>
        <v>description: 'This larger, seaworthy ship is 75 to 90 feet long and 20 feet wide and has a crew of 20. It can carry 150 tons of cargo. It has square sails on its two masts and can make sea voyages. It moves about 2 miles per hour.'</v>
      </c>
      <c r="J213" s="4" t="str">
        <f t="shared" si="29"/>
        <v>cost: 10000</v>
      </c>
      <c r="K213" s="4" t="str">
        <f t="shared" ca="1" si="30"/>
        <v>stock: 7</v>
      </c>
      <c r="L213" s="4" t="str">
        <f t="shared" si="31"/>
        <v>weight: -1</v>
      </c>
      <c r="M213" s="4" t="str">
        <f t="shared" si="32"/>
        <v>category_id: 3</v>
      </c>
      <c r="N213" s="4" t="str">
        <f t="shared" si="33"/>
        <v>type: 'Transport'</v>
      </c>
      <c r="O213" s="4" t="str">
        <f t="shared" si="34"/>
        <v/>
      </c>
      <c r="P213" s="4" t="str">
        <f t="shared" ca="1" si="35"/>
        <v>{product_name: 'Sailing Ship', description: 'This larger, seaworthy ship is 75 to 90 feet long and 20 feet wide and has a crew of 20. It can carry 150 tons of cargo. It has square sails on its two masts and can make sea voyages. It moves about 2 miles per hour.', cost: 10000, stock: 7, weight: -1, category_id: 3, additional_information: JSON.stringify({type: 'Transport'})},</v>
      </c>
    </row>
    <row r="214" spans="1:16" s="12" customFormat="1" ht="30" outlineLevel="1" x14ac:dyDescent="0.2">
      <c r="A214" s="11" t="s">
        <v>1238</v>
      </c>
      <c r="B214" s="37" t="s">
        <v>1240</v>
      </c>
      <c r="C214" s="12">
        <v>1</v>
      </c>
      <c r="D214" s="12">
        <v>2</v>
      </c>
      <c r="E214" s="13" t="s">
        <v>914</v>
      </c>
      <c r="F214" s="13" t="s">
        <v>1448</v>
      </c>
      <c r="H214" s="4" t="str">
        <f t="shared" si="27"/>
        <v>product_name: 'Scale, Merchant\'s'</v>
      </c>
      <c r="I214" s="4" t="str">
        <f t="shared" si="28"/>
        <v>description: 'A scale grants a +2 circumstance bonus on Appraise checks involving items that are valued by weight, including anything made of precious metals.'</v>
      </c>
      <c r="J214" s="4" t="str">
        <f t="shared" si="29"/>
        <v>cost: 2</v>
      </c>
      <c r="K214" s="4" t="str">
        <f t="shared" ca="1" si="30"/>
        <v>stock: 9</v>
      </c>
      <c r="L214" s="4" t="str">
        <f t="shared" si="31"/>
        <v>weight: 1</v>
      </c>
      <c r="M214" s="4" t="str">
        <f t="shared" si="32"/>
        <v>category_id: 3</v>
      </c>
      <c r="N214" s="4" t="str">
        <f t="shared" si="33"/>
        <v>type: 'Tools &amp; Skill Kits'</v>
      </c>
      <c r="O214" s="4" t="str">
        <f t="shared" si="34"/>
        <v/>
      </c>
      <c r="P214" s="4" t="str">
        <f t="shared" ca="1" si="35"/>
        <v>{product_name: 'Scale, Merchant\'s', description: 'A scale grants a +2 circumstance bonus on Appraise checks involving items that are valued by weight, including anything made of precious metals.', cost: 2, stock: 9, weight: 1, category_id: 3, additional_information: JSON.stringify({type: 'Tools &amp; Skill Kits'})},</v>
      </c>
    </row>
    <row r="215" spans="1:16" s="12" customFormat="1" outlineLevel="1" x14ac:dyDescent="0.2">
      <c r="A215" s="11" t="s">
        <v>1429</v>
      </c>
      <c r="B215" s="37" t="s">
        <v>1242</v>
      </c>
      <c r="C215" s="12">
        <v>0</v>
      </c>
      <c r="D215" s="12">
        <v>5</v>
      </c>
      <c r="E215" s="13"/>
      <c r="F215" s="13"/>
      <c r="H215" s="4" t="str">
        <f t="shared" si="27"/>
        <v>product_name: 'Scent-Breaker'</v>
      </c>
      <c r="I215" s="4" t="str">
        <f t="shared" si="28"/>
        <v>description: 'Herbs break scent trail'</v>
      </c>
      <c r="J215" s="4" t="str">
        <f t="shared" si="29"/>
        <v>cost: 5</v>
      </c>
      <c r="K215" s="4" t="str">
        <f t="shared" ca="1" si="30"/>
        <v>stock: 19</v>
      </c>
      <c r="L215" s="4" t="str">
        <f t="shared" si="31"/>
        <v>weight: 0</v>
      </c>
      <c r="M215" s="4" t="str">
        <f t="shared" si="32"/>
        <v>category_id: 3</v>
      </c>
      <c r="N215" s="4" t="str">
        <f t="shared" si="33"/>
        <v/>
      </c>
      <c r="O215" s="4" t="str">
        <f t="shared" si="34"/>
        <v/>
      </c>
      <c r="P215" s="4" t="str">
        <f t="shared" ca="1" si="35"/>
        <v>{product_name: 'Scent-Breaker', description: 'Herbs break scent trail', cost: 5, stock: 19, weight: 0, category_id: 3, additional_information: JSON.stringify({})},</v>
      </c>
    </row>
    <row r="216" spans="1:16" s="12" customFormat="1" ht="20" outlineLevel="1" x14ac:dyDescent="0.2">
      <c r="A216" s="11" t="s">
        <v>1243</v>
      </c>
      <c r="B216" s="37" t="s">
        <v>1245</v>
      </c>
      <c r="C216" s="12">
        <v>6</v>
      </c>
      <c r="D216" s="12">
        <v>5</v>
      </c>
      <c r="E216" s="13" t="s">
        <v>870</v>
      </c>
      <c r="F216" s="13" t="s">
        <v>1447</v>
      </c>
      <c r="H216" s="4" t="str">
        <f t="shared" si="27"/>
        <v>product_name: 'Scholar\'s Outfit'</v>
      </c>
      <c r="I216" s="4" t="str">
        <f t="shared" si="28"/>
        <v>description: 'Perfect for a scholar, this outfit includes a robe, a belt, a cap, soft shoes, and possibly a cloak.'</v>
      </c>
      <c r="J216" s="4" t="str">
        <f t="shared" si="29"/>
        <v>cost: 5</v>
      </c>
      <c r="K216" s="4" t="str">
        <f t="shared" ca="1" si="30"/>
        <v>stock: 0</v>
      </c>
      <c r="L216" s="4" t="str">
        <f t="shared" si="31"/>
        <v>weight: 6</v>
      </c>
      <c r="M216" s="4" t="str">
        <f t="shared" si="32"/>
        <v>category_id: 3</v>
      </c>
      <c r="N216" s="4" t="str">
        <f t="shared" si="33"/>
        <v>type: 'Clothing'</v>
      </c>
      <c r="O216" s="4" t="str">
        <f t="shared" si="34"/>
        <v/>
      </c>
      <c r="P216" s="4" t="str">
        <f t="shared" ca="1" si="35"/>
        <v>{product_name: 'Scholar\'s Outfit', description: 'Perfect for a scholar, this outfit includes a robe, a belt, a cap, soft shoes, and possibly a cloak.', cost: 5, stock: 0, weight: 6, category_id: 3, additional_information: JSON.stringify({type: 'Clothing'})},</v>
      </c>
    </row>
    <row r="217" spans="1:16" s="12" customFormat="1" outlineLevel="1" x14ac:dyDescent="0.2">
      <c r="A217" s="11" t="s">
        <v>1246</v>
      </c>
      <c r="B217" s="37" t="s">
        <v>1352</v>
      </c>
      <c r="C217" s="12">
        <v>3</v>
      </c>
      <c r="D217" s="12">
        <v>10</v>
      </c>
      <c r="E217" s="13"/>
      <c r="F217" s="13" t="s">
        <v>1477</v>
      </c>
      <c r="H217" s="4" t="str">
        <f t="shared" si="27"/>
        <v>product_name: 'Scripture'</v>
      </c>
      <c r="I217" s="4" t="str">
        <f t="shared" si="28"/>
        <v/>
      </c>
      <c r="J217" s="4" t="str">
        <f t="shared" si="29"/>
        <v>cost: 10</v>
      </c>
      <c r="K217" s="4" t="str">
        <f t="shared" ca="1" si="30"/>
        <v>stock: 13</v>
      </c>
      <c r="L217" s="4" t="str">
        <f t="shared" si="31"/>
        <v>weight: 3</v>
      </c>
      <c r="M217" s="4" t="str">
        <f t="shared" si="32"/>
        <v>category_id: 3</v>
      </c>
      <c r="N217" s="4" t="str">
        <f t="shared" si="33"/>
        <v/>
      </c>
      <c r="O217" s="4" t="str">
        <f t="shared" si="34"/>
        <v/>
      </c>
      <c r="P217" s="4" t="str">
        <f t="shared" ca="1" si="35"/>
        <v>{product_name: 'Scripture', cost: 10, stock: 13, weight: 3, category_id: 3, additional_information: JSON.stringify({})},</v>
      </c>
    </row>
    <row r="218" spans="1:16" s="12" customFormat="1" outlineLevel="1" x14ac:dyDescent="0.2">
      <c r="A218" s="11" t="s">
        <v>1247</v>
      </c>
      <c r="B218" s="37" t="s">
        <v>1352</v>
      </c>
      <c r="C218" s="12">
        <v>1</v>
      </c>
      <c r="D218" s="12">
        <v>15</v>
      </c>
      <c r="E218" s="13"/>
      <c r="F218" s="13"/>
      <c r="H218" s="4" t="str">
        <f t="shared" si="27"/>
        <v>product_name: 'Scripture, Compact'</v>
      </c>
      <c r="I218" s="4" t="str">
        <f t="shared" si="28"/>
        <v/>
      </c>
      <c r="J218" s="4" t="str">
        <f t="shared" si="29"/>
        <v>cost: 15</v>
      </c>
      <c r="K218" s="4" t="str">
        <f t="shared" ca="1" si="30"/>
        <v>stock: 2</v>
      </c>
      <c r="L218" s="4" t="str">
        <f t="shared" si="31"/>
        <v>weight: 1</v>
      </c>
      <c r="M218" s="4" t="str">
        <f t="shared" si="32"/>
        <v>category_id: 3</v>
      </c>
      <c r="N218" s="4" t="str">
        <f t="shared" si="33"/>
        <v/>
      </c>
      <c r="O218" s="4" t="str">
        <f t="shared" si="34"/>
        <v/>
      </c>
      <c r="P218" s="4" t="str">
        <f t="shared" ca="1" si="35"/>
        <v>{product_name: 'Scripture, Compact', cost: 15, stock: 2, weight: 1, category_id: 3, additional_information: JSON.stringify({})},</v>
      </c>
    </row>
    <row r="219" spans="1:16" s="12" customFormat="1" outlineLevel="1" x14ac:dyDescent="0.2">
      <c r="A219" s="11" t="s">
        <v>1248</v>
      </c>
      <c r="B219" s="37" t="s">
        <v>1044</v>
      </c>
      <c r="C219" s="12">
        <v>0</v>
      </c>
      <c r="D219" s="12">
        <v>0</v>
      </c>
      <c r="E219" s="13"/>
      <c r="F219" s="13"/>
      <c r="H219" s="4" t="str">
        <f t="shared" si="27"/>
        <v>product_name: 'Scroll'</v>
      </c>
      <c r="I219" s="4" t="str">
        <f t="shared" si="28"/>
        <v>description: '(Usually a magical item)'</v>
      </c>
      <c r="J219" s="4" t="str">
        <f t="shared" si="29"/>
        <v>cost: 0</v>
      </c>
      <c r="K219" s="4" t="str">
        <f t="shared" ca="1" si="30"/>
        <v>stock: 9</v>
      </c>
      <c r="L219" s="4" t="str">
        <f t="shared" si="31"/>
        <v>weight: 0</v>
      </c>
      <c r="M219" s="4" t="str">
        <f t="shared" si="32"/>
        <v>category_id: 3</v>
      </c>
      <c r="N219" s="4" t="str">
        <f t="shared" si="33"/>
        <v/>
      </c>
      <c r="O219" s="4" t="str">
        <f t="shared" si="34"/>
        <v/>
      </c>
      <c r="P219" s="4" t="str">
        <f t="shared" ca="1" si="35"/>
        <v>{product_name: 'Scroll', description: '(Usually a magical item)', cost: 0, stock: 9, weight: 0, category_id: 3, additional_information: JSON.stringify({})},</v>
      </c>
    </row>
    <row r="220" spans="1:16" s="12" customFormat="1" outlineLevel="1" x14ac:dyDescent="0.2">
      <c r="A220" s="11" t="s">
        <v>897</v>
      </c>
      <c r="B220" s="37" t="s">
        <v>1249</v>
      </c>
      <c r="C220" s="12">
        <v>0.5</v>
      </c>
      <c r="D220" s="12">
        <v>5</v>
      </c>
      <c r="E220" s="13"/>
      <c r="F220" s="13"/>
      <c r="H220" s="4" t="str">
        <f t="shared" si="27"/>
        <v>product_name: 'Scroll Organizer'</v>
      </c>
      <c r="I220" s="4" t="str">
        <f t="shared" si="28"/>
        <v>description: 'Fifteen \'pockets\' for scrolls'</v>
      </c>
      <c r="J220" s="4" t="str">
        <f t="shared" si="29"/>
        <v>cost: 5</v>
      </c>
      <c r="K220" s="4" t="str">
        <f t="shared" ca="1" si="30"/>
        <v>stock: 17</v>
      </c>
      <c r="L220" s="4" t="str">
        <f t="shared" si="31"/>
        <v>weight: 0.5</v>
      </c>
      <c r="M220" s="4" t="str">
        <f t="shared" si="32"/>
        <v>category_id: 3</v>
      </c>
      <c r="N220" s="4" t="str">
        <f t="shared" si="33"/>
        <v/>
      </c>
      <c r="O220" s="4" t="str">
        <f t="shared" si="34"/>
        <v/>
      </c>
      <c r="P220" s="4" t="str">
        <f t="shared" ca="1" si="35"/>
        <v>{product_name: 'Scroll Organizer', description: 'Fifteen \'pockets\' for scrolls', cost: 5, stock: 17, weight: 0.5, category_id: 3, additional_information: JSON.stringify({})},</v>
      </c>
    </row>
    <row r="221" spans="1:16" s="12" customFormat="1" outlineLevel="1" x14ac:dyDescent="0.2">
      <c r="A221" s="11" t="s">
        <v>1250</v>
      </c>
      <c r="B221" s="37" t="s">
        <v>1352</v>
      </c>
      <c r="C221" s="12">
        <v>1</v>
      </c>
      <c r="D221" s="12">
        <v>1</v>
      </c>
      <c r="E221" s="13" t="s">
        <v>945</v>
      </c>
      <c r="F221" s="13" t="s">
        <v>1478</v>
      </c>
      <c r="H221" s="4" t="str">
        <f t="shared" si="27"/>
        <v>product_name: 'Sealing Wax'</v>
      </c>
      <c r="I221" s="4" t="str">
        <f t="shared" si="28"/>
        <v/>
      </c>
      <c r="J221" s="4" t="str">
        <f t="shared" si="29"/>
        <v>cost: 1</v>
      </c>
      <c r="K221" s="4" t="str">
        <f t="shared" ca="1" si="30"/>
        <v>stock: 11</v>
      </c>
      <c r="L221" s="4" t="str">
        <f t="shared" si="31"/>
        <v>weight: 1</v>
      </c>
      <c r="M221" s="4" t="str">
        <f t="shared" si="32"/>
        <v>category_id: 3</v>
      </c>
      <c r="N221" s="4" t="str">
        <f t="shared" si="33"/>
        <v>type: 'Adventuring Gear'</v>
      </c>
      <c r="O221" s="4" t="str">
        <f t="shared" si="34"/>
        <v/>
      </c>
      <c r="P221" s="4" t="str">
        <f t="shared" ca="1" si="35"/>
        <v>{product_name: 'Sealing Wax', cost: 1, stock: 11, weight: 1, category_id: 3, additional_information: JSON.stringify({type: 'Adventuring Gear'})},</v>
      </c>
    </row>
    <row r="222" spans="1:16" s="12" customFormat="1" outlineLevel="1" x14ac:dyDescent="0.2">
      <c r="A222" s="11" t="s">
        <v>1251</v>
      </c>
      <c r="B222" s="37" t="s">
        <v>1252</v>
      </c>
      <c r="C222" s="12">
        <v>0</v>
      </c>
      <c r="D222" s="12">
        <v>15</v>
      </c>
      <c r="E222" s="13"/>
      <c r="F222" s="13"/>
      <c r="H222" s="4" t="str">
        <f t="shared" si="27"/>
        <v>product_name: 'Secret component compartment'</v>
      </c>
      <c r="I222" s="4" t="str">
        <f t="shared" si="28"/>
        <v>description: 'Hold components for one spell'</v>
      </c>
      <c r="J222" s="4" t="str">
        <f t="shared" si="29"/>
        <v>cost: 15</v>
      </c>
      <c r="K222" s="4" t="str">
        <f t="shared" ca="1" si="30"/>
        <v>stock: 10</v>
      </c>
      <c r="L222" s="4" t="str">
        <f t="shared" si="31"/>
        <v>weight: 0</v>
      </c>
      <c r="M222" s="4" t="str">
        <f t="shared" si="32"/>
        <v>category_id: 3</v>
      </c>
      <c r="N222" s="4" t="str">
        <f t="shared" si="33"/>
        <v/>
      </c>
      <c r="O222" s="4" t="str">
        <f t="shared" si="34"/>
        <v/>
      </c>
      <c r="P222" s="4" t="str">
        <f t="shared" ca="1" si="35"/>
        <v>{product_name: 'Secret component compartment', description: 'Hold components for one spell', cost: 15, stock: 10, weight: 0, category_id: 3, additional_information: JSON.stringify({})},</v>
      </c>
    </row>
    <row r="223" spans="1:16" s="12" customFormat="1" outlineLevel="1" x14ac:dyDescent="0.2">
      <c r="A223" s="11" t="s">
        <v>1253</v>
      </c>
      <c r="B223" s="37" t="s">
        <v>1252</v>
      </c>
      <c r="C223" s="12">
        <v>0</v>
      </c>
      <c r="D223" s="12">
        <v>5</v>
      </c>
      <c r="E223" s="13"/>
      <c r="F223" s="13"/>
      <c r="H223" s="4" t="str">
        <f t="shared" si="27"/>
        <v>product_name: 'Secret component pocket'</v>
      </c>
      <c r="I223" s="4" t="str">
        <f t="shared" si="28"/>
        <v>description: 'Hold components for one spell'</v>
      </c>
      <c r="J223" s="4" t="str">
        <f t="shared" si="29"/>
        <v>cost: 5</v>
      </c>
      <c r="K223" s="4" t="str">
        <f t="shared" ca="1" si="30"/>
        <v>stock: 0</v>
      </c>
      <c r="L223" s="4" t="str">
        <f t="shared" si="31"/>
        <v>weight: 0</v>
      </c>
      <c r="M223" s="4" t="str">
        <f t="shared" si="32"/>
        <v>category_id: 3</v>
      </c>
      <c r="N223" s="4" t="str">
        <f t="shared" si="33"/>
        <v/>
      </c>
      <c r="O223" s="4" t="str">
        <f t="shared" si="34"/>
        <v/>
      </c>
      <c r="P223" s="4" t="str">
        <f t="shared" ca="1" si="35"/>
        <v>{product_name: 'Secret component pocket', description: 'Hold components for one spell', cost: 5, stock: 0, weight: 0, category_id: 3, additional_information: JSON.stringify({})},</v>
      </c>
    </row>
    <row r="224" spans="1:16" s="12" customFormat="1" outlineLevel="1" x14ac:dyDescent="0.2">
      <c r="A224" s="11" t="s">
        <v>1254</v>
      </c>
      <c r="B224" s="37" t="s">
        <v>1352</v>
      </c>
      <c r="C224" s="12">
        <v>0</v>
      </c>
      <c r="D224" s="12">
        <v>0.5</v>
      </c>
      <c r="E224" s="13" t="s">
        <v>945</v>
      </c>
      <c r="F224" s="13" t="s">
        <v>1479</v>
      </c>
      <c r="H224" s="4" t="str">
        <f t="shared" si="27"/>
        <v>product_name: 'Sewing Needle'</v>
      </c>
      <c r="I224" s="4" t="str">
        <f t="shared" si="28"/>
        <v/>
      </c>
      <c r="J224" s="4" t="str">
        <f t="shared" si="29"/>
        <v>cost: 0.5</v>
      </c>
      <c r="K224" s="4" t="str">
        <f t="shared" ca="1" si="30"/>
        <v>stock: 3</v>
      </c>
      <c r="L224" s="4" t="str">
        <f t="shared" si="31"/>
        <v>weight: 0</v>
      </c>
      <c r="M224" s="4" t="str">
        <f t="shared" si="32"/>
        <v>category_id: 3</v>
      </c>
      <c r="N224" s="4" t="str">
        <f t="shared" si="33"/>
        <v>type: 'Adventuring Gear'</v>
      </c>
      <c r="O224" s="4" t="str">
        <f t="shared" si="34"/>
        <v/>
      </c>
      <c r="P224" s="4" t="str">
        <f t="shared" ca="1" si="35"/>
        <v>{product_name: 'Sewing Needle', cost: 0.5, stock: 3, weight: 0, category_id: 3, additional_information: JSON.stringify({type: 'Adventuring Gear'})},</v>
      </c>
    </row>
    <row r="225" spans="1:16" s="12" customFormat="1" outlineLevel="1" x14ac:dyDescent="0.2">
      <c r="A225" s="11" t="s">
        <v>1255</v>
      </c>
      <c r="B225" s="37" t="s">
        <v>1352</v>
      </c>
      <c r="C225" s="12">
        <v>0.1</v>
      </c>
      <c r="D225" s="12">
        <v>0.8</v>
      </c>
      <c r="E225" s="13" t="s">
        <v>945</v>
      </c>
      <c r="F225" s="13" t="s">
        <v>1480</v>
      </c>
      <c r="H225" s="4" t="str">
        <f t="shared" si="27"/>
        <v>product_name: 'Signal Whistle'</v>
      </c>
      <c r="I225" s="4" t="str">
        <f t="shared" si="28"/>
        <v/>
      </c>
      <c r="J225" s="4" t="str">
        <f t="shared" si="29"/>
        <v>cost: 0.8</v>
      </c>
      <c r="K225" s="4" t="str">
        <f t="shared" ca="1" si="30"/>
        <v>stock: 10</v>
      </c>
      <c r="L225" s="4" t="str">
        <f t="shared" si="31"/>
        <v>weight: 0.1</v>
      </c>
      <c r="M225" s="4" t="str">
        <f t="shared" si="32"/>
        <v>category_id: 3</v>
      </c>
      <c r="N225" s="4" t="str">
        <f t="shared" si="33"/>
        <v>type: 'Adventuring Gear'</v>
      </c>
      <c r="O225" s="4" t="str">
        <f t="shared" si="34"/>
        <v/>
      </c>
      <c r="P225" s="4" t="str">
        <f t="shared" ca="1" si="35"/>
        <v>{product_name: 'Signal Whistle', cost: 0.8, stock: 10, weight: 0.1, category_id: 3, additional_information: JSON.stringify({type: 'Adventuring Gear'})},</v>
      </c>
    </row>
    <row r="226" spans="1:16" s="12" customFormat="1" outlineLevel="1" x14ac:dyDescent="0.2">
      <c r="A226" s="11" t="s">
        <v>1256</v>
      </c>
      <c r="B226" s="37" t="s">
        <v>1352</v>
      </c>
      <c r="C226" s="12">
        <v>0</v>
      </c>
      <c r="D226" s="12">
        <v>5</v>
      </c>
      <c r="E226" s="13" t="s">
        <v>945</v>
      </c>
      <c r="F226" s="13" t="s">
        <v>1481</v>
      </c>
      <c r="H226" s="4" t="str">
        <f t="shared" si="27"/>
        <v>product_name: 'Signet Ring'</v>
      </c>
      <c r="I226" s="4" t="str">
        <f t="shared" si="28"/>
        <v/>
      </c>
      <c r="J226" s="4" t="str">
        <f t="shared" si="29"/>
        <v>cost: 5</v>
      </c>
      <c r="K226" s="4" t="str">
        <f t="shared" ca="1" si="30"/>
        <v>stock: 18</v>
      </c>
      <c r="L226" s="4" t="str">
        <f t="shared" si="31"/>
        <v>weight: 0</v>
      </c>
      <c r="M226" s="4" t="str">
        <f t="shared" si="32"/>
        <v>category_id: 3</v>
      </c>
      <c r="N226" s="4" t="str">
        <f t="shared" si="33"/>
        <v>type: 'Adventuring Gear'</v>
      </c>
      <c r="O226" s="4" t="str">
        <f t="shared" si="34"/>
        <v/>
      </c>
      <c r="P226" s="4" t="str">
        <f t="shared" ca="1" si="35"/>
        <v>{product_name: 'Signet Ring', cost: 5, stock: 18, weight: 0, category_id: 3, additional_information: JSON.stringify({type: 'Adventuring Gear'})},</v>
      </c>
    </row>
    <row r="227" spans="1:16" s="12" customFormat="1" outlineLevel="1" x14ac:dyDescent="0.2">
      <c r="A227" s="11" t="s">
        <v>1257</v>
      </c>
      <c r="B227" s="37" t="s">
        <v>1258</v>
      </c>
      <c r="D227" s="12">
        <v>1000</v>
      </c>
      <c r="E227" s="13"/>
      <c r="F227" s="13"/>
      <c r="H227" s="4" t="str">
        <f t="shared" si="27"/>
        <v>product_name: 'Simple House'</v>
      </c>
      <c r="I227" s="4" t="str">
        <f t="shared" si="28"/>
        <v>description: '1 to 3 room wooden house with thatch roof'</v>
      </c>
      <c r="J227" s="4" t="str">
        <f t="shared" si="29"/>
        <v>cost: 1000</v>
      </c>
      <c r="K227" s="4" t="str">
        <f t="shared" ca="1" si="30"/>
        <v>stock: 1</v>
      </c>
      <c r="L227" s="4" t="str">
        <f t="shared" si="31"/>
        <v>weight: -1</v>
      </c>
      <c r="M227" s="4" t="str">
        <f t="shared" si="32"/>
        <v>category_id: 3</v>
      </c>
      <c r="N227" s="4" t="str">
        <f t="shared" si="33"/>
        <v/>
      </c>
      <c r="O227" s="4" t="str">
        <f t="shared" si="34"/>
        <v/>
      </c>
      <c r="P227" s="4" t="str">
        <f t="shared" ca="1" si="35"/>
        <v>{product_name: 'Simple House', description: '1 to 3 room wooden house with thatch roof', cost: 1000, stock: 1, weight: -1, category_id: 3, additional_information: JSON.stringify({})},</v>
      </c>
    </row>
    <row r="228" spans="1:16" s="12" customFormat="1" ht="40" outlineLevel="1" x14ac:dyDescent="0.2">
      <c r="A228" s="11" t="s">
        <v>1259</v>
      </c>
      <c r="B228" s="37" t="s">
        <v>1261</v>
      </c>
      <c r="C228" s="12">
        <v>300</v>
      </c>
      <c r="D228" s="12">
        <v>20</v>
      </c>
      <c r="E228" s="13" t="s">
        <v>1421</v>
      </c>
      <c r="F228" s="13" t="s">
        <v>1454</v>
      </c>
      <c r="H228" s="4" t="str">
        <f t="shared" si="27"/>
        <v>product_name: 'Sled'</v>
      </c>
      <c r="I228" s="4" t="str">
        <f t="shared" si="28"/>
        <v>description: 'This is a wagon on runners for moving through snow and over ice. In general, two horses (or other beasts of burden) draw it. A sled comes with the harness needed to pull it.'</v>
      </c>
      <c r="J228" s="4" t="str">
        <f t="shared" si="29"/>
        <v>cost: 20</v>
      </c>
      <c r="K228" s="4" t="str">
        <f t="shared" ca="1" si="30"/>
        <v>stock: 2</v>
      </c>
      <c r="L228" s="4" t="str">
        <f t="shared" si="31"/>
        <v>weight: 300</v>
      </c>
      <c r="M228" s="4" t="str">
        <f t="shared" si="32"/>
        <v>category_id: 3</v>
      </c>
      <c r="N228" s="4" t="str">
        <f t="shared" si="33"/>
        <v>type: 'Transport'</v>
      </c>
      <c r="O228" s="4" t="str">
        <f t="shared" si="34"/>
        <v/>
      </c>
      <c r="P228" s="4" t="str">
        <f t="shared" ca="1" si="35"/>
        <v>{product_name: 'Sled', description: 'This is a wagon on runners for moving through snow and over ice. In general, two horses (or other beasts of burden) draw it. A sled comes with the harness needed to pull it.', cost: 20, stock: 2, weight: 300, category_id: 3, additional_information: JSON.stringify({type: 'Transport'})},</v>
      </c>
    </row>
    <row r="229" spans="1:16" s="12" customFormat="1" outlineLevel="1" x14ac:dyDescent="0.2">
      <c r="A229" s="11" t="s">
        <v>1262</v>
      </c>
      <c r="B229" s="37" t="s">
        <v>1352</v>
      </c>
      <c r="C229" s="12">
        <v>10</v>
      </c>
      <c r="D229" s="12">
        <v>1</v>
      </c>
      <c r="E229" s="13" t="s">
        <v>945</v>
      </c>
      <c r="F229" s="13" t="s">
        <v>1482</v>
      </c>
      <c r="H229" s="4" t="str">
        <f t="shared" si="27"/>
        <v>product_name: 'Sledge'</v>
      </c>
      <c r="I229" s="4" t="str">
        <f t="shared" si="28"/>
        <v/>
      </c>
      <c r="J229" s="4" t="str">
        <f t="shared" si="29"/>
        <v>cost: 1</v>
      </c>
      <c r="K229" s="4" t="str">
        <f t="shared" ca="1" si="30"/>
        <v>stock: 14</v>
      </c>
      <c r="L229" s="4" t="str">
        <f t="shared" si="31"/>
        <v>weight: 10</v>
      </c>
      <c r="M229" s="4" t="str">
        <f t="shared" si="32"/>
        <v>category_id: 3</v>
      </c>
      <c r="N229" s="4" t="str">
        <f t="shared" si="33"/>
        <v>type: 'Adventuring Gear'</v>
      </c>
      <c r="O229" s="4" t="str">
        <f t="shared" si="34"/>
        <v/>
      </c>
      <c r="P229" s="4" t="str">
        <f t="shared" ca="1" si="35"/>
        <v>{product_name: 'Sledge', cost: 1, stock: 14, weight: 10, category_id: 3, additional_information: JSON.stringify({type: 'Adventuring Gear'})},</v>
      </c>
    </row>
    <row r="230" spans="1:16" s="12" customFormat="1" ht="60" outlineLevel="1" x14ac:dyDescent="0.2">
      <c r="A230" s="11" t="s">
        <v>1430</v>
      </c>
      <c r="B230" s="37" t="s">
        <v>1264</v>
      </c>
      <c r="C230" s="12">
        <v>0.5</v>
      </c>
      <c r="D230" s="12">
        <v>20</v>
      </c>
      <c r="E230" s="13" t="s">
        <v>907</v>
      </c>
      <c r="F230" s="13" t="s">
        <v>1461</v>
      </c>
      <c r="H230" s="4" t="str">
        <f t="shared" si="27"/>
        <v>product_name: 'Smoke Stick'</v>
      </c>
      <c r="I230" s="4" t="str">
        <f t="shared" si="28"/>
        <v>description: 'This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v>
      </c>
      <c r="J230" s="4" t="str">
        <f t="shared" si="29"/>
        <v>cost: 20</v>
      </c>
      <c r="K230" s="4" t="str">
        <f t="shared" ca="1" si="30"/>
        <v>stock: 4</v>
      </c>
      <c r="L230" s="4" t="str">
        <f t="shared" si="31"/>
        <v>weight: 0.5</v>
      </c>
      <c r="M230" s="4" t="str">
        <f t="shared" si="32"/>
        <v>category_id: 3</v>
      </c>
      <c r="N230" s="4" t="str">
        <f t="shared" si="33"/>
        <v>type: 'Special Substances &amp; Items'</v>
      </c>
      <c r="O230" s="4" t="str">
        <f t="shared" si="34"/>
        <v/>
      </c>
      <c r="P230" s="4" t="str">
        <f t="shared" ca="1" si="35"/>
        <v>{product_name: 'Smoke Stick', description: 'This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 cost: 20, stock: 4, weight: 0.5, category_id: 3, additional_information: JSON.stringify({type: 'Special Substances &amp; Items'})},</v>
      </c>
    </row>
    <row r="231" spans="1:16" s="12" customFormat="1" outlineLevel="1" x14ac:dyDescent="0.2">
      <c r="A231" s="11" t="s">
        <v>1265</v>
      </c>
      <c r="B231" s="37" t="s">
        <v>1352</v>
      </c>
      <c r="C231" s="12">
        <v>4</v>
      </c>
      <c r="D231" s="12">
        <v>6</v>
      </c>
      <c r="E231" s="13"/>
      <c r="F231" s="13" t="s">
        <v>1483</v>
      </c>
      <c r="H231" s="4" t="str">
        <f t="shared" si="27"/>
        <v>product_name: 'Snuffing Bell'</v>
      </c>
      <c r="I231" s="4" t="str">
        <f t="shared" si="28"/>
        <v/>
      </c>
      <c r="J231" s="4" t="str">
        <f t="shared" si="29"/>
        <v>cost: 6</v>
      </c>
      <c r="K231" s="4" t="str">
        <f t="shared" ca="1" si="30"/>
        <v>stock: 4</v>
      </c>
      <c r="L231" s="4" t="str">
        <f t="shared" si="31"/>
        <v>weight: 4</v>
      </c>
      <c r="M231" s="4" t="str">
        <f t="shared" si="32"/>
        <v>category_id: 3</v>
      </c>
      <c r="N231" s="4" t="str">
        <f t="shared" si="33"/>
        <v/>
      </c>
      <c r="O231" s="4" t="str">
        <f t="shared" si="34"/>
        <v/>
      </c>
      <c r="P231" s="4" t="str">
        <f t="shared" ca="1" si="35"/>
        <v>{product_name: 'Snuffing Bell', cost: 6, stock: 4, weight: 4, category_id: 3, additional_information: JSON.stringify({})},</v>
      </c>
    </row>
    <row r="232" spans="1:16" s="12" customFormat="1" outlineLevel="1" x14ac:dyDescent="0.2">
      <c r="A232" s="11" t="s">
        <v>1266</v>
      </c>
      <c r="B232" s="37" t="s">
        <v>1352</v>
      </c>
      <c r="C232" s="12">
        <v>1</v>
      </c>
      <c r="D232" s="12">
        <v>0.5</v>
      </c>
      <c r="E232" s="13" t="s">
        <v>945</v>
      </c>
      <c r="F232" s="13" t="s">
        <v>1484</v>
      </c>
      <c r="H232" s="4" t="str">
        <f t="shared" si="27"/>
        <v>product_name: 'Soap (lb.)'</v>
      </c>
      <c r="I232" s="4" t="str">
        <f t="shared" si="28"/>
        <v/>
      </c>
      <c r="J232" s="4" t="str">
        <f t="shared" si="29"/>
        <v>cost: 0.5</v>
      </c>
      <c r="K232" s="4" t="str">
        <f t="shared" ca="1" si="30"/>
        <v>stock: 8</v>
      </c>
      <c r="L232" s="4" t="str">
        <f t="shared" si="31"/>
        <v>weight: 1</v>
      </c>
      <c r="M232" s="4" t="str">
        <f t="shared" si="32"/>
        <v>category_id: 3</v>
      </c>
      <c r="N232" s="4" t="str">
        <f t="shared" si="33"/>
        <v>type: 'Adventuring Gear'</v>
      </c>
      <c r="O232" s="4" t="str">
        <f t="shared" si="34"/>
        <v/>
      </c>
      <c r="P232" s="4" t="str">
        <f t="shared" ca="1" si="35"/>
        <v>{product_name: 'Soap (lb.)', cost: 0.5, stock: 8, weight: 1, category_id: 3, additional_information: JSON.stringify({type: 'Adventuring Gear'})},</v>
      </c>
    </row>
    <row r="233" spans="1:16" s="12" customFormat="1" outlineLevel="1" x14ac:dyDescent="0.2">
      <c r="A233" s="11" t="s">
        <v>1267</v>
      </c>
      <c r="B233" s="37" t="s">
        <v>1352</v>
      </c>
      <c r="C233" s="12">
        <v>3</v>
      </c>
      <c r="D233" s="12">
        <v>15</v>
      </c>
      <c r="E233" s="13"/>
      <c r="F233" s="13"/>
      <c r="H233" s="4" t="str">
        <f t="shared" si="27"/>
        <v>product_name: 'Songbook, Bard\'s'</v>
      </c>
      <c r="I233" s="4" t="str">
        <f t="shared" si="28"/>
        <v/>
      </c>
      <c r="J233" s="4" t="str">
        <f t="shared" si="29"/>
        <v>cost: 15</v>
      </c>
      <c r="K233" s="4" t="str">
        <f t="shared" ca="1" si="30"/>
        <v>stock: 18</v>
      </c>
      <c r="L233" s="4" t="str">
        <f t="shared" si="31"/>
        <v>weight: 3</v>
      </c>
      <c r="M233" s="4" t="str">
        <f t="shared" si="32"/>
        <v>category_id: 3</v>
      </c>
      <c r="N233" s="4" t="str">
        <f t="shared" si="33"/>
        <v/>
      </c>
      <c r="O233" s="4" t="str">
        <f t="shared" si="34"/>
        <v/>
      </c>
      <c r="P233" s="4" t="str">
        <f t="shared" ca="1" si="35"/>
        <v>{product_name: 'Songbook, Bard\'s', cost: 15, stock: 18, weight: 3, category_id: 3, additional_information: JSON.stringify({})},</v>
      </c>
    </row>
    <row r="234" spans="1:16" s="12" customFormat="1" outlineLevel="1" x14ac:dyDescent="0.2">
      <c r="A234" s="11" t="s">
        <v>1268</v>
      </c>
      <c r="B234" s="37" t="s">
        <v>1352</v>
      </c>
      <c r="C234" s="12">
        <v>8</v>
      </c>
      <c r="D234" s="12">
        <v>2</v>
      </c>
      <c r="E234" s="13" t="s">
        <v>945</v>
      </c>
      <c r="F234" s="13" t="s">
        <v>1485</v>
      </c>
      <c r="H234" s="4" t="str">
        <f t="shared" si="27"/>
        <v>product_name: 'Spade or Shovel'</v>
      </c>
      <c r="I234" s="4" t="str">
        <f t="shared" si="28"/>
        <v/>
      </c>
      <c r="J234" s="4" t="str">
        <f t="shared" si="29"/>
        <v>cost: 2</v>
      </c>
      <c r="K234" s="4" t="str">
        <f t="shared" ca="1" si="30"/>
        <v>stock: 8</v>
      </c>
      <c r="L234" s="4" t="str">
        <f t="shared" si="31"/>
        <v>weight: 8</v>
      </c>
      <c r="M234" s="4" t="str">
        <f t="shared" si="32"/>
        <v>category_id: 3</v>
      </c>
      <c r="N234" s="4" t="str">
        <f t="shared" si="33"/>
        <v>type: 'Adventuring Gear'</v>
      </c>
      <c r="O234" s="4" t="str">
        <f t="shared" si="34"/>
        <v/>
      </c>
      <c r="P234" s="4" t="str">
        <f t="shared" ca="1" si="35"/>
        <v>{product_name: 'Spade or Shovel', cost: 2, stock: 8, weight: 8, category_id: 3, additional_information: JSON.stringify({type: 'Adventuring Gear'})},</v>
      </c>
    </row>
    <row r="235" spans="1:16" s="12" customFormat="1" ht="50" outlineLevel="1" x14ac:dyDescent="0.2">
      <c r="A235" s="11" t="s">
        <v>1269</v>
      </c>
      <c r="B235" s="37" t="s">
        <v>1271</v>
      </c>
      <c r="C235" s="12">
        <v>3</v>
      </c>
      <c r="D235" s="12">
        <v>5</v>
      </c>
      <c r="E235" s="13" t="s">
        <v>914</v>
      </c>
      <c r="F235" s="13" t="s">
        <v>1448</v>
      </c>
      <c r="H235" s="4" t="str">
        <f t="shared" si="27"/>
        <v>product_name: 'Spell Component Pouch'</v>
      </c>
      <c r="I235" s="4" t="str">
        <f t="shared" si="28"/>
        <v>description: 'A spellcaster with a spell component pouch is assumed to have all the material components and focuses needed for spellcasting, except for those components that have a specific cost, divine focuses, and focuses that wouldn\'t fit in a pouch.'</v>
      </c>
      <c r="J235" s="4" t="str">
        <f t="shared" si="29"/>
        <v>cost: 5</v>
      </c>
      <c r="K235" s="4" t="str">
        <f t="shared" ca="1" si="30"/>
        <v>stock: 4</v>
      </c>
      <c r="L235" s="4" t="str">
        <f t="shared" si="31"/>
        <v>weight: 3</v>
      </c>
      <c r="M235" s="4" t="str">
        <f t="shared" si="32"/>
        <v>category_id: 3</v>
      </c>
      <c r="N235" s="4" t="str">
        <f t="shared" si="33"/>
        <v>type: 'Tools &amp; Skill Kits'</v>
      </c>
      <c r="O235" s="4" t="str">
        <f t="shared" si="34"/>
        <v/>
      </c>
      <c r="P235" s="4" t="str">
        <f t="shared" ca="1" si="35"/>
        <v>{product_name: 'Spell Component Pouch', description: 'A spellcaster with a spell component pouch is assumed to have all the material components and focuses needed for spellcasting, except for those components that have a specific cost, divine focuses, and focuses that wouldn\'t fit in a pouch.', cost: 5, stock: 4, weight: 3, category_id: 3, additional_information: JSON.stringify({type: 'Tools &amp; Skill Kits'})},</v>
      </c>
    </row>
    <row r="236" spans="1:16" s="12" customFormat="1" ht="30" outlineLevel="1" x14ac:dyDescent="0.2">
      <c r="A236" s="11" t="s">
        <v>1272</v>
      </c>
      <c r="B236" s="37" t="s">
        <v>1273</v>
      </c>
      <c r="C236" s="12">
        <v>3</v>
      </c>
      <c r="D236" s="12">
        <v>15</v>
      </c>
      <c r="E236" s="13" t="s">
        <v>914</v>
      </c>
      <c r="F236" s="13" t="s">
        <v>1448</v>
      </c>
      <c r="H236" s="4" t="str">
        <f t="shared" si="27"/>
        <v>product_name: 'Spellbook, Wizard\'s (blank)'</v>
      </c>
      <c r="I236" s="4" t="str">
        <f t="shared" si="28"/>
        <v>description: 'A spellbook has 100 pages of parchment, and each spell takes up one page per spell level (one page each for 0-level spells).'</v>
      </c>
      <c r="J236" s="4" t="str">
        <f t="shared" si="29"/>
        <v>cost: 15</v>
      </c>
      <c r="K236" s="4" t="str">
        <f t="shared" ca="1" si="30"/>
        <v>stock: 3</v>
      </c>
      <c r="L236" s="4" t="str">
        <f t="shared" si="31"/>
        <v>weight: 3</v>
      </c>
      <c r="M236" s="4" t="str">
        <f t="shared" si="32"/>
        <v>category_id: 3</v>
      </c>
      <c r="N236" s="4" t="str">
        <f t="shared" si="33"/>
        <v>type: 'Tools &amp; Skill Kits'</v>
      </c>
      <c r="O236" s="4" t="str">
        <f t="shared" si="34"/>
        <v/>
      </c>
      <c r="P236" s="4" t="str">
        <f t="shared" ca="1" si="35"/>
        <v>{product_name: 'Spellbook, Wizard\'s (blank)', description: 'A spellbook has 100 pages of parchment, and each spell takes up one page per spell level (one page each for 0-level spells).', cost: 15, stock: 3, weight: 3, category_id: 3, additional_information: JSON.stringify({type: 'Tools &amp; Skill Kits'})},</v>
      </c>
    </row>
    <row r="237" spans="1:16" s="12" customFormat="1" ht="20" outlineLevel="1" x14ac:dyDescent="0.2">
      <c r="A237" s="11" t="s">
        <v>1274</v>
      </c>
      <c r="B237" s="37" t="s">
        <v>1275</v>
      </c>
      <c r="C237" s="12">
        <v>1</v>
      </c>
      <c r="D237" s="12">
        <v>1000</v>
      </c>
      <c r="E237" s="13" t="s">
        <v>945</v>
      </c>
      <c r="F237" s="13" t="s">
        <v>1443</v>
      </c>
      <c r="H237" s="4" t="str">
        <f t="shared" si="27"/>
        <v>product_name: 'Spyglass'</v>
      </c>
      <c r="I237" s="4" t="str">
        <f t="shared" si="28"/>
        <v>description: 'Objects viewed through a spyglass are magnified to twice their size.'</v>
      </c>
      <c r="J237" s="4" t="str">
        <f t="shared" si="29"/>
        <v>cost: 1000</v>
      </c>
      <c r="K237" s="4" t="str">
        <f t="shared" ca="1" si="30"/>
        <v>stock: 11</v>
      </c>
      <c r="L237" s="4" t="str">
        <f t="shared" si="31"/>
        <v>weight: 1</v>
      </c>
      <c r="M237" s="4" t="str">
        <f t="shared" si="32"/>
        <v>category_id: 3</v>
      </c>
      <c r="N237" s="4" t="str">
        <f t="shared" si="33"/>
        <v>type: 'Adventuring Gear'</v>
      </c>
      <c r="O237" s="4" t="str">
        <f t="shared" si="34"/>
        <v/>
      </c>
      <c r="P237" s="4" t="str">
        <f t="shared" ca="1" si="35"/>
        <v>{product_name: 'Spyglass', description: 'Objects viewed through a spyglass are magnified to twice their size.', cost: 1000, stock: 11, weight: 1, category_id: 3, additional_information: JSON.stringify({type: 'Adventuring Gear'})},</v>
      </c>
    </row>
    <row r="238" spans="1:16" s="12" customFormat="1" outlineLevel="1" x14ac:dyDescent="0.2">
      <c r="A238" s="11" t="s">
        <v>1276</v>
      </c>
      <c r="B238" s="37" t="s">
        <v>1044</v>
      </c>
      <c r="C238" s="12">
        <v>5</v>
      </c>
      <c r="D238" s="12">
        <v>0</v>
      </c>
      <c r="E238" s="13"/>
      <c r="F238" s="13"/>
      <c r="H238" s="4" t="str">
        <f t="shared" si="27"/>
        <v>product_name: 'Staff'</v>
      </c>
      <c r="I238" s="4" t="str">
        <f t="shared" si="28"/>
        <v>description: '(Usually a magical item)'</v>
      </c>
      <c r="J238" s="4" t="str">
        <f t="shared" si="29"/>
        <v>cost: 0</v>
      </c>
      <c r="K238" s="4" t="str">
        <f t="shared" ca="1" si="30"/>
        <v>stock: 11</v>
      </c>
      <c r="L238" s="4" t="str">
        <f t="shared" si="31"/>
        <v>weight: 5</v>
      </c>
      <c r="M238" s="4" t="str">
        <f t="shared" si="32"/>
        <v>category_id: 3</v>
      </c>
      <c r="N238" s="4" t="str">
        <f t="shared" si="33"/>
        <v/>
      </c>
      <c r="O238" s="4" t="str">
        <f t="shared" si="34"/>
        <v/>
      </c>
      <c r="P238" s="4" t="str">
        <f t="shared" ca="1" si="35"/>
        <v>{product_name: 'Staff', description: '(Usually a magical item)', cost: 0, stock: 11, weight: 5, category_id: 3, additional_information: JSON.stringify({})},</v>
      </c>
    </row>
    <row r="239" spans="1:16" s="12" customFormat="1" ht="40" outlineLevel="1" x14ac:dyDescent="0.2">
      <c r="A239" s="11" t="s">
        <v>1277</v>
      </c>
      <c r="B239" s="37" t="s">
        <v>1278</v>
      </c>
      <c r="C239" s="12">
        <v>1</v>
      </c>
      <c r="D239" s="12">
        <v>2</v>
      </c>
      <c r="E239" s="13" t="s">
        <v>907</v>
      </c>
      <c r="F239" s="13" t="s">
        <v>1461</v>
      </c>
      <c r="H239" s="4" t="str">
        <f t="shared" si="27"/>
        <v>product_name: 'Sunrod'</v>
      </c>
      <c r="I239" s="4" t="str">
        <f t="shared" si="28"/>
        <v>description: 'This 1-foot-long, gold-tipped, iron rod glows brightly when struck. It clearly illuminates a 30-foot radius and provides shadowy illumination in a 60-foot radius. It glows for 6 hours, after which the gold tip is burned out and worthless.'</v>
      </c>
      <c r="J239" s="4" t="str">
        <f t="shared" si="29"/>
        <v>cost: 2</v>
      </c>
      <c r="K239" s="4" t="str">
        <f t="shared" ca="1" si="30"/>
        <v>stock: 0</v>
      </c>
      <c r="L239" s="4" t="str">
        <f t="shared" si="31"/>
        <v>weight: 1</v>
      </c>
      <c r="M239" s="4" t="str">
        <f t="shared" si="32"/>
        <v>category_id: 3</v>
      </c>
      <c r="N239" s="4" t="str">
        <f t="shared" si="33"/>
        <v>type: 'Special Substances &amp; Items'</v>
      </c>
      <c r="O239" s="4" t="str">
        <f t="shared" si="34"/>
        <v/>
      </c>
      <c r="P239" s="4" t="str">
        <f t="shared" ca="1" si="35"/>
        <v>{product_name: 'Sunrod', description: 'This 1-foot-long, gold-tipped, iron rod glows brightly when struck. It clearly illuminates a 30-foot radius and provides shadowy illumination in a 60-foot radius. It glows for 6 hours, after which the gold tip is burned out and worthless.', cost: 2, stock: 0, weight: 1, category_id: 3, additional_information: JSON.stringify({type: 'Special Substances &amp; Items'})},</v>
      </c>
    </row>
    <row r="240" spans="1:16" s="12" customFormat="1" outlineLevel="1" x14ac:dyDescent="0.2">
      <c r="A240" s="11" t="s">
        <v>1431</v>
      </c>
      <c r="B240" s="37" t="s">
        <v>1352</v>
      </c>
      <c r="C240" s="12">
        <v>0</v>
      </c>
      <c r="D240" s="12">
        <v>20</v>
      </c>
      <c r="E240" s="13"/>
      <c r="F240" s="13" t="s">
        <v>1486</v>
      </c>
      <c r="H240" s="4" t="str">
        <f t="shared" si="27"/>
        <v>product_name: 'Sure-grip'</v>
      </c>
      <c r="I240" s="4" t="str">
        <f t="shared" si="28"/>
        <v/>
      </c>
      <c r="J240" s="4" t="str">
        <f t="shared" si="29"/>
        <v>cost: 20</v>
      </c>
      <c r="K240" s="4" t="str">
        <f t="shared" ca="1" si="30"/>
        <v>stock: 18</v>
      </c>
      <c r="L240" s="4" t="str">
        <f t="shared" si="31"/>
        <v>weight: 0</v>
      </c>
      <c r="M240" s="4" t="str">
        <f t="shared" si="32"/>
        <v>category_id: 3</v>
      </c>
      <c r="N240" s="4" t="str">
        <f t="shared" si="33"/>
        <v/>
      </c>
      <c r="O240" s="4" t="str">
        <f t="shared" si="34"/>
        <v/>
      </c>
      <c r="P240" s="4" t="str">
        <f t="shared" ca="1" si="35"/>
        <v>{product_name: 'Sure-grip', cost: 20, stock: 18, weight: 0, category_id: 3, additional_information: JSON.stringify({})},</v>
      </c>
    </row>
    <row r="241" spans="1:16" s="12" customFormat="1" outlineLevel="1" x14ac:dyDescent="0.2">
      <c r="A241" s="11" t="s">
        <v>1280</v>
      </c>
      <c r="B241" s="37" t="s">
        <v>1352</v>
      </c>
      <c r="C241" s="12">
        <v>0.25</v>
      </c>
      <c r="D241" s="12">
        <v>2</v>
      </c>
      <c r="E241" s="13"/>
      <c r="F241" s="13" t="s">
        <v>1487</v>
      </c>
      <c r="H241" s="4" t="str">
        <f t="shared" si="27"/>
        <v>product_name: 'Talis Deck'</v>
      </c>
      <c r="I241" s="4" t="str">
        <f t="shared" si="28"/>
        <v/>
      </c>
      <c r="J241" s="4" t="str">
        <f t="shared" si="29"/>
        <v>cost: 2</v>
      </c>
      <c r="K241" s="4" t="str">
        <f t="shared" ca="1" si="30"/>
        <v>stock: 14</v>
      </c>
      <c r="L241" s="4" t="str">
        <f t="shared" si="31"/>
        <v>weight: 0.25</v>
      </c>
      <c r="M241" s="4" t="str">
        <f t="shared" si="32"/>
        <v>category_id: 3</v>
      </c>
      <c r="N241" s="4" t="str">
        <f t="shared" si="33"/>
        <v/>
      </c>
      <c r="O241" s="4" t="str">
        <f t="shared" si="34"/>
        <v/>
      </c>
      <c r="P241" s="4" t="str">
        <f t="shared" ca="1" si="35"/>
        <v>{product_name: 'Talis Deck', cost: 2, stock: 14, weight: 0.25, category_id: 3, additional_information: JSON.stringify({})},</v>
      </c>
    </row>
    <row r="242" spans="1:16" s="12" customFormat="1" ht="290" outlineLevel="1" x14ac:dyDescent="0.2">
      <c r="A242" s="11" t="s">
        <v>296</v>
      </c>
      <c r="B242" s="37" t="s">
        <v>1281</v>
      </c>
      <c r="C242" s="12">
        <v>4</v>
      </c>
      <c r="D242" s="12">
        <v>50</v>
      </c>
      <c r="E242" s="13" t="s">
        <v>907</v>
      </c>
      <c r="F242" s="13" t="s">
        <v>1461</v>
      </c>
      <c r="H242" s="4" t="str">
        <f t="shared" si="27"/>
        <v>product_name: 'Tanglefoot Bag'</v>
      </c>
      <c r="I242" s="4" t="str">
        <f t="shared" si="28"/>
        <v>description: 'When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underwater.\n\nA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v>
      </c>
      <c r="J242" s="4" t="str">
        <f t="shared" si="29"/>
        <v>cost: 50</v>
      </c>
      <c r="K242" s="4" t="str">
        <f t="shared" ca="1" si="30"/>
        <v>stock: 5</v>
      </c>
      <c r="L242" s="4" t="str">
        <f t="shared" si="31"/>
        <v>weight: 4</v>
      </c>
      <c r="M242" s="4" t="str">
        <f t="shared" si="32"/>
        <v>category_id: 3</v>
      </c>
      <c r="N242" s="4" t="str">
        <f t="shared" si="33"/>
        <v>type: 'Special Substances &amp; Items'</v>
      </c>
      <c r="O242" s="4" t="str">
        <f t="shared" si="34"/>
        <v/>
      </c>
      <c r="P242" s="4" t="str">
        <f t="shared" ca="1" si="35"/>
        <v>{product_name: 'Tanglefoot Bag', description: 'When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underwater.\n\nA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 cost: 50, stock: 5, weight: 4, category_id: 3, additional_information: JSON.stringify({type: 'Special Substances &amp; Items'})},</v>
      </c>
    </row>
    <row r="243" spans="1:16" s="12" customFormat="1" outlineLevel="1" x14ac:dyDescent="0.2">
      <c r="A243" s="11" t="s">
        <v>1282</v>
      </c>
      <c r="B243" s="37" t="s">
        <v>1352</v>
      </c>
      <c r="C243" s="12">
        <v>20</v>
      </c>
      <c r="D243" s="12">
        <v>1</v>
      </c>
      <c r="E243" s="13" t="s">
        <v>945</v>
      </c>
      <c r="F243" s="13" t="s">
        <v>1443</v>
      </c>
      <c r="H243" s="4" t="str">
        <f t="shared" si="27"/>
        <v>product_name: 'Tent'</v>
      </c>
      <c r="I243" s="4" t="str">
        <f t="shared" si="28"/>
        <v/>
      </c>
      <c r="J243" s="4" t="str">
        <f t="shared" si="29"/>
        <v>cost: 1</v>
      </c>
      <c r="K243" s="4" t="str">
        <f t="shared" ca="1" si="30"/>
        <v>stock: 17</v>
      </c>
      <c r="L243" s="4" t="str">
        <f t="shared" si="31"/>
        <v>weight: 20</v>
      </c>
      <c r="M243" s="4" t="str">
        <f t="shared" si="32"/>
        <v>category_id: 3</v>
      </c>
      <c r="N243" s="4" t="str">
        <f t="shared" si="33"/>
        <v>type: 'Adventuring Gear'</v>
      </c>
      <c r="O243" s="4" t="str">
        <f t="shared" si="34"/>
        <v/>
      </c>
      <c r="P243" s="4" t="str">
        <f t="shared" ca="1" si="35"/>
        <v>{product_name: 'Tent', cost: 1, stock: 17, weight: 20, category_id: 3, additional_information: JSON.stringify({type: 'Adventuring Gear'})},</v>
      </c>
    </row>
    <row r="244" spans="1:16" s="12" customFormat="1" ht="40" outlineLevel="1" x14ac:dyDescent="0.2">
      <c r="A244" s="11" t="s">
        <v>1283</v>
      </c>
      <c r="B244" s="37" t="s">
        <v>1284</v>
      </c>
      <c r="C244" s="12">
        <v>1</v>
      </c>
      <c r="D244" s="12">
        <v>3</v>
      </c>
      <c r="E244" s="13" t="s">
        <v>914</v>
      </c>
      <c r="F244" s="13" t="s">
        <v>1448</v>
      </c>
      <c r="H244" s="4" t="str">
        <f t="shared" si="27"/>
        <v>product_name: 'Thieves\' Tools'</v>
      </c>
      <c r="I244" s="4" t="str">
        <f t="shared" si="28"/>
        <v>description: 'This kit contains the tools you need to use the Disable Device and Open Lock skills. Without these tools, you must improvise tools, and you take a -2 circumstance penalty on Disable Device and Open Locks checks.'</v>
      </c>
      <c r="J244" s="4" t="str">
        <f t="shared" si="29"/>
        <v>cost: 3</v>
      </c>
      <c r="K244" s="4" t="str">
        <f t="shared" ca="1" si="30"/>
        <v>stock: 12</v>
      </c>
      <c r="L244" s="4" t="str">
        <f t="shared" si="31"/>
        <v>weight: 1</v>
      </c>
      <c r="M244" s="4" t="str">
        <f t="shared" si="32"/>
        <v>category_id: 3</v>
      </c>
      <c r="N244" s="4" t="str">
        <f t="shared" si="33"/>
        <v>type: 'Tools &amp; Skill Kits'</v>
      </c>
      <c r="O244" s="4" t="str">
        <f t="shared" si="34"/>
        <v/>
      </c>
      <c r="P244" s="4" t="str">
        <f t="shared" ca="1" si="35"/>
        <v>{product_name: 'Thieves\' Tools', description: 'This kit contains the tools you need to use the Disable Device and Open Lock skills. Without these tools, you must improvise tools, and you take a -2 circumstance penalty on Disable Device and Open Locks checks.', cost: 3, stock: 12, weight: 1, category_id: 3, additional_information: JSON.stringify({type: 'Tools &amp; Skill Kits'})},</v>
      </c>
    </row>
    <row r="245" spans="1:16" s="12" customFormat="1" ht="30" outlineLevel="1" x14ac:dyDescent="0.2">
      <c r="A245" s="11" t="s">
        <v>1285</v>
      </c>
      <c r="B245" s="37" t="s">
        <v>1287</v>
      </c>
      <c r="C245" s="12">
        <v>2</v>
      </c>
      <c r="D245" s="12">
        <v>1</v>
      </c>
      <c r="E245" s="13" t="s">
        <v>914</v>
      </c>
      <c r="F245" s="13" t="s">
        <v>1448</v>
      </c>
      <c r="H245" s="4" t="str">
        <f t="shared" si="27"/>
        <v>product_name: 'Thieves\' Tools, Masterwork'</v>
      </c>
      <c r="I245" s="4" t="str">
        <f t="shared" si="28"/>
        <v>description: 'This kit contains extra tools and tools of better make, which grant a +2 circumstance bonus on Disable Device and Open Lock checks.'</v>
      </c>
      <c r="J245" s="4" t="str">
        <f t="shared" si="29"/>
        <v>cost: 1</v>
      </c>
      <c r="K245" s="4" t="str">
        <f t="shared" ca="1" si="30"/>
        <v>stock: 4</v>
      </c>
      <c r="L245" s="4" t="str">
        <f t="shared" si="31"/>
        <v>weight: 2</v>
      </c>
      <c r="M245" s="4" t="str">
        <f t="shared" si="32"/>
        <v>category_id: 3</v>
      </c>
      <c r="N245" s="4" t="str">
        <f t="shared" si="33"/>
        <v>type: 'Tools &amp; Skill Kits'</v>
      </c>
      <c r="O245" s="4" t="str">
        <f t="shared" si="34"/>
        <v/>
      </c>
      <c r="P245" s="4" t="str">
        <f t="shared" ca="1" si="35"/>
        <v>{product_name: 'Thieves\' Tools, Masterwork', description: 'This kit contains extra tools and tools of better make, which grant a +2 circumstance bonus on Disable Device and Open Lock checks.', cost: 1, stock: 4, weight: 2, category_id: 3, additional_information: JSON.stringify({type: 'Tools &amp; Skill Kits'})},</v>
      </c>
    </row>
    <row r="246" spans="1:16" s="12" customFormat="1" ht="130" outlineLevel="1" x14ac:dyDescent="0.2">
      <c r="A246" s="11" t="s">
        <v>304</v>
      </c>
      <c r="B246" s="37" t="s">
        <v>1288</v>
      </c>
      <c r="C246" s="12">
        <v>1</v>
      </c>
      <c r="D246" s="12">
        <v>30</v>
      </c>
      <c r="E246" s="13" t="s">
        <v>907</v>
      </c>
      <c r="F246" s="13" t="s">
        <v>1461</v>
      </c>
      <c r="H246" s="4" t="str">
        <f t="shared" si="27"/>
        <v>product_name: 'Thunderstone'</v>
      </c>
      <c r="I246" s="4" t="str">
        <f t="shared" si="28"/>
        <v>description: 'You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cast.\n\nSince you don\'t need to hit a specific target, you can simply aim at a particular 5-foot square. Treat the target square as AC 5.'</v>
      </c>
      <c r="J246" s="4" t="str">
        <f t="shared" si="29"/>
        <v>cost: 30</v>
      </c>
      <c r="K246" s="4" t="str">
        <f t="shared" ca="1" si="30"/>
        <v>stock: 4</v>
      </c>
      <c r="L246" s="4" t="str">
        <f t="shared" si="31"/>
        <v>weight: 1</v>
      </c>
      <c r="M246" s="4" t="str">
        <f t="shared" si="32"/>
        <v>category_id: 3</v>
      </c>
      <c r="N246" s="4" t="str">
        <f t="shared" si="33"/>
        <v>type: 'Special Substances &amp; Items'</v>
      </c>
      <c r="O246" s="4" t="str">
        <f t="shared" si="34"/>
        <v/>
      </c>
      <c r="P246" s="4" t="str">
        <f t="shared" ca="1" si="35"/>
        <v>{product_name: 'Thunderstone', description: 'You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cast.\n\nSince you don\'t need to hit a specific target, you can simply aim at a particular 5-foot square. Treat the target square as AC 5.', cost: 30, stock: 4, weight: 1, category_id: 3, additional_information: JSON.stringify({type: 'Special Substances &amp; Items'})},</v>
      </c>
    </row>
    <row r="247" spans="1:16" s="12" customFormat="1" ht="70" outlineLevel="1" x14ac:dyDescent="0.2">
      <c r="A247" s="11" t="s">
        <v>1289</v>
      </c>
      <c r="B247" s="37" t="s">
        <v>1290</v>
      </c>
      <c r="C247" s="12">
        <v>0</v>
      </c>
      <c r="D247" s="12">
        <v>1</v>
      </c>
      <c r="E247" s="13" t="s">
        <v>907</v>
      </c>
      <c r="F247" s="13" t="s">
        <v>1461</v>
      </c>
      <c r="H247" s="4" t="str">
        <f t="shared" si="27"/>
        <v>product_name: 'Tindertwig'</v>
      </c>
      <c r="I247" s="4" t="str">
        <f t="shared" si="28"/>
        <v>description: 'The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v>
      </c>
      <c r="J247" s="4" t="str">
        <f t="shared" si="29"/>
        <v>cost: 1</v>
      </c>
      <c r="K247" s="4" t="str">
        <f t="shared" ca="1" si="30"/>
        <v>stock: 18</v>
      </c>
      <c r="L247" s="4" t="str">
        <f t="shared" si="31"/>
        <v>weight: 0</v>
      </c>
      <c r="M247" s="4" t="str">
        <f t="shared" si="32"/>
        <v>category_id: 3</v>
      </c>
      <c r="N247" s="4" t="str">
        <f t="shared" si="33"/>
        <v>type: 'Special Substances &amp; Items'</v>
      </c>
      <c r="O247" s="4" t="str">
        <f t="shared" si="34"/>
        <v/>
      </c>
      <c r="P247" s="4" t="str">
        <f t="shared" ca="1" si="35"/>
        <v>{product_name: 'Tindertwig', description: 'The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 cost: 1, stock: 18, weight: 0, category_id: 3, additional_information: JSON.stringify({type: 'Special Substances &amp; Items'})},</v>
      </c>
    </row>
    <row r="248" spans="1:16" s="12" customFormat="1" ht="40" outlineLevel="1" x14ac:dyDescent="0.2">
      <c r="A248" s="11" t="s">
        <v>1291</v>
      </c>
      <c r="B248" s="37" t="s">
        <v>1292</v>
      </c>
      <c r="E248" s="13" t="s">
        <v>914</v>
      </c>
      <c r="F248" s="13" t="s">
        <v>1448</v>
      </c>
      <c r="H248" s="4" t="str">
        <f t="shared" si="27"/>
        <v>product_name: 'Tool, Masterwork'</v>
      </c>
      <c r="I248" s="4" t="str">
        <f t="shared" si="28"/>
        <v>description: 'This well-made item is the perfect tool for the job. It grants a +2 circumstance bonus on a related skill check (if any). Bonuses provided by multiple masterwork items used toward the same skill check do not stack.'</v>
      </c>
      <c r="J248" s="4" t="str">
        <f t="shared" si="29"/>
        <v>cost: -1</v>
      </c>
      <c r="K248" s="4" t="str">
        <f t="shared" ca="1" si="30"/>
        <v>stock: 13</v>
      </c>
      <c r="L248" s="4" t="str">
        <f t="shared" si="31"/>
        <v>weight: -1</v>
      </c>
      <c r="M248" s="4" t="str">
        <f t="shared" si="32"/>
        <v>category_id: 3</v>
      </c>
      <c r="N248" s="4" t="str">
        <f t="shared" si="33"/>
        <v>type: 'Tools &amp; Skill Kits'</v>
      </c>
      <c r="O248" s="4" t="str">
        <f t="shared" si="34"/>
        <v/>
      </c>
      <c r="P248" s="4" t="str">
        <f t="shared" ca="1" si="35"/>
        <v>{product_name: 'Tool, Masterwork', description: 'This well-made item is the perfect tool for the job. It grants a +2 circumstance bonus on a related skill check (if any). Bonuses provided by multiple masterwork items used toward the same skill check do not stack.', cost: -1, stock: 13, weight: -1, category_id: 3, additional_information: JSON.stringify({type: 'Tools &amp; Skill Kits'})},</v>
      </c>
    </row>
    <row r="249" spans="1:16" s="12" customFormat="1" ht="60" outlineLevel="1" x14ac:dyDescent="0.2">
      <c r="A249" s="11" t="s">
        <v>1293</v>
      </c>
      <c r="B249" s="37" t="s">
        <v>1295</v>
      </c>
      <c r="C249" s="12">
        <v>1</v>
      </c>
      <c r="D249" s="12">
        <v>0.01</v>
      </c>
      <c r="E249" s="13" t="s">
        <v>945</v>
      </c>
      <c r="F249" s="13" t="s">
        <v>1443</v>
      </c>
      <c r="H249" s="4" t="str">
        <f t="shared" si="27"/>
        <v>product_name: 'Torch'</v>
      </c>
      <c r="I249" s="4" t="str">
        <f t="shared" si="28"/>
        <v>description: 'A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v>
      </c>
      <c r="J249" s="4" t="str">
        <f t="shared" si="29"/>
        <v>cost: 0.01</v>
      </c>
      <c r="K249" s="4" t="str">
        <f t="shared" ca="1" si="30"/>
        <v>stock: 7</v>
      </c>
      <c r="L249" s="4" t="str">
        <f t="shared" si="31"/>
        <v>weight: 1</v>
      </c>
      <c r="M249" s="4" t="str">
        <f t="shared" si="32"/>
        <v>category_id: 3</v>
      </c>
      <c r="N249" s="4" t="str">
        <f t="shared" si="33"/>
        <v>type: 'Adventuring Gear'</v>
      </c>
      <c r="O249" s="4" t="str">
        <f t="shared" si="34"/>
        <v/>
      </c>
      <c r="P249" s="4" t="str">
        <f t="shared" ca="1" si="35"/>
        <v>{product_name: 'Torch', description: 'A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 cost: 0.01, stock: 7, weight: 1, category_id: 3, additional_information: JSON.stringify({type: 'Adventuring Gear'})},</v>
      </c>
    </row>
    <row r="250" spans="1:16" s="12" customFormat="1" ht="40" outlineLevel="1" x14ac:dyDescent="0.2">
      <c r="A250" s="11" t="s">
        <v>1432</v>
      </c>
      <c r="B250" s="37" t="s">
        <v>1433</v>
      </c>
      <c r="E250" s="13" t="s">
        <v>907</v>
      </c>
      <c r="F250" s="13" t="s">
        <v>1461</v>
      </c>
      <c r="H250" s="4" t="str">
        <f t="shared" si="27"/>
        <v>product_name: 'Torch, Ever-Burning'</v>
      </c>
      <c r="I250" s="4" t="str">
        <f t="shared" si="28"/>
        <v>description: 'This otherwise normal torch has a continual flame spell cast upon it. An ever-burning torch clearly illuminates a 20-foot radius and provides shadowy illumination out to a 40-foot radius.'</v>
      </c>
      <c r="J250" s="4" t="str">
        <f t="shared" si="29"/>
        <v>cost: -1</v>
      </c>
      <c r="K250" s="4" t="str">
        <f t="shared" ca="1" si="30"/>
        <v>stock: 5</v>
      </c>
      <c r="L250" s="4" t="str">
        <f t="shared" si="31"/>
        <v>weight: -1</v>
      </c>
      <c r="M250" s="4" t="str">
        <f t="shared" si="32"/>
        <v>category_id: 3</v>
      </c>
      <c r="N250" s="4" t="str">
        <f t="shared" si="33"/>
        <v>type: 'Special Substances &amp; Items'</v>
      </c>
      <c r="O250" s="4" t="str">
        <f t="shared" si="34"/>
        <v/>
      </c>
      <c r="P250" s="4" t="str">
        <f t="shared" ca="1" si="35"/>
        <v>{product_name: 'Torch, Ever-Burning', description: 'This otherwise normal torch has a continual flame spell cast upon it. An ever-burning torch clearly illuminates a 20-foot radius and provides shadowy illumination out to a 40-foot radius.', cost: -1, stock: 5, weight: -1, category_id: 3, additional_information: JSON.stringify({type: 'Special Substances &amp; Items'})},</v>
      </c>
    </row>
    <row r="251" spans="1:16" s="12" customFormat="1" outlineLevel="1" x14ac:dyDescent="0.2">
      <c r="A251" s="11" t="s">
        <v>1298</v>
      </c>
      <c r="B251" s="37" t="s">
        <v>1299</v>
      </c>
      <c r="D251" s="12">
        <v>50000</v>
      </c>
      <c r="E251" s="13"/>
      <c r="F251" s="13"/>
      <c r="H251" s="4" t="str">
        <f t="shared" si="27"/>
        <v>product_name: 'Tower'</v>
      </c>
      <c r="I251" s="4" t="str">
        <f t="shared" si="28"/>
        <v>description: '3 level, round or square stone tower'</v>
      </c>
      <c r="J251" s="4" t="str">
        <f t="shared" si="29"/>
        <v>cost: 50000</v>
      </c>
      <c r="K251" s="4" t="str">
        <f t="shared" ca="1" si="30"/>
        <v>stock: 6</v>
      </c>
      <c r="L251" s="4" t="str">
        <f t="shared" si="31"/>
        <v>weight: -1</v>
      </c>
      <c r="M251" s="4" t="str">
        <f t="shared" si="32"/>
        <v>category_id: 3</v>
      </c>
      <c r="N251" s="4" t="str">
        <f t="shared" si="33"/>
        <v/>
      </c>
      <c r="O251" s="4" t="str">
        <f t="shared" si="34"/>
        <v/>
      </c>
      <c r="P251" s="4" t="str">
        <f t="shared" ca="1" si="35"/>
        <v>{product_name: 'Tower', description: '3 level, round or square stone tower', cost: 50000, stock: 6, weight: -1, category_id: 3, additional_information: JSON.stringify({})},</v>
      </c>
    </row>
    <row r="252" spans="1:16" s="12" customFormat="1" ht="30" outlineLevel="1" x14ac:dyDescent="0.2">
      <c r="A252" s="11" t="s">
        <v>1300</v>
      </c>
      <c r="B252" s="37" t="s">
        <v>1302</v>
      </c>
      <c r="C252" s="12">
        <v>5</v>
      </c>
      <c r="D252" s="12">
        <v>1</v>
      </c>
      <c r="E252" s="13" t="s">
        <v>870</v>
      </c>
      <c r="F252" s="13" t="s">
        <v>1447</v>
      </c>
      <c r="H252" s="4" t="str">
        <f t="shared" si="27"/>
        <v>product_name: 'Traveler\'s Outfit'</v>
      </c>
      <c r="I252" s="4" t="str">
        <f t="shared" si="28"/>
        <v>description: 'This set of clothes consists of boots, a wool skirt or breeches, a sturdy belt, a shirt (perhaps with a vest or jacket), and an ample cloak with a hood.'</v>
      </c>
      <c r="J252" s="4" t="str">
        <f t="shared" si="29"/>
        <v>cost: 1</v>
      </c>
      <c r="K252" s="4" t="str">
        <f t="shared" ca="1" si="30"/>
        <v>stock: 8</v>
      </c>
      <c r="L252" s="4" t="str">
        <f t="shared" si="31"/>
        <v>weight: 5</v>
      </c>
      <c r="M252" s="4" t="str">
        <f t="shared" si="32"/>
        <v>category_id: 3</v>
      </c>
      <c r="N252" s="4" t="str">
        <f t="shared" si="33"/>
        <v>type: 'Clothing'</v>
      </c>
      <c r="O252" s="4" t="str">
        <f t="shared" si="34"/>
        <v/>
      </c>
      <c r="P252" s="4" t="str">
        <f t="shared" ca="1" si="35"/>
        <v>{product_name: 'Traveler\'s Outfit', description: 'This set of clothes consists of boots, a wool skirt or breeches, a sturdy belt, a shirt (perhaps with a vest or jacket), and an ample cloak with a hood.', cost: 1, stock: 8, weight: 5, category_id: 3, additional_information: JSON.stringify({type: 'Clothing'})},</v>
      </c>
    </row>
    <row r="253" spans="1:16" s="12" customFormat="1" ht="20" outlineLevel="1" x14ac:dyDescent="0.2">
      <c r="A253" s="11" t="s">
        <v>1303</v>
      </c>
      <c r="B253" s="37" t="s">
        <v>1304</v>
      </c>
      <c r="C253" s="12">
        <v>0</v>
      </c>
      <c r="D253" s="12">
        <v>1</v>
      </c>
      <c r="E253" s="13" t="s">
        <v>945</v>
      </c>
      <c r="F253" s="13" t="s">
        <v>1443</v>
      </c>
      <c r="H253" s="4" t="str">
        <f t="shared" si="27"/>
        <v>product_name: 'Vial'</v>
      </c>
      <c r="I253" s="4" t="str">
        <f t="shared" si="28"/>
        <v>description: 'A vial holds 1 ounce of liquid. The stoppered container usually is no more than 1 inch wide and 3 inches high.'</v>
      </c>
      <c r="J253" s="4" t="str">
        <f t="shared" si="29"/>
        <v>cost: 1</v>
      </c>
      <c r="K253" s="4" t="str">
        <f t="shared" ca="1" si="30"/>
        <v>stock: 6</v>
      </c>
      <c r="L253" s="4" t="str">
        <f t="shared" si="31"/>
        <v>weight: 0</v>
      </c>
      <c r="M253" s="4" t="str">
        <f t="shared" si="32"/>
        <v>category_id: 3</v>
      </c>
      <c r="N253" s="4" t="str">
        <f t="shared" si="33"/>
        <v>type: 'Adventuring Gear'</v>
      </c>
      <c r="O253" s="4" t="str">
        <f t="shared" si="34"/>
        <v/>
      </c>
      <c r="P253" s="4" t="str">
        <f t="shared" ca="1" si="35"/>
        <v>{product_name: 'Vial', description: 'A vial holds 1 ounce of liquid. The stoppered container usually is no more than 1 inch wide and 3 inches high.', cost: 1, stock: 6, weight: 0, category_id: 3, additional_information: JSON.stringify({type: 'Adventuring Gear'})},</v>
      </c>
    </row>
    <row r="254" spans="1:16" s="12" customFormat="1" ht="30" outlineLevel="1" x14ac:dyDescent="0.2">
      <c r="A254" s="11" t="s">
        <v>1305</v>
      </c>
      <c r="B254" s="37" t="s">
        <v>1307</v>
      </c>
      <c r="C254" s="12">
        <v>400</v>
      </c>
      <c r="D254" s="12">
        <v>35</v>
      </c>
      <c r="E254" s="13" t="s">
        <v>1421</v>
      </c>
      <c r="F254" s="13" t="s">
        <v>1454</v>
      </c>
      <c r="H254" s="4" t="str">
        <f t="shared" si="27"/>
        <v>product_name: 'Wagon'</v>
      </c>
      <c r="I254" s="4" t="str">
        <f t="shared" si="28"/>
        <v>description: 'This is a four-wheeled, open vehicle for transporting heavy loads. In general, two horses (or other beasts of burden) draw it. A wagon comes with the harness needed to pull it.'</v>
      </c>
      <c r="J254" s="4" t="str">
        <f t="shared" si="29"/>
        <v>cost: 35</v>
      </c>
      <c r="K254" s="4" t="str">
        <f t="shared" ca="1" si="30"/>
        <v>stock: 12</v>
      </c>
      <c r="L254" s="4" t="str">
        <f t="shared" si="31"/>
        <v>weight: 400</v>
      </c>
      <c r="M254" s="4" t="str">
        <f t="shared" si="32"/>
        <v>category_id: 3</v>
      </c>
      <c r="N254" s="4" t="str">
        <f t="shared" si="33"/>
        <v>type: 'Transport'</v>
      </c>
      <c r="O254" s="4" t="str">
        <f t="shared" si="34"/>
        <v/>
      </c>
      <c r="P254" s="4" t="str">
        <f t="shared" ca="1" si="35"/>
        <v>{product_name: 'Wagon', description: 'This is a four-wheeled, open vehicle for transporting heavy loads. In general, two horses (or other beasts of burden) draw it. A wagon comes with the harness needed to pull it.', cost: 35, stock: 12, weight: 400, category_id: 3, additional_information: JSON.stringify({type: 'Transport'})},</v>
      </c>
    </row>
    <row r="255" spans="1:16" s="12" customFormat="1" outlineLevel="1" x14ac:dyDescent="0.2">
      <c r="A255" s="11" t="s">
        <v>1308</v>
      </c>
      <c r="B255" s="37" t="s">
        <v>1044</v>
      </c>
      <c r="C255" s="12">
        <v>0</v>
      </c>
      <c r="D255" s="12">
        <v>0</v>
      </c>
      <c r="E255" s="13"/>
      <c r="F255" s="13"/>
      <c r="H255" s="4" t="str">
        <f t="shared" si="27"/>
        <v>product_name: 'Wand'</v>
      </c>
      <c r="I255" s="4" t="str">
        <f t="shared" si="28"/>
        <v>description: '(Usually a magical item)'</v>
      </c>
      <c r="J255" s="4" t="str">
        <f t="shared" si="29"/>
        <v>cost: 0</v>
      </c>
      <c r="K255" s="4" t="str">
        <f t="shared" ca="1" si="30"/>
        <v>stock: 1</v>
      </c>
      <c r="L255" s="4" t="str">
        <f t="shared" si="31"/>
        <v>weight: 0</v>
      </c>
      <c r="M255" s="4" t="str">
        <f t="shared" si="32"/>
        <v>category_id: 3</v>
      </c>
      <c r="N255" s="4" t="str">
        <f t="shared" si="33"/>
        <v/>
      </c>
      <c r="O255" s="4" t="str">
        <f t="shared" si="34"/>
        <v/>
      </c>
      <c r="P255" s="4" t="str">
        <f t="shared" ca="1" si="35"/>
        <v>{product_name: 'Wand', description: '(Usually a magical item)', cost: 0, stock: 1, weight: 0, category_id: 3, additional_information: JSON.stringify({})},</v>
      </c>
    </row>
    <row r="256" spans="1:16" s="12" customFormat="1" outlineLevel="1" x14ac:dyDescent="0.2">
      <c r="A256" s="11" t="s">
        <v>1309</v>
      </c>
      <c r="B256" s="37" t="s">
        <v>1352</v>
      </c>
      <c r="D256" s="12">
        <v>400</v>
      </c>
      <c r="E256" s="13" t="s">
        <v>1035</v>
      </c>
      <c r="F256" s="13" t="s">
        <v>1449</v>
      </c>
      <c r="H256" s="4" t="str">
        <f t="shared" si="27"/>
        <v>product_name: 'Warhorse, heavy'</v>
      </c>
      <c r="I256" s="4" t="str">
        <f t="shared" si="28"/>
        <v/>
      </c>
      <c r="J256" s="4" t="str">
        <f t="shared" si="29"/>
        <v>cost: 400</v>
      </c>
      <c r="K256" s="4" t="str">
        <f t="shared" ca="1" si="30"/>
        <v>stock: 15</v>
      </c>
      <c r="L256" s="4" t="str">
        <f t="shared" si="31"/>
        <v>weight: -1</v>
      </c>
      <c r="M256" s="4" t="str">
        <f t="shared" si="32"/>
        <v>category_id: 3</v>
      </c>
      <c r="N256" s="4" t="str">
        <f t="shared" si="33"/>
        <v>type: 'Mounts &amp; Related Gear'</v>
      </c>
      <c r="O256" s="4" t="str">
        <f t="shared" si="34"/>
        <v/>
      </c>
      <c r="P256" s="4" t="str">
        <f t="shared" ca="1" si="35"/>
        <v>{product_name: 'Warhorse, heavy', cost: 400, stock: 15, weight: -1, category_id: 3, additional_information: JSON.stringify({type: 'Mounts &amp; Related Gear'})},</v>
      </c>
    </row>
    <row r="257" spans="1:16" s="12" customFormat="1" outlineLevel="1" x14ac:dyDescent="0.2">
      <c r="A257" s="11" t="s">
        <v>1310</v>
      </c>
      <c r="B257" s="37" t="s">
        <v>1352</v>
      </c>
      <c r="D257" s="12">
        <v>150</v>
      </c>
      <c r="E257" s="13" t="s">
        <v>1035</v>
      </c>
      <c r="F257" s="13" t="s">
        <v>1449</v>
      </c>
      <c r="H257" s="4" t="str">
        <f t="shared" si="27"/>
        <v>product_name: 'Warhorse, light'</v>
      </c>
      <c r="I257" s="4" t="str">
        <f t="shared" si="28"/>
        <v/>
      </c>
      <c r="J257" s="4" t="str">
        <f t="shared" si="29"/>
        <v>cost: 150</v>
      </c>
      <c r="K257" s="4" t="str">
        <f t="shared" ca="1" si="30"/>
        <v>stock: 7</v>
      </c>
      <c r="L257" s="4" t="str">
        <f t="shared" si="31"/>
        <v>weight: -1</v>
      </c>
      <c r="M257" s="4" t="str">
        <f t="shared" si="32"/>
        <v>category_id: 3</v>
      </c>
      <c r="N257" s="4" t="str">
        <f t="shared" si="33"/>
        <v>type: 'Mounts &amp; Related Gear'</v>
      </c>
      <c r="O257" s="4" t="str">
        <f t="shared" si="34"/>
        <v/>
      </c>
      <c r="P257" s="4" t="str">
        <f t="shared" ca="1" si="35"/>
        <v>{product_name: 'Warhorse, light', cost: 150, stock: 7, weight: -1, category_id: 3, additional_information: JSON.stringify({type: 'Mounts &amp; Related Gear'})},</v>
      </c>
    </row>
    <row r="258" spans="1:16" s="12" customFormat="1" outlineLevel="1" x14ac:dyDescent="0.2">
      <c r="A258" s="11" t="s">
        <v>1434</v>
      </c>
      <c r="B258" s="37" t="s">
        <v>1352</v>
      </c>
      <c r="D258" s="12">
        <v>100</v>
      </c>
      <c r="E258" s="13" t="s">
        <v>1035</v>
      </c>
      <c r="F258" s="13" t="s">
        <v>1488</v>
      </c>
      <c r="H258" s="4" t="str">
        <f t="shared" si="27"/>
        <v>product_name: 'War Pony'</v>
      </c>
      <c r="I258" s="4" t="str">
        <f t="shared" si="28"/>
        <v/>
      </c>
      <c r="J258" s="4" t="str">
        <f t="shared" si="29"/>
        <v>cost: 100</v>
      </c>
      <c r="K258" s="4" t="str">
        <f t="shared" ca="1" si="30"/>
        <v>stock: 8</v>
      </c>
      <c r="L258" s="4" t="str">
        <f t="shared" si="31"/>
        <v>weight: -1</v>
      </c>
      <c r="M258" s="4" t="str">
        <f t="shared" si="32"/>
        <v>category_id: 3</v>
      </c>
      <c r="N258" s="4" t="str">
        <f t="shared" si="33"/>
        <v>type: 'Mounts &amp; Related Gear'</v>
      </c>
      <c r="O258" s="4" t="str">
        <f t="shared" si="34"/>
        <v/>
      </c>
      <c r="P258" s="4" t="str">
        <f t="shared" ca="1" si="35"/>
        <v>{product_name: 'War Pony', cost: 100, stock: 8, weight: -1, category_id: 3, additional_information: JSON.stringify({type: 'Mounts &amp; Related Gear'})},</v>
      </c>
    </row>
    <row r="259" spans="1:16" s="12" customFormat="1" ht="70" outlineLevel="1" x14ac:dyDescent="0.2">
      <c r="A259" s="11" t="s">
        <v>1312</v>
      </c>
      <c r="B259" s="37" t="s">
        <v>1314</v>
      </c>
      <c r="D259" s="12">
        <v>25000</v>
      </c>
      <c r="E259" s="13" t="s">
        <v>1421</v>
      </c>
      <c r="F259" s="13" t="s">
        <v>1454</v>
      </c>
      <c r="H259" s="4" t="str">
        <f t="shared" si="27"/>
        <v>product_name: 'Warship'</v>
      </c>
      <c r="I259" s="4" t="str">
        <f t="shared" si="28"/>
        <v>description: 'This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v>
      </c>
      <c r="J259" s="4" t="str">
        <f t="shared" si="29"/>
        <v>cost: 25000</v>
      </c>
      <c r="K259" s="4" t="str">
        <f t="shared" ca="1" si="30"/>
        <v>stock: 6</v>
      </c>
      <c r="L259" s="4" t="str">
        <f t="shared" si="31"/>
        <v>weight: -1</v>
      </c>
      <c r="M259" s="4" t="str">
        <f t="shared" si="32"/>
        <v>category_id: 3</v>
      </c>
      <c r="N259" s="4" t="str">
        <f t="shared" si="33"/>
        <v>type: 'Transport'</v>
      </c>
      <c r="O259" s="4" t="str">
        <f t="shared" si="34"/>
        <v/>
      </c>
      <c r="P259" s="4" t="str">
        <f t="shared" ca="1" si="35"/>
        <v>{product_name: 'Warship', description: 'This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 cost: 25000, stock: 6, weight: -1, category_id: 3, additional_information: JSON.stringify({type: 'Transport'})},</v>
      </c>
    </row>
    <row r="260" spans="1:16" s="12" customFormat="1" ht="40" outlineLevel="1" x14ac:dyDescent="0.2">
      <c r="A260" s="11" t="s">
        <v>1315</v>
      </c>
      <c r="B260" s="37" t="s">
        <v>1316</v>
      </c>
      <c r="C260" s="12">
        <v>200</v>
      </c>
      <c r="D260" s="12">
        <v>1000</v>
      </c>
      <c r="E260" s="13" t="s">
        <v>914</v>
      </c>
      <c r="F260" s="13" t="s">
        <v>1448</v>
      </c>
      <c r="H260" s="4" t="str">
        <f t="shared" si="27"/>
        <v>product_name: 'Water Clock'</v>
      </c>
      <c r="I260" s="4" t="str">
        <f t="shared" si="28"/>
        <v>description: 'This large, bulky contrivance gives the time accurate to within half an hour per day since it was last set. It requires a source of water, and it must be kept still because it marks time by the regulated flow of droplets of water.'</v>
      </c>
      <c r="J260" s="4" t="str">
        <f t="shared" si="29"/>
        <v>cost: 1000</v>
      </c>
      <c r="K260" s="4" t="str">
        <f t="shared" ca="1" si="30"/>
        <v>stock: 1</v>
      </c>
      <c r="L260" s="4" t="str">
        <f t="shared" si="31"/>
        <v>weight: 200</v>
      </c>
      <c r="M260" s="4" t="str">
        <f t="shared" si="32"/>
        <v>category_id: 3</v>
      </c>
      <c r="N260" s="4" t="str">
        <f t="shared" si="33"/>
        <v>type: 'Tools &amp; Skill Kits'</v>
      </c>
      <c r="O260" s="4" t="str">
        <f t="shared" si="34"/>
        <v/>
      </c>
      <c r="P260" s="4" t="str">
        <f t="shared" ca="1" si="35"/>
        <v>{product_name: 'Water Clock', description: 'This large, bulky contrivance gives the time accurate to within half an hour per day since it was last set. It requires a source of water, and it must be kept still because it marks time by the regulated flow of droplets of water.', cost: 1000, stock: 1, weight: 200, category_id: 3, additional_information: JSON.stringify({type: 'Tools &amp; Skill Kits'})},</v>
      </c>
    </row>
    <row r="261" spans="1:16" s="12" customFormat="1" outlineLevel="1" x14ac:dyDescent="0.2">
      <c r="A261" s="11" t="s">
        <v>1317</v>
      </c>
      <c r="B261" s="37" t="s">
        <v>1318</v>
      </c>
      <c r="C261" s="12">
        <v>4</v>
      </c>
      <c r="D261" s="12">
        <v>1</v>
      </c>
      <c r="E261" s="13" t="s">
        <v>945</v>
      </c>
      <c r="F261" s="13" t="s">
        <v>1443</v>
      </c>
      <c r="H261" s="4" t="str">
        <f t="shared" si="27"/>
        <v>product_name: 'Waterskin'</v>
      </c>
      <c r="I261" s="4" t="str">
        <f t="shared" si="28"/>
        <v>description: 'Holds 1/2 gallon of liquid'</v>
      </c>
      <c r="J261" s="4" t="str">
        <f t="shared" si="29"/>
        <v>cost: 1</v>
      </c>
      <c r="K261" s="4" t="str">
        <f t="shared" ca="1" si="30"/>
        <v>stock: 1</v>
      </c>
      <c r="L261" s="4" t="str">
        <f t="shared" si="31"/>
        <v>weight: 4</v>
      </c>
      <c r="M261" s="4" t="str">
        <f t="shared" si="32"/>
        <v>category_id: 3</v>
      </c>
      <c r="N261" s="4" t="str">
        <f t="shared" si="33"/>
        <v>type: 'Adventuring Gear'</v>
      </c>
      <c r="O261" s="4" t="str">
        <f t="shared" si="34"/>
        <v/>
      </c>
      <c r="P261" s="4" t="str">
        <f t="shared" ca="1" si="35"/>
        <v>{product_name: 'Waterskin', description: 'Holds 1/2 gallon of liquid', cost: 1, stock: 1, weight: 4, category_id: 3, additional_information: JSON.stringify({type: 'Adventuring Gear'})},</v>
      </c>
    </row>
    <row r="262" spans="1:16" s="12" customFormat="1" outlineLevel="1" x14ac:dyDescent="0.2">
      <c r="A262" s="11" t="s">
        <v>1319</v>
      </c>
      <c r="B262" s="37" t="s">
        <v>1352</v>
      </c>
      <c r="C262" s="12">
        <v>1</v>
      </c>
      <c r="D262" s="12">
        <v>0.2</v>
      </c>
      <c r="E262" s="13" t="s">
        <v>945</v>
      </c>
      <c r="F262" s="13" t="s">
        <v>1489</v>
      </c>
      <c r="H262" s="4" t="str">
        <f t="shared" ref="H262" si="36">A$4&amp;": '"&amp;SUBSTITUTE(SUBSTITUTE(A262,CHAR(10),"\n"),"'","\'")&amp;"'"</f>
        <v>product_name: 'Whetstone'</v>
      </c>
      <c r="I262" s="4" t="str">
        <f t="shared" ref="I262" si="37">IF(B262="","",$B$4&amp;": '"&amp;SUBSTITUTE(SUBSTITUTE(B262,CHAR(10),"\n"),"'","\'")&amp;"'")</f>
        <v/>
      </c>
      <c r="J262" s="4" t="str">
        <f t="shared" ref="J262" si="38">D$4&amp;": "&amp;IF(ISNUMBER(D262),D262,-1)</f>
        <v>cost: 0.2</v>
      </c>
      <c r="K262" s="4" t="str">
        <f t="shared" ref="K262" ca="1" si="39">"stock: "&amp;TRUNC(RAND()*20)</f>
        <v>stock: 2</v>
      </c>
      <c r="L262" s="4" t="str">
        <f t="shared" ref="L262" si="40">C$4&amp;": "&amp;IF(ISNUMBER(C262),C262,-1)</f>
        <v>weight: 1</v>
      </c>
      <c r="M262" s="4" t="str">
        <f t="shared" ref="M262" si="41">$M$4&amp;": 3"</f>
        <v>category_id: 3</v>
      </c>
      <c r="N262" s="4" t="str">
        <f t="shared" ref="N262" si="42">IF(E262="","",E$4&amp;": '"&amp;E262&amp;"'")</f>
        <v>type: 'Adventuring Gear'</v>
      </c>
      <c r="O262" s="4" t="str">
        <f t="shared" ref="O262" si="43">IF(G261="","",G$3&amp;": '"&amp;G261&amp;"'")</f>
        <v/>
      </c>
      <c r="P262" s="4" t="str">
        <f t="shared" ref="P262" ca="1" si="44">"{"&amp;_xlfn.TEXTJOIN(", ",,H262:M262,"additional_information: JSON.stringify({"&amp;_xlfn.TEXTJOIN(", ",,N262)&amp;"})")&amp;"},"</f>
        <v>{product_name: 'Whetstone', cost: 0.2, stock: 2, weight: 1, category_id: 3, additional_information: JSON.stringify({type: 'Adventuring Gear'})},</v>
      </c>
    </row>
  </sheetData>
  <dataValidations count="1">
    <dataValidation type="list" allowBlank="1" showInputMessage="1" showErrorMessage="1" sqref="JA5:JA262 SW5:SW262 ACS5:ACS262 AMO5:AMO262 AWK5:AWK262 BGG5:BGG262 BQC5:BQC262 BZY5:BZY262 CJU5:CJU262 CTQ5:CTQ262 DDM5:DDM262 DNI5:DNI262 DXE5:DXE262 EHA5:EHA262 EQW5:EQW262 FAS5:FAS262 FKO5:FKO262 FUK5:FUK262 GEG5:GEG262 GOC5:GOC262 GXY5:GXY262 HHU5:HHU262 HRQ5:HRQ262 IBM5:IBM262 ILI5:ILI262 IVE5:IVE262 JFA5:JFA262 JOW5:JOW262 JYS5:JYS262 KIO5:KIO262 KSK5:KSK262 LCG5:LCG262 LMC5:LMC262 LVY5:LVY262 MFU5:MFU262 MPQ5:MPQ262 MZM5:MZM262 NJI5:NJI262 NTE5:NTE262 ODA5:ODA262 OMW5:OMW262 OWS5:OWS262 PGO5:PGO262 PQK5:PQK262 QAG5:QAG262 QKC5:QKC262 QTY5:QTY262 RDU5:RDU262 RNQ5:RNQ262 RXM5:RXM262 SHI5:SHI262 SRE5:SRE262 TBA5:TBA262 TKW5:TKW262 TUS5:TUS262 UEO5:UEO262 UOK5:UOK262 UYG5:UYG262 VIC5:VIC262 VRY5:VRY262 WBU5:WBU262 WLQ5:WLQ262 WVM5:WVM262 JA65541:JA65798 SW65541:SW65798 ACS65541:ACS65798 AMO65541:AMO65798 AWK65541:AWK65798 BGG65541:BGG65798 BQC65541:BQC65798 BZY65541:BZY65798 CJU65541:CJU65798 CTQ65541:CTQ65798 DDM65541:DDM65798 DNI65541:DNI65798 DXE65541:DXE65798 EHA65541:EHA65798 EQW65541:EQW65798 FAS65541:FAS65798 FKO65541:FKO65798 FUK65541:FUK65798 GEG65541:GEG65798 GOC65541:GOC65798 GXY65541:GXY65798 HHU65541:HHU65798 HRQ65541:HRQ65798 IBM65541:IBM65798 ILI65541:ILI65798 IVE65541:IVE65798 JFA65541:JFA65798 JOW65541:JOW65798 JYS65541:JYS65798 KIO65541:KIO65798 KSK65541:KSK65798 LCG65541:LCG65798 LMC65541:LMC65798 LVY65541:LVY65798 MFU65541:MFU65798 MPQ65541:MPQ65798 MZM65541:MZM65798 NJI65541:NJI65798 NTE65541:NTE65798 ODA65541:ODA65798 OMW65541:OMW65798 OWS65541:OWS65798 PGO65541:PGO65798 PQK65541:PQK65798 QAG65541:QAG65798 QKC65541:QKC65798 QTY65541:QTY65798 RDU65541:RDU65798 RNQ65541:RNQ65798 RXM65541:RXM65798 SHI65541:SHI65798 SRE65541:SRE65798 TBA65541:TBA65798 TKW65541:TKW65798 TUS65541:TUS65798 UEO65541:UEO65798 UOK65541:UOK65798 UYG65541:UYG65798 VIC65541:VIC65798 VRY65541:VRY65798 WBU65541:WBU65798 WLQ65541:WLQ65798 WVM65541:WVM65798 JA131077:JA131334 SW131077:SW131334 ACS131077:ACS131334 AMO131077:AMO131334 AWK131077:AWK131334 BGG131077:BGG131334 BQC131077:BQC131334 BZY131077:BZY131334 CJU131077:CJU131334 CTQ131077:CTQ131334 DDM131077:DDM131334 DNI131077:DNI131334 DXE131077:DXE131334 EHA131077:EHA131334 EQW131077:EQW131334 FAS131077:FAS131334 FKO131077:FKO131334 FUK131077:FUK131334 GEG131077:GEG131334 GOC131077:GOC131334 GXY131077:GXY131334 HHU131077:HHU131334 HRQ131077:HRQ131334 IBM131077:IBM131334 ILI131077:ILI131334 IVE131077:IVE131334 JFA131077:JFA131334 JOW131077:JOW131334 JYS131077:JYS131334 KIO131077:KIO131334 KSK131077:KSK131334 LCG131077:LCG131334 LMC131077:LMC131334 LVY131077:LVY131334 MFU131077:MFU131334 MPQ131077:MPQ131334 MZM131077:MZM131334 NJI131077:NJI131334 NTE131077:NTE131334 ODA131077:ODA131334 OMW131077:OMW131334 OWS131077:OWS131334 PGO131077:PGO131334 PQK131077:PQK131334 QAG131077:QAG131334 QKC131077:QKC131334 QTY131077:QTY131334 RDU131077:RDU131334 RNQ131077:RNQ131334 RXM131077:RXM131334 SHI131077:SHI131334 SRE131077:SRE131334 TBA131077:TBA131334 TKW131077:TKW131334 TUS131077:TUS131334 UEO131077:UEO131334 UOK131077:UOK131334 UYG131077:UYG131334 VIC131077:VIC131334 VRY131077:VRY131334 WBU131077:WBU131334 WLQ131077:WLQ131334 WVM131077:WVM131334 JA196613:JA196870 SW196613:SW196870 ACS196613:ACS196870 AMO196613:AMO196870 AWK196613:AWK196870 BGG196613:BGG196870 BQC196613:BQC196870 BZY196613:BZY196870 CJU196613:CJU196870 CTQ196613:CTQ196870 DDM196613:DDM196870 DNI196613:DNI196870 DXE196613:DXE196870 EHA196613:EHA196870 EQW196613:EQW196870 FAS196613:FAS196870 FKO196613:FKO196870 FUK196613:FUK196870 GEG196613:GEG196870 GOC196613:GOC196870 GXY196613:GXY196870 HHU196613:HHU196870 HRQ196613:HRQ196870 IBM196613:IBM196870 ILI196613:ILI196870 IVE196613:IVE196870 JFA196613:JFA196870 JOW196613:JOW196870 JYS196613:JYS196870 KIO196613:KIO196870 KSK196613:KSK196870 LCG196613:LCG196870 LMC196613:LMC196870 LVY196613:LVY196870 MFU196613:MFU196870 MPQ196613:MPQ196870 MZM196613:MZM196870 NJI196613:NJI196870 NTE196613:NTE196870 ODA196613:ODA196870 OMW196613:OMW196870 OWS196613:OWS196870 PGO196613:PGO196870 PQK196613:PQK196870 QAG196613:QAG196870 QKC196613:QKC196870 QTY196613:QTY196870 RDU196613:RDU196870 RNQ196613:RNQ196870 RXM196613:RXM196870 SHI196613:SHI196870 SRE196613:SRE196870 TBA196613:TBA196870 TKW196613:TKW196870 TUS196613:TUS196870 UEO196613:UEO196870 UOK196613:UOK196870 UYG196613:UYG196870 VIC196613:VIC196870 VRY196613:VRY196870 WBU196613:WBU196870 WLQ196613:WLQ196870 WVM196613:WVM196870 JA262149:JA262406 SW262149:SW262406 ACS262149:ACS262406 AMO262149:AMO262406 AWK262149:AWK262406 BGG262149:BGG262406 BQC262149:BQC262406 BZY262149:BZY262406 CJU262149:CJU262406 CTQ262149:CTQ262406 DDM262149:DDM262406 DNI262149:DNI262406 DXE262149:DXE262406 EHA262149:EHA262406 EQW262149:EQW262406 FAS262149:FAS262406 FKO262149:FKO262406 FUK262149:FUK262406 GEG262149:GEG262406 GOC262149:GOC262406 GXY262149:GXY262406 HHU262149:HHU262406 HRQ262149:HRQ262406 IBM262149:IBM262406 ILI262149:ILI262406 IVE262149:IVE262406 JFA262149:JFA262406 JOW262149:JOW262406 JYS262149:JYS262406 KIO262149:KIO262406 KSK262149:KSK262406 LCG262149:LCG262406 LMC262149:LMC262406 LVY262149:LVY262406 MFU262149:MFU262406 MPQ262149:MPQ262406 MZM262149:MZM262406 NJI262149:NJI262406 NTE262149:NTE262406 ODA262149:ODA262406 OMW262149:OMW262406 OWS262149:OWS262406 PGO262149:PGO262406 PQK262149:PQK262406 QAG262149:QAG262406 QKC262149:QKC262406 QTY262149:QTY262406 RDU262149:RDU262406 RNQ262149:RNQ262406 RXM262149:RXM262406 SHI262149:SHI262406 SRE262149:SRE262406 TBA262149:TBA262406 TKW262149:TKW262406 TUS262149:TUS262406 UEO262149:UEO262406 UOK262149:UOK262406 UYG262149:UYG262406 VIC262149:VIC262406 VRY262149:VRY262406 WBU262149:WBU262406 WLQ262149:WLQ262406 WVM262149:WVM262406 JA327685:JA327942 SW327685:SW327942 ACS327685:ACS327942 AMO327685:AMO327942 AWK327685:AWK327942 BGG327685:BGG327942 BQC327685:BQC327942 BZY327685:BZY327942 CJU327685:CJU327942 CTQ327685:CTQ327942 DDM327685:DDM327942 DNI327685:DNI327942 DXE327685:DXE327942 EHA327685:EHA327942 EQW327685:EQW327942 FAS327685:FAS327942 FKO327685:FKO327942 FUK327685:FUK327942 GEG327685:GEG327942 GOC327685:GOC327942 GXY327685:GXY327942 HHU327685:HHU327942 HRQ327685:HRQ327942 IBM327685:IBM327942 ILI327685:ILI327942 IVE327685:IVE327942 JFA327685:JFA327942 JOW327685:JOW327942 JYS327685:JYS327942 KIO327685:KIO327942 KSK327685:KSK327942 LCG327685:LCG327942 LMC327685:LMC327942 LVY327685:LVY327942 MFU327685:MFU327942 MPQ327685:MPQ327942 MZM327685:MZM327942 NJI327685:NJI327942 NTE327685:NTE327942 ODA327685:ODA327942 OMW327685:OMW327942 OWS327685:OWS327942 PGO327685:PGO327942 PQK327685:PQK327942 QAG327685:QAG327942 QKC327685:QKC327942 QTY327685:QTY327942 RDU327685:RDU327942 RNQ327685:RNQ327942 RXM327685:RXM327942 SHI327685:SHI327942 SRE327685:SRE327942 TBA327685:TBA327942 TKW327685:TKW327942 TUS327685:TUS327942 UEO327685:UEO327942 UOK327685:UOK327942 UYG327685:UYG327942 VIC327685:VIC327942 VRY327685:VRY327942 WBU327685:WBU327942 WLQ327685:WLQ327942 WVM327685:WVM327942 JA393221:JA393478 SW393221:SW393478 ACS393221:ACS393478 AMO393221:AMO393478 AWK393221:AWK393478 BGG393221:BGG393478 BQC393221:BQC393478 BZY393221:BZY393478 CJU393221:CJU393478 CTQ393221:CTQ393478 DDM393221:DDM393478 DNI393221:DNI393478 DXE393221:DXE393478 EHA393221:EHA393478 EQW393221:EQW393478 FAS393221:FAS393478 FKO393221:FKO393478 FUK393221:FUK393478 GEG393221:GEG393478 GOC393221:GOC393478 GXY393221:GXY393478 HHU393221:HHU393478 HRQ393221:HRQ393478 IBM393221:IBM393478 ILI393221:ILI393478 IVE393221:IVE393478 JFA393221:JFA393478 JOW393221:JOW393478 JYS393221:JYS393478 KIO393221:KIO393478 KSK393221:KSK393478 LCG393221:LCG393478 LMC393221:LMC393478 LVY393221:LVY393478 MFU393221:MFU393478 MPQ393221:MPQ393478 MZM393221:MZM393478 NJI393221:NJI393478 NTE393221:NTE393478 ODA393221:ODA393478 OMW393221:OMW393478 OWS393221:OWS393478 PGO393221:PGO393478 PQK393221:PQK393478 QAG393221:QAG393478 QKC393221:QKC393478 QTY393221:QTY393478 RDU393221:RDU393478 RNQ393221:RNQ393478 RXM393221:RXM393478 SHI393221:SHI393478 SRE393221:SRE393478 TBA393221:TBA393478 TKW393221:TKW393478 TUS393221:TUS393478 UEO393221:UEO393478 UOK393221:UOK393478 UYG393221:UYG393478 VIC393221:VIC393478 VRY393221:VRY393478 WBU393221:WBU393478 WLQ393221:WLQ393478 WVM393221:WVM393478 JA458757:JA459014 SW458757:SW459014 ACS458757:ACS459014 AMO458757:AMO459014 AWK458757:AWK459014 BGG458757:BGG459014 BQC458757:BQC459014 BZY458757:BZY459014 CJU458757:CJU459014 CTQ458757:CTQ459014 DDM458757:DDM459014 DNI458757:DNI459014 DXE458757:DXE459014 EHA458757:EHA459014 EQW458757:EQW459014 FAS458757:FAS459014 FKO458757:FKO459014 FUK458757:FUK459014 GEG458757:GEG459014 GOC458757:GOC459014 GXY458757:GXY459014 HHU458757:HHU459014 HRQ458757:HRQ459014 IBM458757:IBM459014 ILI458757:ILI459014 IVE458757:IVE459014 JFA458757:JFA459014 JOW458757:JOW459014 JYS458757:JYS459014 KIO458757:KIO459014 KSK458757:KSK459014 LCG458757:LCG459014 LMC458757:LMC459014 LVY458757:LVY459014 MFU458757:MFU459014 MPQ458757:MPQ459014 MZM458757:MZM459014 NJI458757:NJI459014 NTE458757:NTE459014 ODA458757:ODA459014 OMW458757:OMW459014 OWS458757:OWS459014 PGO458757:PGO459014 PQK458757:PQK459014 QAG458757:QAG459014 QKC458757:QKC459014 QTY458757:QTY459014 RDU458757:RDU459014 RNQ458757:RNQ459014 RXM458757:RXM459014 SHI458757:SHI459014 SRE458757:SRE459014 TBA458757:TBA459014 TKW458757:TKW459014 TUS458757:TUS459014 UEO458757:UEO459014 UOK458757:UOK459014 UYG458757:UYG459014 VIC458757:VIC459014 VRY458757:VRY459014 WBU458757:WBU459014 WLQ458757:WLQ459014 WVM458757:WVM459014 JA524293:JA524550 SW524293:SW524550 ACS524293:ACS524550 AMO524293:AMO524550 AWK524293:AWK524550 BGG524293:BGG524550 BQC524293:BQC524550 BZY524293:BZY524550 CJU524293:CJU524550 CTQ524293:CTQ524550 DDM524293:DDM524550 DNI524293:DNI524550 DXE524293:DXE524550 EHA524293:EHA524550 EQW524293:EQW524550 FAS524293:FAS524550 FKO524293:FKO524550 FUK524293:FUK524550 GEG524293:GEG524550 GOC524293:GOC524550 GXY524293:GXY524550 HHU524293:HHU524550 HRQ524293:HRQ524550 IBM524293:IBM524550 ILI524293:ILI524550 IVE524293:IVE524550 JFA524293:JFA524550 JOW524293:JOW524550 JYS524293:JYS524550 KIO524293:KIO524550 KSK524293:KSK524550 LCG524293:LCG524550 LMC524293:LMC524550 LVY524293:LVY524550 MFU524293:MFU524550 MPQ524293:MPQ524550 MZM524293:MZM524550 NJI524293:NJI524550 NTE524293:NTE524550 ODA524293:ODA524550 OMW524293:OMW524550 OWS524293:OWS524550 PGO524293:PGO524550 PQK524293:PQK524550 QAG524293:QAG524550 QKC524293:QKC524550 QTY524293:QTY524550 RDU524293:RDU524550 RNQ524293:RNQ524550 RXM524293:RXM524550 SHI524293:SHI524550 SRE524293:SRE524550 TBA524293:TBA524550 TKW524293:TKW524550 TUS524293:TUS524550 UEO524293:UEO524550 UOK524293:UOK524550 UYG524293:UYG524550 VIC524293:VIC524550 VRY524293:VRY524550 WBU524293:WBU524550 WLQ524293:WLQ524550 WVM524293:WVM524550 JA589829:JA590086 SW589829:SW590086 ACS589829:ACS590086 AMO589829:AMO590086 AWK589829:AWK590086 BGG589829:BGG590086 BQC589829:BQC590086 BZY589829:BZY590086 CJU589829:CJU590086 CTQ589829:CTQ590086 DDM589829:DDM590086 DNI589829:DNI590086 DXE589829:DXE590086 EHA589829:EHA590086 EQW589829:EQW590086 FAS589829:FAS590086 FKO589829:FKO590086 FUK589829:FUK590086 GEG589829:GEG590086 GOC589829:GOC590086 GXY589829:GXY590086 HHU589829:HHU590086 HRQ589829:HRQ590086 IBM589829:IBM590086 ILI589829:ILI590086 IVE589829:IVE590086 JFA589829:JFA590086 JOW589829:JOW590086 JYS589829:JYS590086 KIO589829:KIO590086 KSK589829:KSK590086 LCG589829:LCG590086 LMC589829:LMC590086 LVY589829:LVY590086 MFU589829:MFU590086 MPQ589829:MPQ590086 MZM589829:MZM590086 NJI589829:NJI590086 NTE589829:NTE590086 ODA589829:ODA590086 OMW589829:OMW590086 OWS589829:OWS590086 PGO589829:PGO590086 PQK589829:PQK590086 QAG589829:QAG590086 QKC589829:QKC590086 QTY589829:QTY590086 RDU589829:RDU590086 RNQ589829:RNQ590086 RXM589829:RXM590086 SHI589829:SHI590086 SRE589829:SRE590086 TBA589829:TBA590086 TKW589829:TKW590086 TUS589829:TUS590086 UEO589829:UEO590086 UOK589829:UOK590086 UYG589829:UYG590086 VIC589829:VIC590086 VRY589829:VRY590086 WBU589829:WBU590086 WLQ589829:WLQ590086 WVM589829:WVM590086 JA655365:JA655622 SW655365:SW655622 ACS655365:ACS655622 AMO655365:AMO655622 AWK655365:AWK655622 BGG655365:BGG655622 BQC655365:BQC655622 BZY655365:BZY655622 CJU655365:CJU655622 CTQ655365:CTQ655622 DDM655365:DDM655622 DNI655365:DNI655622 DXE655365:DXE655622 EHA655365:EHA655622 EQW655365:EQW655622 FAS655365:FAS655622 FKO655365:FKO655622 FUK655365:FUK655622 GEG655365:GEG655622 GOC655365:GOC655622 GXY655365:GXY655622 HHU655365:HHU655622 HRQ655365:HRQ655622 IBM655365:IBM655622 ILI655365:ILI655622 IVE655365:IVE655622 JFA655365:JFA655622 JOW655365:JOW655622 JYS655365:JYS655622 KIO655365:KIO655622 KSK655365:KSK655622 LCG655365:LCG655622 LMC655365:LMC655622 LVY655365:LVY655622 MFU655365:MFU655622 MPQ655365:MPQ655622 MZM655365:MZM655622 NJI655365:NJI655622 NTE655365:NTE655622 ODA655365:ODA655622 OMW655365:OMW655622 OWS655365:OWS655622 PGO655365:PGO655622 PQK655365:PQK655622 QAG655365:QAG655622 QKC655365:QKC655622 QTY655365:QTY655622 RDU655365:RDU655622 RNQ655365:RNQ655622 RXM655365:RXM655622 SHI655365:SHI655622 SRE655365:SRE655622 TBA655365:TBA655622 TKW655365:TKW655622 TUS655365:TUS655622 UEO655365:UEO655622 UOK655365:UOK655622 UYG655365:UYG655622 VIC655365:VIC655622 VRY655365:VRY655622 WBU655365:WBU655622 WLQ655365:WLQ655622 WVM655365:WVM655622 JA720901:JA721158 SW720901:SW721158 ACS720901:ACS721158 AMO720901:AMO721158 AWK720901:AWK721158 BGG720901:BGG721158 BQC720901:BQC721158 BZY720901:BZY721158 CJU720901:CJU721158 CTQ720901:CTQ721158 DDM720901:DDM721158 DNI720901:DNI721158 DXE720901:DXE721158 EHA720901:EHA721158 EQW720901:EQW721158 FAS720901:FAS721158 FKO720901:FKO721158 FUK720901:FUK721158 GEG720901:GEG721158 GOC720901:GOC721158 GXY720901:GXY721158 HHU720901:HHU721158 HRQ720901:HRQ721158 IBM720901:IBM721158 ILI720901:ILI721158 IVE720901:IVE721158 JFA720901:JFA721158 JOW720901:JOW721158 JYS720901:JYS721158 KIO720901:KIO721158 KSK720901:KSK721158 LCG720901:LCG721158 LMC720901:LMC721158 LVY720901:LVY721158 MFU720901:MFU721158 MPQ720901:MPQ721158 MZM720901:MZM721158 NJI720901:NJI721158 NTE720901:NTE721158 ODA720901:ODA721158 OMW720901:OMW721158 OWS720901:OWS721158 PGO720901:PGO721158 PQK720901:PQK721158 QAG720901:QAG721158 QKC720901:QKC721158 QTY720901:QTY721158 RDU720901:RDU721158 RNQ720901:RNQ721158 RXM720901:RXM721158 SHI720901:SHI721158 SRE720901:SRE721158 TBA720901:TBA721158 TKW720901:TKW721158 TUS720901:TUS721158 UEO720901:UEO721158 UOK720901:UOK721158 UYG720901:UYG721158 VIC720901:VIC721158 VRY720901:VRY721158 WBU720901:WBU721158 WLQ720901:WLQ721158 WVM720901:WVM721158 JA786437:JA786694 SW786437:SW786694 ACS786437:ACS786694 AMO786437:AMO786694 AWK786437:AWK786694 BGG786437:BGG786694 BQC786437:BQC786694 BZY786437:BZY786694 CJU786437:CJU786694 CTQ786437:CTQ786694 DDM786437:DDM786694 DNI786437:DNI786694 DXE786437:DXE786694 EHA786437:EHA786694 EQW786437:EQW786694 FAS786437:FAS786694 FKO786437:FKO786694 FUK786437:FUK786694 GEG786437:GEG786694 GOC786437:GOC786694 GXY786437:GXY786694 HHU786437:HHU786694 HRQ786437:HRQ786694 IBM786437:IBM786694 ILI786437:ILI786694 IVE786437:IVE786694 JFA786437:JFA786694 JOW786437:JOW786694 JYS786437:JYS786694 KIO786437:KIO786694 KSK786437:KSK786694 LCG786437:LCG786694 LMC786437:LMC786694 LVY786437:LVY786694 MFU786437:MFU786694 MPQ786437:MPQ786694 MZM786437:MZM786694 NJI786437:NJI786694 NTE786437:NTE786694 ODA786437:ODA786694 OMW786437:OMW786694 OWS786437:OWS786694 PGO786437:PGO786694 PQK786437:PQK786694 QAG786437:QAG786694 QKC786437:QKC786694 QTY786437:QTY786694 RDU786437:RDU786694 RNQ786437:RNQ786694 RXM786437:RXM786694 SHI786437:SHI786694 SRE786437:SRE786694 TBA786437:TBA786694 TKW786437:TKW786694 TUS786437:TUS786694 UEO786437:UEO786694 UOK786437:UOK786694 UYG786437:UYG786694 VIC786437:VIC786694 VRY786437:VRY786694 WBU786437:WBU786694 WLQ786437:WLQ786694 WVM786437:WVM786694 JA851973:JA852230 SW851973:SW852230 ACS851973:ACS852230 AMO851973:AMO852230 AWK851973:AWK852230 BGG851973:BGG852230 BQC851973:BQC852230 BZY851973:BZY852230 CJU851973:CJU852230 CTQ851973:CTQ852230 DDM851973:DDM852230 DNI851973:DNI852230 DXE851973:DXE852230 EHA851973:EHA852230 EQW851973:EQW852230 FAS851973:FAS852230 FKO851973:FKO852230 FUK851973:FUK852230 GEG851973:GEG852230 GOC851973:GOC852230 GXY851973:GXY852230 HHU851973:HHU852230 HRQ851973:HRQ852230 IBM851973:IBM852230 ILI851973:ILI852230 IVE851973:IVE852230 JFA851973:JFA852230 JOW851973:JOW852230 JYS851973:JYS852230 KIO851973:KIO852230 KSK851973:KSK852230 LCG851973:LCG852230 LMC851973:LMC852230 LVY851973:LVY852230 MFU851973:MFU852230 MPQ851973:MPQ852230 MZM851973:MZM852230 NJI851973:NJI852230 NTE851973:NTE852230 ODA851973:ODA852230 OMW851973:OMW852230 OWS851973:OWS852230 PGO851973:PGO852230 PQK851973:PQK852230 QAG851973:QAG852230 QKC851973:QKC852230 QTY851973:QTY852230 RDU851973:RDU852230 RNQ851973:RNQ852230 RXM851973:RXM852230 SHI851973:SHI852230 SRE851973:SRE852230 TBA851973:TBA852230 TKW851973:TKW852230 TUS851973:TUS852230 UEO851973:UEO852230 UOK851973:UOK852230 UYG851973:UYG852230 VIC851973:VIC852230 VRY851973:VRY852230 WBU851973:WBU852230 WLQ851973:WLQ852230 WVM851973:WVM852230 JA917509:JA917766 SW917509:SW917766 ACS917509:ACS917766 AMO917509:AMO917766 AWK917509:AWK917766 BGG917509:BGG917766 BQC917509:BQC917766 BZY917509:BZY917766 CJU917509:CJU917766 CTQ917509:CTQ917766 DDM917509:DDM917766 DNI917509:DNI917766 DXE917509:DXE917766 EHA917509:EHA917766 EQW917509:EQW917766 FAS917509:FAS917766 FKO917509:FKO917766 FUK917509:FUK917766 GEG917509:GEG917766 GOC917509:GOC917766 GXY917509:GXY917766 HHU917509:HHU917766 HRQ917509:HRQ917766 IBM917509:IBM917766 ILI917509:ILI917766 IVE917509:IVE917766 JFA917509:JFA917766 JOW917509:JOW917766 JYS917509:JYS917766 KIO917509:KIO917766 KSK917509:KSK917766 LCG917509:LCG917766 LMC917509:LMC917766 LVY917509:LVY917766 MFU917509:MFU917766 MPQ917509:MPQ917766 MZM917509:MZM917766 NJI917509:NJI917766 NTE917509:NTE917766 ODA917509:ODA917766 OMW917509:OMW917766 OWS917509:OWS917766 PGO917509:PGO917766 PQK917509:PQK917766 QAG917509:QAG917766 QKC917509:QKC917766 QTY917509:QTY917766 RDU917509:RDU917766 RNQ917509:RNQ917766 RXM917509:RXM917766 SHI917509:SHI917766 SRE917509:SRE917766 TBA917509:TBA917766 TKW917509:TKW917766 TUS917509:TUS917766 UEO917509:UEO917766 UOK917509:UOK917766 UYG917509:UYG917766 VIC917509:VIC917766 VRY917509:VRY917766 WBU917509:WBU917766 WLQ917509:WLQ917766 WVM917509:WVM917766 JA983045:JA983302 SW983045:SW983302 ACS983045:ACS983302 AMO983045:AMO983302 AWK983045:AWK983302 BGG983045:BGG983302 BQC983045:BQC983302 BZY983045:BZY983302 CJU983045:CJU983302 CTQ983045:CTQ983302 DDM983045:DDM983302 DNI983045:DNI983302 DXE983045:DXE983302 EHA983045:EHA983302 EQW983045:EQW983302 FAS983045:FAS983302 FKO983045:FKO983302 FUK983045:FUK983302 GEG983045:GEG983302 GOC983045:GOC983302 GXY983045:GXY983302 HHU983045:HHU983302 HRQ983045:HRQ983302 IBM983045:IBM983302 ILI983045:ILI983302 IVE983045:IVE983302 JFA983045:JFA983302 JOW983045:JOW983302 JYS983045:JYS983302 KIO983045:KIO983302 KSK983045:KSK983302 LCG983045:LCG983302 LMC983045:LMC983302 LVY983045:LVY983302 MFU983045:MFU983302 MPQ983045:MPQ983302 MZM983045:MZM983302 NJI983045:NJI983302 NTE983045:NTE983302 ODA983045:ODA983302 OMW983045:OMW983302 OWS983045:OWS983302 PGO983045:PGO983302 PQK983045:PQK983302 QAG983045:QAG983302 QKC983045:QKC983302 QTY983045:QTY983302 RDU983045:RDU983302 RNQ983045:RNQ983302 RXM983045:RXM983302 SHI983045:SHI983302 SRE983045:SRE983302 TBA983045:TBA983302 TKW983045:TKW983302 TUS983045:TUS983302 UEO983045:UEO983302 UOK983045:UOK983302 UYG983045:UYG983302 VIC983045:VIC983302 VRY983045:VRY983302 WBU983045:WBU983302 WLQ983045:WLQ983302 WVM983045:WVM983302" xr:uid="{40B297D4-B828-49D2-AC30-CAD82B55A338}">
      <formula1>TrueFalse</formula1>
    </dataValidation>
  </dataValidation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28AC-4C29-453D-9AB6-281C7D2AAE90}">
  <dimension ref="A1:P45"/>
  <sheetViews>
    <sheetView workbookViewId="0">
      <pane ySplit="1" topLeftCell="A2" activePane="bottomLeft" state="frozen"/>
      <selection pane="bottomLeft" activeCell="P3" sqref="P3:P5"/>
    </sheetView>
  </sheetViews>
  <sheetFormatPr defaultRowHeight="12.5" x14ac:dyDescent="0.25"/>
  <cols>
    <col min="1" max="1" width="15.453125" bestFit="1" customWidth="1"/>
    <col min="2" max="2" width="9.54296875" bestFit="1" customWidth="1"/>
    <col min="4" max="4" width="14.90625" bestFit="1" customWidth="1"/>
    <col min="5" max="5" width="16.453125" bestFit="1" customWidth="1"/>
  </cols>
  <sheetData>
    <row r="1" spans="1:16" x14ac:dyDescent="0.25">
      <c r="B1" t="s">
        <v>1338</v>
      </c>
      <c r="C1" t="s">
        <v>1341</v>
      </c>
      <c r="D1" t="s">
        <v>1343</v>
      </c>
      <c r="E1" t="s">
        <v>90</v>
      </c>
    </row>
    <row r="2" spans="1:16" ht="15.5" x14ac:dyDescent="0.35">
      <c r="A2" s="40" t="s">
        <v>1361</v>
      </c>
      <c r="B2" s="40"/>
      <c r="C2" s="40"/>
      <c r="D2" s="40"/>
      <c r="E2" s="40"/>
      <c r="J2" t="s">
        <v>1370</v>
      </c>
      <c r="P2" t="s">
        <v>1377</v>
      </c>
    </row>
    <row r="3" spans="1:16" x14ac:dyDescent="0.25">
      <c r="A3" t="s">
        <v>1342</v>
      </c>
      <c r="B3" t="s">
        <v>1346</v>
      </c>
      <c r="C3" t="b">
        <v>0</v>
      </c>
      <c r="E3" t="s">
        <v>1349</v>
      </c>
      <c r="J3" t="s">
        <v>1371</v>
      </c>
      <c r="P3" t="s">
        <v>58</v>
      </c>
    </row>
    <row r="4" spans="1:16" x14ac:dyDescent="0.25">
      <c r="A4" t="s">
        <v>12</v>
      </c>
      <c r="B4" t="s">
        <v>1345</v>
      </c>
      <c r="C4" t="b">
        <v>0</v>
      </c>
      <c r="F4" t="s">
        <v>1369</v>
      </c>
      <c r="J4" t="s">
        <v>12</v>
      </c>
      <c r="P4" t="s">
        <v>5</v>
      </c>
    </row>
    <row r="5" spans="1:16" x14ac:dyDescent="0.25">
      <c r="A5" t="s">
        <v>678</v>
      </c>
      <c r="B5" t="s">
        <v>1339</v>
      </c>
      <c r="C5" t="b">
        <v>0</v>
      </c>
      <c r="D5" t="s">
        <v>1344</v>
      </c>
      <c r="F5" t="s">
        <v>1369</v>
      </c>
      <c r="J5" t="s">
        <v>678</v>
      </c>
      <c r="P5" t="s">
        <v>90</v>
      </c>
    </row>
    <row r="6" spans="1:16" x14ac:dyDescent="0.25">
      <c r="A6" t="s">
        <v>18</v>
      </c>
      <c r="B6" t="s">
        <v>1346</v>
      </c>
      <c r="C6" t="b">
        <v>0</v>
      </c>
      <c r="D6">
        <v>0</v>
      </c>
      <c r="F6" t="s">
        <v>1369</v>
      </c>
      <c r="J6" t="s">
        <v>18</v>
      </c>
      <c r="P6" t="s">
        <v>69</v>
      </c>
    </row>
    <row r="7" spans="1:16" x14ac:dyDescent="0.25">
      <c r="A7" t="s">
        <v>20</v>
      </c>
      <c r="B7" t="s">
        <v>1346</v>
      </c>
      <c r="C7" t="b">
        <v>0</v>
      </c>
      <c r="D7">
        <v>0</v>
      </c>
      <c r="F7" t="s">
        <v>1369</v>
      </c>
      <c r="J7" t="s">
        <v>1372</v>
      </c>
      <c r="P7" t="s">
        <v>1190</v>
      </c>
    </row>
    <row r="8" spans="1:16" x14ac:dyDescent="0.25">
      <c r="A8" t="s">
        <v>1336</v>
      </c>
      <c r="B8" t="s">
        <v>1345</v>
      </c>
      <c r="C8" t="b">
        <v>0</v>
      </c>
      <c r="J8" t="s">
        <v>1373</v>
      </c>
      <c r="P8" t="s">
        <v>1378</v>
      </c>
    </row>
    <row r="9" spans="1:16" x14ac:dyDescent="0.25">
      <c r="A9" t="s">
        <v>1337</v>
      </c>
      <c r="B9" t="s">
        <v>1345</v>
      </c>
      <c r="C9" t="b">
        <v>1</v>
      </c>
      <c r="J9" t="s">
        <v>1374</v>
      </c>
    </row>
    <row r="10" spans="1:16" x14ac:dyDescent="0.25">
      <c r="A10" t="s">
        <v>28</v>
      </c>
      <c r="B10" t="s">
        <v>1345</v>
      </c>
      <c r="C10" t="b">
        <v>0</v>
      </c>
      <c r="J10" t="s">
        <v>1376</v>
      </c>
    </row>
    <row r="11" spans="1:16" x14ac:dyDescent="0.25">
      <c r="A11" t="s">
        <v>27</v>
      </c>
      <c r="B11" t="s">
        <v>1345</v>
      </c>
      <c r="C11" t="b">
        <v>0</v>
      </c>
      <c r="J11" t="s">
        <v>1375</v>
      </c>
    </row>
    <row r="12" spans="1:16" x14ac:dyDescent="0.25">
      <c r="A12" t="s">
        <v>1335</v>
      </c>
      <c r="B12" t="s">
        <v>1345</v>
      </c>
      <c r="C12" t="b">
        <v>1</v>
      </c>
    </row>
    <row r="13" spans="1:16" x14ac:dyDescent="0.25">
      <c r="A13" t="s">
        <v>1333</v>
      </c>
      <c r="B13" t="s">
        <v>1346</v>
      </c>
      <c r="C13" t="b">
        <v>0</v>
      </c>
      <c r="D13">
        <v>20</v>
      </c>
    </row>
    <row r="14" spans="1:16" x14ac:dyDescent="0.25">
      <c r="A14" t="s">
        <v>1334</v>
      </c>
      <c r="B14" t="s">
        <v>1346</v>
      </c>
      <c r="C14" t="b">
        <v>0</v>
      </c>
      <c r="D14">
        <v>2</v>
      </c>
    </row>
    <row r="15" spans="1:16" x14ac:dyDescent="0.25">
      <c r="A15" t="s">
        <v>31</v>
      </c>
      <c r="B15" t="s">
        <v>1345</v>
      </c>
      <c r="C15" t="b">
        <v>1</v>
      </c>
    </row>
    <row r="16" spans="1:16" x14ac:dyDescent="0.25">
      <c r="A16" t="s">
        <v>1347</v>
      </c>
      <c r="B16" t="s">
        <v>1346</v>
      </c>
      <c r="C16" t="b">
        <v>1</v>
      </c>
    </row>
    <row r="17" spans="1:6" x14ac:dyDescent="0.25">
      <c r="A17" t="s">
        <v>33</v>
      </c>
      <c r="B17" t="s">
        <v>1346</v>
      </c>
      <c r="C17" t="b">
        <v>1</v>
      </c>
    </row>
    <row r="18" spans="1:6" x14ac:dyDescent="0.25">
      <c r="A18" t="s">
        <v>1331</v>
      </c>
      <c r="B18" t="s">
        <v>1348</v>
      </c>
      <c r="C18" t="b">
        <v>0</v>
      </c>
      <c r="D18" t="b">
        <v>0</v>
      </c>
    </row>
    <row r="19" spans="1:6" x14ac:dyDescent="0.25">
      <c r="A19" t="s">
        <v>1332</v>
      </c>
      <c r="B19" t="s">
        <v>1348</v>
      </c>
      <c r="C19" t="b">
        <v>0</v>
      </c>
      <c r="D19" t="b">
        <v>0</v>
      </c>
    </row>
    <row r="20" spans="1:6" x14ac:dyDescent="0.25">
      <c r="A20" t="s">
        <v>1340</v>
      </c>
      <c r="B20" t="s">
        <v>1345</v>
      </c>
      <c r="C20" t="b">
        <v>1</v>
      </c>
    </row>
    <row r="21" spans="1:6" x14ac:dyDescent="0.25">
      <c r="A21" t="s">
        <v>1364</v>
      </c>
    </row>
    <row r="22" spans="1:6" ht="15.5" x14ac:dyDescent="0.35">
      <c r="A22" s="40" t="s">
        <v>1365</v>
      </c>
      <c r="B22" s="40"/>
      <c r="C22" s="40"/>
      <c r="D22" s="40"/>
      <c r="E22" s="40"/>
    </row>
    <row r="23" spans="1:6" x14ac:dyDescent="0.25">
      <c r="A23" s="41" t="s">
        <v>1362</v>
      </c>
      <c r="B23" s="41" t="s">
        <v>1346</v>
      </c>
      <c r="C23" t="b">
        <v>0</v>
      </c>
      <c r="E23" t="s">
        <v>1349</v>
      </c>
    </row>
    <row r="24" spans="1:6" x14ac:dyDescent="0.25">
      <c r="A24" t="s">
        <v>12</v>
      </c>
      <c r="B24" t="s">
        <v>1345</v>
      </c>
      <c r="C24" t="b">
        <v>0</v>
      </c>
      <c r="F24" t="s">
        <v>1369</v>
      </c>
    </row>
    <row r="25" spans="1:6" x14ac:dyDescent="0.25">
      <c r="A25" t="s">
        <v>678</v>
      </c>
      <c r="B25" t="s">
        <v>1339</v>
      </c>
      <c r="C25" t="b">
        <v>0</v>
      </c>
      <c r="D25" t="s">
        <v>1344</v>
      </c>
      <c r="F25" t="s">
        <v>1369</v>
      </c>
    </row>
    <row r="26" spans="1:6" x14ac:dyDescent="0.25">
      <c r="A26" t="s">
        <v>18</v>
      </c>
      <c r="B26" t="s">
        <v>1346</v>
      </c>
      <c r="C26" t="b">
        <v>0</v>
      </c>
      <c r="D26">
        <v>0</v>
      </c>
      <c r="F26" t="s">
        <v>1369</v>
      </c>
    </row>
    <row r="27" spans="1:6" x14ac:dyDescent="0.25">
      <c r="A27" t="s">
        <v>20</v>
      </c>
      <c r="B27" t="s">
        <v>1346</v>
      </c>
      <c r="C27" t="b">
        <v>0</v>
      </c>
      <c r="D27">
        <v>0</v>
      </c>
      <c r="F27" t="s">
        <v>1369</v>
      </c>
    </row>
    <row r="28" spans="1:6" x14ac:dyDescent="0.25">
      <c r="A28" t="s">
        <v>1354</v>
      </c>
      <c r="B28" t="s">
        <v>1345</v>
      </c>
      <c r="C28" t="b">
        <v>1</v>
      </c>
    </row>
    <row r="29" spans="1:6" x14ac:dyDescent="0.25">
      <c r="A29" t="s">
        <v>1353</v>
      </c>
      <c r="B29" t="s">
        <v>1345</v>
      </c>
      <c r="C29" t="b">
        <v>0</v>
      </c>
    </row>
    <row r="30" spans="1:6" x14ac:dyDescent="0.25">
      <c r="A30" t="s">
        <v>1358</v>
      </c>
      <c r="B30" t="s">
        <v>1346</v>
      </c>
      <c r="C30" t="b">
        <v>0</v>
      </c>
    </row>
    <row r="31" spans="1:6" x14ac:dyDescent="0.25">
      <c r="A31" t="s">
        <v>1359</v>
      </c>
      <c r="B31" t="s">
        <v>1346</v>
      </c>
      <c r="C31" t="b">
        <v>0</v>
      </c>
      <c r="D31">
        <v>99</v>
      </c>
    </row>
    <row r="32" spans="1:6" x14ac:dyDescent="0.25">
      <c r="A32" t="s">
        <v>1360</v>
      </c>
      <c r="B32" t="s">
        <v>1346</v>
      </c>
      <c r="C32" t="b">
        <v>0</v>
      </c>
      <c r="D32">
        <v>0</v>
      </c>
    </row>
    <row r="33" spans="1:6" x14ac:dyDescent="0.25">
      <c r="A33" t="s">
        <v>1363</v>
      </c>
      <c r="B33" t="s">
        <v>1346</v>
      </c>
      <c r="C33" t="b">
        <v>0</v>
      </c>
      <c r="D33">
        <v>0</v>
      </c>
    </row>
    <row r="34" spans="1:6" x14ac:dyDescent="0.25">
      <c r="A34" t="s">
        <v>1351</v>
      </c>
      <c r="B34" t="s">
        <v>1348</v>
      </c>
      <c r="C34" t="b">
        <v>0</v>
      </c>
      <c r="D34" t="b">
        <v>1</v>
      </c>
    </row>
    <row r="35" spans="1:6" x14ac:dyDescent="0.25">
      <c r="A35" t="s">
        <v>1350</v>
      </c>
      <c r="B35" t="s">
        <v>1348</v>
      </c>
      <c r="C35" t="b">
        <v>0</v>
      </c>
      <c r="D35" t="b">
        <v>1</v>
      </c>
    </row>
    <row r="36" spans="1:6" x14ac:dyDescent="0.25">
      <c r="A36" t="s">
        <v>1357</v>
      </c>
      <c r="B36" t="s">
        <v>1345</v>
      </c>
      <c r="C36" t="b">
        <v>1</v>
      </c>
    </row>
    <row r="37" spans="1:6" x14ac:dyDescent="0.25">
      <c r="A37" t="s">
        <v>1364</v>
      </c>
    </row>
    <row r="38" spans="1:6" ht="15.5" x14ac:dyDescent="0.35">
      <c r="A38" s="40" t="s">
        <v>945</v>
      </c>
      <c r="B38" s="40"/>
      <c r="C38" s="40"/>
      <c r="D38" s="40"/>
      <c r="E38" s="40"/>
    </row>
    <row r="39" spans="1:6" x14ac:dyDescent="0.25">
      <c r="A39" t="s">
        <v>1368</v>
      </c>
      <c r="B39" t="s">
        <v>1346</v>
      </c>
      <c r="C39" t="b">
        <v>0</v>
      </c>
      <c r="E39" t="s">
        <v>1349</v>
      </c>
    </row>
    <row r="40" spans="1:6" x14ac:dyDescent="0.25">
      <c r="A40" t="s">
        <v>12</v>
      </c>
      <c r="B40" t="s">
        <v>1345</v>
      </c>
      <c r="C40" t="b">
        <v>0</v>
      </c>
      <c r="F40" t="s">
        <v>1369</v>
      </c>
    </row>
    <row r="41" spans="1:6" x14ac:dyDescent="0.25">
      <c r="A41" t="s">
        <v>678</v>
      </c>
      <c r="B41" t="s">
        <v>1339</v>
      </c>
      <c r="C41" t="b">
        <v>0</v>
      </c>
      <c r="D41" t="s">
        <v>1344</v>
      </c>
      <c r="F41" t="s">
        <v>1369</v>
      </c>
    </row>
    <row r="42" spans="1:6" x14ac:dyDescent="0.25">
      <c r="A42" t="s">
        <v>18</v>
      </c>
      <c r="B42" t="s">
        <v>1346</v>
      </c>
      <c r="C42" t="b">
        <v>0</v>
      </c>
      <c r="D42">
        <v>0</v>
      </c>
      <c r="F42" t="s">
        <v>1369</v>
      </c>
    </row>
    <row r="43" spans="1:6" x14ac:dyDescent="0.25">
      <c r="A43" t="s">
        <v>20</v>
      </c>
      <c r="B43" t="s">
        <v>1346</v>
      </c>
      <c r="C43" t="b">
        <v>0</v>
      </c>
      <c r="D43">
        <v>0</v>
      </c>
      <c r="F43" t="s">
        <v>1369</v>
      </c>
    </row>
    <row r="44" spans="1:6" x14ac:dyDescent="0.25">
      <c r="A44" t="s">
        <v>21</v>
      </c>
      <c r="B44" t="s">
        <v>1345</v>
      </c>
      <c r="C44" t="b">
        <v>0</v>
      </c>
    </row>
    <row r="45" spans="1:6" x14ac:dyDescent="0.25">
      <c r="A45" t="s">
        <v>1357</v>
      </c>
      <c r="B45" t="s">
        <v>1345</v>
      </c>
      <c r="C45" t="b">
        <v>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19413-BD45-4B5E-BCFB-DF6C595B7FC9}">
  <dimension ref="A1:F42"/>
  <sheetViews>
    <sheetView workbookViewId="0">
      <selection activeCell="F1" sqref="F1:F8"/>
    </sheetView>
  </sheetViews>
  <sheetFormatPr defaultRowHeight="12.5" x14ac:dyDescent="0.25"/>
  <sheetData>
    <row r="1" spans="1:6" ht="14.5" x14ac:dyDescent="0.25">
      <c r="A1" s="44" t="s">
        <v>1379</v>
      </c>
      <c r="C1" t="str">
        <f>LEFT(A1,FIND(":",A1)-1)</f>
        <v>product_name</v>
      </c>
      <c r="F1" t="s">
        <v>1387</v>
      </c>
    </row>
    <row r="2" spans="1:6" ht="14.5" x14ac:dyDescent="0.25">
      <c r="A2" s="44" t="s">
        <v>1380</v>
      </c>
      <c r="C2" t="str">
        <f t="shared" ref="C2:C8" si="0">LEFT(A2,FIND(":",A2)-1)</f>
        <v>description</v>
      </c>
      <c r="F2" t="s">
        <v>14</v>
      </c>
    </row>
    <row r="3" spans="1:6" ht="14.5" x14ac:dyDescent="0.25">
      <c r="A3" s="44" t="s">
        <v>1381</v>
      </c>
      <c r="C3" t="str">
        <f t="shared" si="0"/>
        <v>cost</v>
      </c>
      <c r="F3" t="s">
        <v>1388</v>
      </c>
    </row>
    <row r="4" spans="1:6" ht="14.5" x14ac:dyDescent="0.25">
      <c r="A4" s="44" t="s">
        <v>1382</v>
      </c>
      <c r="B4" s="44"/>
      <c r="C4" t="str">
        <f t="shared" si="0"/>
        <v>stock</v>
      </c>
      <c r="F4" t="s">
        <v>1389</v>
      </c>
    </row>
    <row r="5" spans="1:6" ht="14.5" x14ac:dyDescent="0.25">
      <c r="A5" s="44" t="s">
        <v>1383</v>
      </c>
      <c r="B5" s="44"/>
      <c r="C5" t="str">
        <f t="shared" si="0"/>
        <v>weight</v>
      </c>
      <c r="F5" t="s">
        <v>1390</v>
      </c>
    </row>
    <row r="6" spans="1:6" ht="14.5" x14ac:dyDescent="0.25">
      <c r="A6" s="44" t="s">
        <v>1384</v>
      </c>
      <c r="B6" s="44"/>
      <c r="C6" t="str">
        <f t="shared" si="0"/>
        <v>image_link</v>
      </c>
      <c r="F6" t="s">
        <v>1391</v>
      </c>
    </row>
    <row r="7" spans="1:6" ht="14.5" x14ac:dyDescent="0.25">
      <c r="A7" s="44" t="s">
        <v>1385</v>
      </c>
      <c r="C7" t="str">
        <f t="shared" si="0"/>
        <v>additional_information</v>
      </c>
      <c r="F7" t="s">
        <v>1392</v>
      </c>
    </row>
    <row r="8" spans="1:6" ht="14.5" x14ac:dyDescent="0.25">
      <c r="A8" s="44" t="s">
        <v>1386</v>
      </c>
      <c r="C8" t="str">
        <f t="shared" si="0"/>
        <v>category_id</v>
      </c>
      <c r="F8" t="s">
        <v>1393</v>
      </c>
    </row>
    <row r="9" spans="1:6" ht="14.5" x14ac:dyDescent="0.25">
      <c r="B9" s="44"/>
    </row>
    <row r="10" spans="1:6" ht="14.5" x14ac:dyDescent="0.25">
      <c r="B10" s="44"/>
    </row>
    <row r="11" spans="1:6" ht="14.5" x14ac:dyDescent="0.25">
      <c r="B11" s="44"/>
    </row>
    <row r="12" spans="1:6" ht="14.5" x14ac:dyDescent="0.25">
      <c r="C12" s="44"/>
    </row>
    <row r="13" spans="1:6" ht="14.5" x14ac:dyDescent="0.25">
      <c r="B13" s="44"/>
    </row>
    <row r="16" spans="1:6" ht="14.5" x14ac:dyDescent="0.25">
      <c r="B16" s="44"/>
    </row>
    <row r="17" spans="2:3" ht="14.5" x14ac:dyDescent="0.25">
      <c r="B17" s="44"/>
    </row>
    <row r="18" spans="2:3" ht="14.5" x14ac:dyDescent="0.25">
      <c r="B18" s="44"/>
    </row>
    <row r="19" spans="2:3" ht="14.5" x14ac:dyDescent="0.25">
      <c r="B19" s="44"/>
    </row>
    <row r="20" spans="2:3" ht="14.5" x14ac:dyDescent="0.25">
      <c r="C20" s="44"/>
    </row>
    <row r="21" spans="2:3" ht="14.5" x14ac:dyDescent="0.25">
      <c r="B21" s="44"/>
    </row>
    <row r="24" spans="2:3" ht="14.5" x14ac:dyDescent="0.25">
      <c r="B24" s="44"/>
    </row>
    <row r="25" spans="2:3" ht="14.5" x14ac:dyDescent="0.25">
      <c r="B25" s="44"/>
    </row>
    <row r="26" spans="2:3" ht="14.5" x14ac:dyDescent="0.25">
      <c r="B26" s="44"/>
    </row>
    <row r="30" spans="2:3" ht="14.5" x14ac:dyDescent="0.25">
      <c r="B30" s="44"/>
    </row>
    <row r="33" spans="2:3" ht="14.5" x14ac:dyDescent="0.25">
      <c r="B33" s="44"/>
    </row>
    <row r="34" spans="2:3" ht="14.5" x14ac:dyDescent="0.25">
      <c r="B34" s="44"/>
    </row>
    <row r="37" spans="2:3" ht="14.5" x14ac:dyDescent="0.25">
      <c r="B37" s="44"/>
    </row>
    <row r="38" spans="2:3" ht="14.5" x14ac:dyDescent="0.25">
      <c r="B38" s="44"/>
    </row>
    <row r="39" spans="2:3" ht="14.5" x14ac:dyDescent="0.25">
      <c r="B39" s="44"/>
    </row>
    <row r="40" spans="2:3" ht="14.5" x14ac:dyDescent="0.25">
      <c r="C40" s="44"/>
    </row>
    <row r="41" spans="2:3" ht="14.5" x14ac:dyDescent="0.25">
      <c r="C41" s="44"/>
    </row>
    <row r="42" spans="2:3" ht="14.5" x14ac:dyDescent="0.25">
      <c r="B42" s="4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62</vt:i4>
      </vt:variant>
    </vt:vector>
  </HeadingPairs>
  <TitlesOfParts>
    <vt:vector size="70" baseType="lpstr">
      <vt:lpstr>!eq</vt:lpstr>
      <vt:lpstr>!ar</vt:lpstr>
      <vt:lpstr>!we</vt:lpstr>
      <vt:lpstr>Weapon Seed</vt:lpstr>
      <vt:lpstr>Armor</vt:lpstr>
      <vt:lpstr>Gear</vt:lpstr>
      <vt:lpstr>Models</vt:lpstr>
      <vt:lpstr>Sheet2</vt:lpstr>
      <vt:lpstr>'Weapon Seed'!AmmunitionList</vt:lpstr>
      <vt:lpstr>AmmunitionList</vt:lpstr>
      <vt:lpstr>'Weapon Seed'!AmmunitionList_Validation</vt:lpstr>
      <vt:lpstr>AmmunitionList_Validation</vt:lpstr>
      <vt:lpstr>Armor_ArmorListsByType</vt:lpstr>
      <vt:lpstr>ArmorEnhancementList_Validation</vt:lpstr>
      <vt:lpstr>ArmorEnhancements</vt:lpstr>
      <vt:lpstr>ArmorEnhancementsList</vt:lpstr>
      <vt:lpstr>ArmorEnhancementsList_Validation</vt:lpstr>
      <vt:lpstr>Armor!ArmorList</vt:lpstr>
      <vt:lpstr>ArmorList</vt:lpstr>
      <vt:lpstr>Armor!ArmorList_Validation</vt:lpstr>
      <vt:lpstr>ArmorList_Validation</vt:lpstr>
      <vt:lpstr>ArmorListsByType</vt:lpstr>
      <vt:lpstr>ArmorMasterworkList</vt:lpstr>
      <vt:lpstr>ArmorMasterworkList_Validation</vt:lpstr>
      <vt:lpstr>ArmorMaterialsList</vt:lpstr>
      <vt:lpstr>ArmorMaterialsList_Validation</vt:lpstr>
      <vt:lpstr>ArmorNaturalList</vt:lpstr>
      <vt:lpstr>ArmorNaturalList_Validation</vt:lpstr>
      <vt:lpstr>DroppableContainers</vt:lpstr>
      <vt:lpstr>Gear!EquipmentList</vt:lpstr>
      <vt:lpstr>EquipmentList</vt:lpstr>
      <vt:lpstr>Gear!EquipmentList_Validation</vt:lpstr>
      <vt:lpstr>EquipmentList_Validation</vt:lpstr>
      <vt:lpstr>EquipmentLocationList</vt:lpstr>
      <vt:lpstr>EquipmentLocationList_Validation</vt:lpstr>
      <vt:lpstr>HeavyWeapons</vt:lpstr>
      <vt:lpstr>ShieldEnhancementList_Validation</vt:lpstr>
      <vt:lpstr>ShieldEnhancements</vt:lpstr>
      <vt:lpstr>Armor!ShieldList</vt:lpstr>
      <vt:lpstr>ShieldList</vt:lpstr>
      <vt:lpstr>Armor!ShieldList_Validation</vt:lpstr>
      <vt:lpstr>ShieldList_Validation</vt:lpstr>
      <vt:lpstr>UnarmedUse</vt:lpstr>
      <vt:lpstr>WeaponAlchemical</vt:lpstr>
      <vt:lpstr>WeaponAssassin</vt:lpstr>
      <vt:lpstr>WeaponBard</vt:lpstr>
      <vt:lpstr>WeaponDouble</vt:lpstr>
      <vt:lpstr>WeaponEnchantment</vt:lpstr>
      <vt:lpstr>WeaponEnchantmentBonus</vt:lpstr>
      <vt:lpstr>WeaponEnchantmentList</vt:lpstr>
      <vt:lpstr>WeaponEnchantmentList_Validation</vt:lpstr>
      <vt:lpstr>'Weapon Seed'!WeaponList</vt:lpstr>
      <vt:lpstr>WeaponList</vt:lpstr>
      <vt:lpstr>'Weapon Seed'!WeaponList_Validation</vt:lpstr>
      <vt:lpstr>WeaponList_Validation</vt:lpstr>
      <vt:lpstr>WeaponListsByType</vt:lpstr>
      <vt:lpstr>WeaponMaterialList</vt:lpstr>
      <vt:lpstr>WeaponMaterialList_Validation</vt:lpstr>
      <vt:lpstr>WeaponMissile</vt:lpstr>
      <vt:lpstr>WeaponMonk</vt:lpstr>
      <vt:lpstr>WeaponNatural</vt:lpstr>
      <vt:lpstr>WeaponReach</vt:lpstr>
      <vt:lpstr>WeaponRogue</vt:lpstr>
      <vt:lpstr>WeaponSizeDifference</vt:lpstr>
      <vt:lpstr>WeaponSizeList_Validation</vt:lpstr>
      <vt:lpstr>WeaponSizeList2_Validation</vt:lpstr>
      <vt:lpstr>WeaponSpecialAttack_List</vt:lpstr>
      <vt:lpstr>WeaponThrown</vt:lpstr>
      <vt:lpstr>WeaponUse</vt:lpstr>
      <vt:lpstr>WeaponWizard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Chip Long</dc:creator>
  <cp:lastModifiedBy>Lauren Gabaldon</cp:lastModifiedBy>
  <dcterms:created xsi:type="dcterms:W3CDTF">2021-06-01T19:18:45Z</dcterms:created>
  <dcterms:modified xsi:type="dcterms:W3CDTF">2021-06-04T20:31:20Z</dcterms:modified>
</cp:coreProperties>
</file>