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zla\PycharmProjects\Forecasting_Backtesting\output\"/>
    </mc:Choice>
  </mc:AlternateContent>
  <xr:revisionPtr revIDLastSave="0" documentId="13_ncr:1_{A993DD35-79C4-42A6-BFE0-D8192A272B11}" xr6:coauthVersionLast="47" xr6:coauthVersionMax="47" xr10:uidLastSave="{00000000-0000-0000-0000-000000000000}"/>
  <bookViews>
    <workbookView xWindow="-120" yWindow="-120" windowWidth="38640" windowHeight="15720" xr2:uid="{F27E47DE-76F8-4D71-B173-F0768C04D500}"/>
  </bookViews>
  <sheets>
    <sheet name="Resumen" sheetId="6" r:id="rId1"/>
    <sheet name="Main" sheetId="1" r:id="rId2"/>
    <sheet name="BacktestRidge - Salida" sheetId="2" r:id="rId3"/>
    <sheet name="BacktestMultiquantile - Salida" sheetId="3" r:id="rId4"/>
    <sheet name="BacktestFisslerziegel - Salida" sheetId="4" r:id="rId5"/>
    <sheet name="ES Real" sheetId="5" r:id="rId6"/>
  </sheet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6" l="1"/>
  <c r="H10" i="6"/>
  <c r="G10" i="6"/>
  <c r="F10" i="6"/>
  <c r="E10" i="6"/>
  <c r="D10" i="6"/>
  <c r="I12" i="6"/>
  <c r="H12" i="6"/>
  <c r="G12" i="6"/>
  <c r="F12" i="6"/>
  <c r="E12" i="6"/>
  <c r="D12" i="6"/>
  <c r="I11" i="6"/>
  <c r="H11" i="6"/>
  <c r="G11" i="6"/>
  <c r="F11" i="6"/>
  <c r="E11" i="6"/>
  <c r="D11" i="6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22" i="1" s="1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2" i="1" l="1"/>
  <c r="H4" i="1"/>
  <c r="G5" i="1"/>
  <c r="H2" i="1"/>
  <c r="H5" i="1"/>
  <c r="K9" i="1"/>
  <c r="H34" i="1"/>
  <c r="I9" i="1"/>
  <c r="G28" i="1"/>
  <c r="K23" i="1"/>
  <c r="K15" i="1"/>
  <c r="L28" i="1"/>
  <c r="L21" i="1"/>
  <c r="J20" i="1"/>
  <c r="I17" i="1"/>
  <c r="J28" i="1"/>
  <c r="I5" i="1"/>
  <c r="I7" i="1"/>
  <c r="I16" i="1"/>
  <c r="J5" i="1"/>
  <c r="J15" i="1"/>
  <c r="L37" i="1"/>
  <c r="K4" i="1"/>
  <c r="L4" i="1"/>
  <c r="L43" i="1"/>
  <c r="L14" i="1"/>
  <c r="J9" i="1"/>
  <c r="J12" i="1"/>
  <c r="J2" i="1"/>
  <c r="I13" i="1"/>
  <c r="I2" i="1"/>
  <c r="J13" i="1"/>
  <c r="J3" i="1"/>
  <c r="I3" i="1"/>
  <c r="J4" i="1"/>
  <c r="J16" i="1"/>
  <c r="H26" i="1"/>
  <c r="G39" i="1"/>
  <c r="G3" i="1"/>
  <c r="G42" i="1"/>
  <c r="H3" i="1"/>
  <c r="H10" i="1"/>
  <c r="H37" i="1"/>
  <c r="G4" i="1"/>
  <c r="H13" i="1"/>
  <c r="H18" i="1"/>
  <c r="K36" i="1"/>
  <c r="L36" i="1"/>
  <c r="L9" i="1"/>
  <c r="L15" i="1"/>
  <c r="L22" i="1"/>
  <c r="L29" i="1"/>
  <c r="K37" i="1"/>
  <c r="K29" i="1"/>
  <c r="K10" i="1"/>
  <c r="K16" i="1"/>
  <c r="L23" i="1"/>
  <c r="L30" i="1"/>
  <c r="K38" i="1"/>
  <c r="K2" i="1"/>
  <c r="L10" i="1"/>
  <c r="L16" i="1"/>
  <c r="K24" i="1"/>
  <c r="K31" i="1"/>
  <c r="L38" i="1"/>
  <c r="K30" i="1"/>
  <c r="L2" i="1"/>
  <c r="K5" i="1"/>
  <c r="K11" i="1"/>
  <c r="K17" i="1"/>
  <c r="L24" i="1"/>
  <c r="L31" i="1"/>
  <c r="K39" i="1"/>
  <c r="L5" i="1"/>
  <c r="L11" i="1"/>
  <c r="L17" i="1"/>
  <c r="K25" i="1"/>
  <c r="K32" i="1"/>
  <c r="L39" i="1"/>
  <c r="K6" i="1"/>
  <c r="L25" i="1"/>
  <c r="L32" i="1"/>
  <c r="K40" i="1"/>
  <c r="L6" i="1"/>
  <c r="K12" i="1"/>
  <c r="K18" i="1"/>
  <c r="K33" i="1"/>
  <c r="L40" i="1"/>
  <c r="L12" i="1"/>
  <c r="L18" i="1"/>
  <c r="K26" i="1"/>
  <c r="L33" i="1"/>
  <c r="K41" i="1"/>
  <c r="K3" i="1"/>
  <c r="K7" i="1"/>
  <c r="K19" i="1"/>
  <c r="L26" i="1"/>
  <c r="L41" i="1"/>
  <c r="L3" i="1"/>
  <c r="L7" i="1"/>
  <c r="L19" i="1"/>
  <c r="K27" i="1"/>
  <c r="K34" i="1"/>
  <c r="K42" i="1"/>
  <c r="K8" i="1"/>
  <c r="K13" i="1"/>
  <c r="K20" i="1"/>
  <c r="L27" i="1"/>
  <c r="L34" i="1"/>
  <c r="L42" i="1"/>
  <c r="L8" i="1"/>
  <c r="L13" i="1"/>
  <c r="L20" i="1"/>
  <c r="K35" i="1"/>
  <c r="K43" i="1"/>
  <c r="K14" i="1"/>
  <c r="K21" i="1"/>
  <c r="K28" i="1"/>
  <c r="L35" i="1"/>
  <c r="J24" i="1"/>
  <c r="I6" i="1"/>
  <c r="J32" i="1"/>
  <c r="I14" i="1"/>
  <c r="I28" i="1"/>
  <c r="J6" i="1"/>
  <c r="J14" i="1"/>
  <c r="I10" i="1"/>
  <c r="J10" i="1"/>
  <c r="I11" i="1"/>
  <c r="I15" i="1"/>
  <c r="J7" i="1"/>
  <c r="I4" i="1"/>
  <c r="J11" i="1"/>
  <c r="I8" i="1"/>
  <c r="I32" i="1"/>
  <c r="J8" i="1"/>
  <c r="I12" i="1"/>
  <c r="I21" i="1"/>
  <c r="J36" i="1"/>
  <c r="J40" i="1"/>
  <c r="J21" i="1"/>
  <c r="J25" i="1"/>
  <c r="I40" i="1"/>
  <c r="I25" i="1"/>
  <c r="I29" i="1"/>
  <c r="I33" i="1"/>
  <c r="J29" i="1"/>
  <c r="J33" i="1"/>
  <c r="I37" i="1"/>
  <c r="I41" i="1"/>
  <c r="I36" i="1"/>
  <c r="I18" i="1"/>
  <c r="I22" i="1"/>
  <c r="J37" i="1"/>
  <c r="J41" i="1"/>
  <c r="J18" i="1"/>
  <c r="J22" i="1"/>
  <c r="I26" i="1"/>
  <c r="J17" i="1"/>
  <c r="J26" i="1"/>
  <c r="I30" i="1"/>
  <c r="J30" i="1"/>
  <c r="I34" i="1"/>
  <c r="I38" i="1"/>
  <c r="I42" i="1"/>
  <c r="I19" i="1"/>
  <c r="I23" i="1"/>
  <c r="J34" i="1"/>
  <c r="J38" i="1"/>
  <c r="J42" i="1"/>
  <c r="J19" i="1"/>
  <c r="J23" i="1"/>
  <c r="I27" i="1"/>
  <c r="J27" i="1"/>
  <c r="I31" i="1"/>
  <c r="J31" i="1"/>
  <c r="I35" i="1"/>
  <c r="I39" i="1"/>
  <c r="I43" i="1"/>
  <c r="J35" i="1"/>
  <c r="J39" i="1"/>
  <c r="J43" i="1"/>
  <c r="I20" i="1"/>
  <c r="I24" i="1"/>
  <c r="G16" i="1"/>
  <c r="G24" i="1"/>
  <c r="H16" i="1"/>
  <c r="G11" i="1"/>
  <c r="G35" i="1"/>
  <c r="H19" i="1"/>
  <c r="H27" i="1"/>
  <c r="G6" i="1"/>
  <c r="G14" i="1"/>
  <c r="G22" i="1"/>
  <c r="G30" i="1"/>
  <c r="G38" i="1"/>
  <c r="H42" i="1"/>
  <c r="G40" i="1"/>
  <c r="H32" i="1"/>
  <c r="G19" i="1"/>
  <c r="G27" i="1"/>
  <c r="G43" i="1"/>
  <c r="H11" i="1"/>
  <c r="H43" i="1"/>
  <c r="H6" i="1"/>
  <c r="H14" i="1"/>
  <c r="H22" i="1"/>
  <c r="H30" i="1"/>
  <c r="H38" i="1"/>
  <c r="H24" i="1"/>
  <c r="H35" i="1"/>
  <c r="G9" i="1"/>
  <c r="G17" i="1"/>
  <c r="G25" i="1"/>
  <c r="G33" i="1"/>
  <c r="G41" i="1"/>
  <c r="G8" i="1"/>
  <c r="G32" i="1"/>
  <c r="H8" i="1"/>
  <c r="H40" i="1"/>
  <c r="H9" i="1"/>
  <c r="H17" i="1"/>
  <c r="H25" i="1"/>
  <c r="H33" i="1"/>
  <c r="H41" i="1"/>
  <c r="G12" i="1"/>
  <c r="G36" i="1"/>
  <c r="H12" i="1"/>
  <c r="H20" i="1"/>
  <c r="H28" i="1"/>
  <c r="H36" i="1"/>
  <c r="G7" i="1"/>
  <c r="G15" i="1"/>
  <c r="G23" i="1"/>
  <c r="G31" i="1"/>
  <c r="H7" i="1"/>
  <c r="H15" i="1"/>
  <c r="H23" i="1"/>
  <c r="H31" i="1"/>
  <c r="H39" i="1"/>
  <c r="G20" i="1"/>
  <c r="G10" i="1"/>
  <c r="G18" i="1"/>
  <c r="G26" i="1"/>
  <c r="G34" i="1"/>
  <c r="G13" i="1"/>
  <c r="G21" i="1"/>
  <c r="G29" i="1"/>
  <c r="G37" i="1"/>
  <c r="H21" i="1"/>
  <c r="H29" i="1"/>
</calcChain>
</file>

<file path=xl/sharedStrings.xml><?xml version="1.0" encoding="utf-8"?>
<sst xmlns="http://schemas.openxmlformats.org/spreadsheetml/2006/main" count="531" uniqueCount="41">
  <si>
    <t>Index</t>
  </si>
  <si>
    <t>Volatility</t>
  </si>
  <si>
    <t>Horizon</t>
  </si>
  <si>
    <t>Model</t>
  </si>
  <si>
    <t>Excepciones</t>
  </si>
  <si>
    <t>ES</t>
  </si>
  <si>
    <t>SAN.MC</t>
  </si>
  <si>
    <t>STD</t>
  </si>
  <si>
    <t>RANDOM_FOREST</t>
  </si>
  <si>
    <t>EWMA</t>
  </si>
  <si>
    <t>GJR_GARCH</t>
  </si>
  <si>
    <t>BBVA.MC</t>
  </si>
  <si>
    <t>SAB.MC</t>
  </si>
  <si>
    <t>^IBEX</t>
  </si>
  <si>
    <t>BBVAE.MC</t>
  </si>
  <si>
    <t>XTC5.MI</t>
  </si>
  <si>
    <t>EURUSD=X</t>
  </si>
  <si>
    <t>CONCAT</t>
  </si>
  <si>
    <t>Ridge</t>
  </si>
  <si>
    <t>Real - EXC</t>
  </si>
  <si>
    <t>Real - ES</t>
  </si>
  <si>
    <t>Ridge - EXC</t>
  </si>
  <si>
    <t>Ridge - ES</t>
  </si>
  <si>
    <t>MQ - EXC</t>
  </si>
  <si>
    <t>MQ - ES</t>
  </si>
  <si>
    <t>FZ - EXC</t>
  </si>
  <si>
    <t>FZ - ES</t>
  </si>
  <si>
    <t>Suma de Real - EXC</t>
  </si>
  <si>
    <t>Suma de Real - ES</t>
  </si>
  <si>
    <t>Etiquetas de fila</t>
  </si>
  <si>
    <t>Total general</t>
  </si>
  <si>
    <t>Suma de Ridge - EXC</t>
  </si>
  <si>
    <t>Suma de Ridge - ES</t>
  </si>
  <si>
    <t>Suma de MQ - EXC</t>
  </si>
  <si>
    <t>Suma de MQ - ES</t>
  </si>
  <si>
    <t>Suma de FZ - EXC</t>
  </si>
  <si>
    <t>Suma de FZ - ES</t>
  </si>
  <si>
    <t>Diff</t>
  </si>
  <si>
    <t>Multiquantile</t>
  </si>
  <si>
    <t>Fissler-Ziegel</t>
  </si>
  <si>
    <t>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</si>
</sst>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Gómez Lázaro" refreshedDate="45614.645706481482" createdVersion="8" refreshedVersion="8" minRefreshableVersion="3" recordCount="42" xr:uid="{360AB148-EA0D-4C22-861C-789A069749CE}">
  <cacheSource type="worksheet">
    <worksheetSource ref="B1:L43" sheet="Main"/>
  </cacheSource>
  <cacheFields count="11">
    <cacheField name="Index" numFmtId="0">
      <sharedItems/>
    </cacheField>
    <cacheField name="Volatility" numFmtId="0">
      <sharedItems count="3">
        <s v="STD"/>
        <s v="EWMA"/>
        <s v="GJR_GARCH"/>
      </sharedItems>
    </cacheField>
    <cacheField name="Horizon" numFmtId="0">
      <sharedItems containsSemiMixedTypes="0" containsString="0" containsNumber="1" containsInteger="1" minValue="1" maxValue="10"/>
    </cacheField>
    <cacheField name="Real - EXC" numFmtId="0">
      <sharedItems containsSemiMixedTypes="0" containsString="0" containsNumber="1" containsInteger="1" minValue="3" maxValue="3"/>
    </cacheField>
    <cacheField name="Real - ES" numFmtId="0">
      <sharedItems containsSemiMixedTypes="0" containsString="0" containsNumber="1" minValue="-6.349563146089357E-2" maxValue="-1.017831312531498E-2"/>
    </cacheField>
    <cacheField name="Ridge - EXC" numFmtId="0">
      <sharedItems containsSemiMixedTypes="0" containsString="0" containsNumber="1" containsInteger="1" minValue="1" maxValue="10"/>
    </cacheField>
    <cacheField name="Ridge - ES" numFmtId="0">
      <sharedItems containsSemiMixedTypes="0" containsString="0" containsNumber="1" minValue="-5.9470602845122192E-2" maxValue="-1.009575574249005E-2"/>
    </cacheField>
    <cacheField name="MQ - EXC" numFmtId="0">
      <sharedItems containsSemiMixedTypes="0" containsString="0" containsNumber="1" containsInteger="1" minValue="1" maxValue="10"/>
    </cacheField>
    <cacheField name="MQ - ES" numFmtId="0">
      <sharedItems containsSemiMixedTypes="0" containsString="0" containsNumber="1" minValue="-5.9470602845122192E-2" maxValue="-1.009575574249005E-2"/>
    </cacheField>
    <cacheField name="FZ - EXC" numFmtId="0">
      <sharedItems containsSemiMixedTypes="0" containsString="0" containsNumber="1" containsInteger="1" minValue="1" maxValue="10"/>
    </cacheField>
    <cacheField name="FZ - ES" numFmtId="0">
      <sharedItems containsSemiMixedTypes="0" containsString="0" containsNumber="1" minValue="-5.9470602845122192E-2" maxValue="-1.009575574249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SAN.MC"/>
    <x v="0"/>
    <n v="1"/>
    <n v="3"/>
    <n v="-4.8956901808583073E-2"/>
    <n v="5"/>
    <n v="-4.5835125216145918E-2"/>
    <n v="5"/>
    <n v="-4.5835125216145918E-2"/>
    <n v="5"/>
    <n v="-4.5835125216145918E-2"/>
  </r>
  <r>
    <s v="SAN.MC"/>
    <x v="0"/>
    <n v="10"/>
    <n v="3"/>
    <n v="-4.8956901808583073E-2"/>
    <n v="2"/>
    <n v="-5.0762945403321547E-2"/>
    <n v="2"/>
    <n v="-5.0762945403321547E-2"/>
    <n v="2"/>
    <n v="-5.0762945403321547E-2"/>
  </r>
  <r>
    <s v="SAN.MC"/>
    <x v="1"/>
    <n v="1"/>
    <n v="3"/>
    <n v="-4.8956901808583073E-2"/>
    <n v="4"/>
    <n v="-4.7773785934743823E-2"/>
    <n v="5"/>
    <n v="-4.5835125216145918E-2"/>
    <n v="5"/>
    <n v="-4.5835125216145918E-2"/>
  </r>
  <r>
    <s v="SAN.MC"/>
    <x v="1"/>
    <n v="10"/>
    <n v="3"/>
    <n v="-4.8956901808583073E-2"/>
    <n v="3"/>
    <n v="-4.8956901808583073E-2"/>
    <n v="3"/>
    <n v="-4.8956901808583073E-2"/>
    <n v="3"/>
    <n v="-4.8956901808583073E-2"/>
  </r>
  <r>
    <s v="SAN.MC"/>
    <x v="2"/>
    <n v="1"/>
    <n v="3"/>
    <n v="-4.8956901808583073E-2"/>
    <n v="4"/>
    <n v="-4.7773785934743823E-2"/>
    <n v="4"/>
    <n v="-4.7773785934743823E-2"/>
    <n v="4"/>
    <n v="-4.7773785934743823E-2"/>
  </r>
  <r>
    <s v="SAN.MC"/>
    <x v="2"/>
    <n v="10"/>
    <n v="3"/>
    <n v="-4.8956901808583073E-2"/>
    <n v="1"/>
    <n v="-5.0212284785645017E-2"/>
    <n v="1"/>
    <n v="-5.0212284785645017E-2"/>
    <n v="1"/>
    <n v="-5.0212284785645017E-2"/>
  </r>
  <r>
    <s v="BBVA.MC"/>
    <x v="0"/>
    <n v="1"/>
    <n v="3"/>
    <n v="-6.349563146089357E-2"/>
    <n v="5"/>
    <n v="-5.5413553996623441E-2"/>
    <n v="5"/>
    <n v="-5.5413553996623441E-2"/>
    <n v="5"/>
    <n v="-5.5413553996623441E-2"/>
  </r>
  <r>
    <s v="BBVA.MC"/>
    <x v="0"/>
    <n v="10"/>
    <n v="3"/>
    <n v="-6.349563146089357E-2"/>
    <n v="4"/>
    <n v="-5.9470602845122192E-2"/>
    <n v="4"/>
    <n v="-5.9470602845122192E-2"/>
    <n v="4"/>
    <n v="-5.9470602845122192E-2"/>
  </r>
  <r>
    <s v="BBVA.MC"/>
    <x v="1"/>
    <n v="1"/>
    <n v="3"/>
    <n v="-6.349563146089357E-2"/>
    <n v="5"/>
    <n v="-5.3515109844434902E-2"/>
    <n v="5"/>
    <n v="-5.3515109844434902E-2"/>
    <n v="5"/>
    <n v="-5.3515109844434902E-2"/>
  </r>
  <r>
    <s v="BBVA.MC"/>
    <x v="1"/>
    <n v="10"/>
    <n v="3"/>
    <n v="-6.349563146089357E-2"/>
    <n v="4"/>
    <n v="-5.1554402633164423E-2"/>
    <n v="4"/>
    <n v="-5.1554402633164423E-2"/>
    <n v="4"/>
    <n v="-5.1554402633164423E-2"/>
  </r>
  <r>
    <s v="BBVA.MC"/>
    <x v="2"/>
    <n v="1"/>
    <n v="3"/>
    <n v="-6.349563146089357E-2"/>
    <n v="4"/>
    <n v="-5.1914578383706091E-2"/>
    <n v="4"/>
    <n v="-5.1914578383706091E-2"/>
    <n v="4"/>
    <n v="-5.1914578383706091E-2"/>
  </r>
  <r>
    <s v="BBVA.MC"/>
    <x v="2"/>
    <n v="10"/>
    <n v="3"/>
    <n v="-6.349563146089357E-2"/>
    <n v="4"/>
    <n v="-5.9470602845122192E-2"/>
    <n v="4"/>
    <n v="-5.9470602845122192E-2"/>
    <n v="4"/>
    <n v="-5.9470602845122192E-2"/>
  </r>
  <r>
    <s v="SAB.MC"/>
    <x v="0"/>
    <n v="1"/>
    <n v="3"/>
    <n v="-5.7437887005422572E-2"/>
    <n v="4"/>
    <n v="-5.6064248975699352E-2"/>
    <n v="4"/>
    <n v="-5.6064248975699352E-2"/>
    <n v="4"/>
    <n v="-5.6064248975699352E-2"/>
  </r>
  <r>
    <s v="SAB.MC"/>
    <x v="0"/>
    <n v="10"/>
    <n v="3"/>
    <n v="-5.7437887005422572E-2"/>
    <n v="1"/>
    <n v="-5.3862879231685687E-2"/>
    <n v="1"/>
    <n v="-5.3862879231685687E-2"/>
    <n v="1"/>
    <n v="-5.3862879231685687E-2"/>
  </r>
  <r>
    <s v="SAB.MC"/>
    <x v="1"/>
    <n v="1"/>
    <n v="3"/>
    <n v="-5.7437887005422572E-2"/>
    <n v="4"/>
    <n v="-5.6064248975699352E-2"/>
    <n v="4"/>
    <n v="-5.6064248975699352E-2"/>
    <n v="4"/>
    <n v="-5.6064248975699352E-2"/>
  </r>
  <r>
    <s v="SAB.MC"/>
    <x v="1"/>
    <n v="10"/>
    <n v="3"/>
    <n v="-5.7437887005422572E-2"/>
    <n v="2"/>
    <n v="-5.0068680407507747E-2"/>
    <n v="2"/>
    <n v="-5.0068680407507747E-2"/>
    <n v="2"/>
    <n v="-5.0068680407507747E-2"/>
  </r>
  <r>
    <s v="SAB.MC"/>
    <x v="2"/>
    <n v="1"/>
    <n v="3"/>
    <n v="-5.7437887005422572E-2"/>
    <n v="3"/>
    <n v="-5.7437887005422572E-2"/>
    <n v="3"/>
    <n v="-5.7437887005422572E-2"/>
    <n v="3"/>
    <n v="-5.7437887005422572E-2"/>
  </r>
  <r>
    <s v="SAB.MC"/>
    <x v="2"/>
    <n v="10"/>
    <n v="3"/>
    <n v="-5.7437887005422572E-2"/>
    <n v="2"/>
    <n v="-5.9225390892291008E-2"/>
    <n v="2"/>
    <n v="-5.9225390892291008E-2"/>
    <n v="2"/>
    <n v="-5.9225390892291008E-2"/>
  </r>
  <r>
    <s v="^IBEX"/>
    <x v="0"/>
    <n v="1"/>
    <n v="3"/>
    <n v="-2.1775604006954649E-2"/>
    <n v="2"/>
    <n v="-2.305056768147766E-2"/>
    <n v="2"/>
    <n v="-2.305056768147766E-2"/>
    <n v="2"/>
    <n v="-2.305056768147766E-2"/>
  </r>
  <r>
    <s v="^IBEX"/>
    <x v="0"/>
    <n v="10"/>
    <n v="3"/>
    <n v="-2.1775604006954649E-2"/>
    <n v="1"/>
    <n v="-2.365453888716151E-2"/>
    <n v="1"/>
    <n v="-2.365453888716151E-2"/>
    <n v="1"/>
    <n v="-2.365453888716151E-2"/>
  </r>
  <r>
    <s v="^IBEX"/>
    <x v="1"/>
    <n v="1"/>
    <n v="3"/>
    <n v="-2.1775604006954649E-2"/>
    <n v="3"/>
    <n v="-2.1775604006954649E-2"/>
    <n v="3"/>
    <n v="-2.1775604006954649E-2"/>
    <n v="3"/>
    <n v="-2.1775604006954649E-2"/>
  </r>
  <r>
    <s v="^IBEX"/>
    <x v="1"/>
    <n v="10"/>
    <n v="3"/>
    <n v="-2.1775604006954649E-2"/>
    <n v="3"/>
    <n v="-2.1775604006954649E-2"/>
    <n v="3"/>
    <n v="-2.1775604006954649E-2"/>
    <n v="3"/>
    <n v="-2.1775604006954649E-2"/>
  </r>
  <r>
    <s v="^IBEX"/>
    <x v="2"/>
    <n v="1"/>
    <n v="3"/>
    <n v="-2.1775604006954649E-2"/>
    <n v="2"/>
    <n v="-2.083613656685122E-2"/>
    <n v="2"/>
    <n v="-2.083613656685122E-2"/>
    <n v="2"/>
    <n v="-2.083613656685122E-2"/>
  </r>
  <r>
    <s v="^IBEX"/>
    <x v="2"/>
    <n v="10"/>
    <n v="3"/>
    <n v="-2.1775604006954649E-2"/>
    <n v="2"/>
    <n v="-2.1440107772535071E-2"/>
    <n v="2"/>
    <n v="-2.1440107772535071E-2"/>
    <n v="2"/>
    <n v="-2.1440107772535071E-2"/>
  </r>
  <r>
    <s v="BBVAE.MC"/>
    <x v="0"/>
    <n v="1"/>
    <n v="3"/>
    <n v="-2.4418885973905079E-2"/>
    <n v="4"/>
    <n v="-2.3522723700070278E-2"/>
    <n v="4"/>
    <n v="-2.3522723700070278E-2"/>
    <n v="4"/>
    <n v="-2.3522723700070278E-2"/>
  </r>
  <r>
    <s v="BBVAE.MC"/>
    <x v="0"/>
    <n v="10"/>
    <n v="3"/>
    <n v="-2.4418885973905079E-2"/>
    <n v="4"/>
    <n v="-2.3522723700070278E-2"/>
    <n v="4"/>
    <n v="-2.3522723700070278E-2"/>
    <n v="4"/>
    <n v="-2.3522723700070278E-2"/>
  </r>
  <r>
    <s v="BBVAE.MC"/>
    <x v="1"/>
    <n v="1"/>
    <n v="3"/>
    <n v="-2.4418885973905079E-2"/>
    <n v="4"/>
    <n v="-2.3522723700070278E-2"/>
    <n v="4"/>
    <n v="-2.3522723700070278E-2"/>
    <n v="4"/>
    <n v="-2.3522723700070278E-2"/>
  </r>
  <r>
    <s v="BBVAE.MC"/>
    <x v="1"/>
    <n v="10"/>
    <n v="3"/>
    <n v="-2.4418885973905079E-2"/>
    <n v="3"/>
    <n v="-2.441891678338012E-2"/>
    <n v="3"/>
    <n v="-2.441891678338012E-2"/>
    <n v="3"/>
    <n v="-2.441891678338012E-2"/>
  </r>
  <r>
    <s v="BBVAE.MC"/>
    <x v="2"/>
    <n v="1"/>
    <n v="3"/>
    <n v="-2.4418885973905079E-2"/>
    <n v="2"/>
    <n v="-2.5058962018173019E-2"/>
    <n v="2"/>
    <n v="-2.5058962018173019E-2"/>
    <n v="2"/>
    <n v="-2.5058962018173019E-2"/>
  </r>
  <r>
    <s v="BBVAE.MC"/>
    <x v="2"/>
    <n v="10"/>
    <n v="3"/>
    <n v="-2.4418885973905079E-2"/>
    <n v="2"/>
    <n v="-2.4992321408591148E-2"/>
    <n v="2"/>
    <n v="-2.4992321408591148E-2"/>
    <n v="2"/>
    <n v="-2.4992321408591148E-2"/>
  </r>
  <r>
    <s v="XTC5.MI"/>
    <x v="0"/>
    <n v="1"/>
    <n v="3"/>
    <n v="-1.9101495540053859E-2"/>
    <n v="10"/>
    <n v="-1.2095202468815189E-2"/>
    <n v="10"/>
    <n v="-1.2095202468815189E-2"/>
    <n v="10"/>
    <n v="-1.2095202468815189E-2"/>
  </r>
  <r>
    <s v="XTC5.MI"/>
    <x v="0"/>
    <n v="10"/>
    <n v="3"/>
    <n v="-1.9101495540053859E-2"/>
    <n v="10"/>
    <n v="-1.2095202468815189E-2"/>
    <n v="10"/>
    <n v="-1.2095202468815189E-2"/>
    <n v="10"/>
    <n v="-1.2095202468815189E-2"/>
  </r>
  <r>
    <s v="XTC5.MI"/>
    <x v="1"/>
    <n v="1"/>
    <n v="3"/>
    <n v="-1.9101495540053859E-2"/>
    <n v="9"/>
    <n v="-1.233076795178939E-2"/>
    <n v="9"/>
    <n v="-1.233076795178939E-2"/>
    <n v="9"/>
    <n v="-1.233076795178939E-2"/>
  </r>
  <r>
    <s v="XTC5.MI"/>
    <x v="1"/>
    <n v="10"/>
    <n v="3"/>
    <n v="-1.9101495540053859E-2"/>
    <n v="6"/>
    <n v="-1.391807241559748E-2"/>
    <n v="6"/>
    <n v="-1.391807241559748E-2"/>
    <n v="6"/>
    <n v="-1.391807241559748E-2"/>
  </r>
  <r>
    <s v="XTC5.MI"/>
    <x v="2"/>
    <n v="1"/>
    <n v="3"/>
    <n v="-1.9101495540053859E-2"/>
    <n v="7"/>
    <n v="-1.397337431842046E-2"/>
    <n v="7"/>
    <n v="-1.397337431842046E-2"/>
    <n v="7"/>
    <n v="-1.397337431842046E-2"/>
  </r>
  <r>
    <s v="XTC5.MI"/>
    <x v="2"/>
    <n v="10"/>
    <n v="3"/>
    <n v="-1.9101495540053859E-2"/>
    <n v="5"/>
    <n v="-1.546514837653017E-2"/>
    <n v="6"/>
    <n v="-1.4323302780949459E-2"/>
    <n v="5"/>
    <n v="-1.546514837653017E-2"/>
  </r>
  <r>
    <s v="EURUSD=X"/>
    <x v="0"/>
    <n v="1"/>
    <n v="3"/>
    <n v="-1.017831312531498E-2"/>
    <n v="2"/>
    <n v="-1.077483005827848E-2"/>
    <n v="2"/>
    <n v="-1.077483005827848E-2"/>
    <n v="2"/>
    <n v="-1.077483005827848E-2"/>
  </r>
  <r>
    <s v="EURUSD=X"/>
    <x v="0"/>
    <n v="10"/>
    <n v="3"/>
    <n v="-1.017831312531498E-2"/>
    <n v="2"/>
    <n v="-1.077483005827848E-2"/>
    <n v="2"/>
    <n v="-1.077483005827848E-2"/>
    <n v="2"/>
    <n v="-1.077483005827848E-2"/>
  </r>
  <r>
    <s v="EURUSD=X"/>
    <x v="1"/>
    <n v="1"/>
    <n v="3"/>
    <n v="-1.017831312531498E-2"/>
    <n v="3"/>
    <n v="-1.009575574249005E-2"/>
    <n v="3"/>
    <n v="-1.009575574249005E-2"/>
    <n v="3"/>
    <n v="-1.009575574249005E-2"/>
  </r>
  <r>
    <s v="EURUSD=X"/>
    <x v="1"/>
    <n v="10"/>
    <n v="3"/>
    <n v="-1.017831312531498E-2"/>
    <n v="2"/>
    <n v="-1.077483005827848E-2"/>
    <n v="2"/>
    <n v="-1.077483005827848E-2"/>
    <n v="2"/>
    <n v="-1.077483005827848E-2"/>
  </r>
  <r>
    <s v="EURUSD=X"/>
    <x v="2"/>
    <n v="1"/>
    <n v="3"/>
    <n v="-1.017831312531498E-2"/>
    <n v="2"/>
    <n v="-1.077483005827848E-2"/>
    <n v="2"/>
    <n v="-1.077483005827848E-2"/>
    <n v="2"/>
    <n v="-1.077483005827848E-2"/>
  </r>
  <r>
    <s v="EURUSD=X"/>
    <x v="2"/>
    <n v="10"/>
    <n v="3"/>
    <n v="-1.017831312531498E-2"/>
    <n v="2"/>
    <n v="-1.077483005827848E-2"/>
    <n v="2"/>
    <n v="-1.077483005827848E-2"/>
    <n v="2"/>
    <n v="-1.07748300582784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C7316-A74B-46D9-9D8A-3923128FBCD9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I5" firstHeaderRow="0" firstDataRow="1" firstDataCol="1"/>
  <pivotFields count="11"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a de Real - EXC" fld="3" baseField="0" baseItem="0"/>
    <dataField name="Suma de Real - ES" fld="4" baseField="0" baseItem="0"/>
    <dataField name="Suma de Ridge - EXC" fld="5" baseField="0" baseItem="0"/>
    <dataField name="Suma de Ridge - ES" fld="6" baseField="0" baseItem="0"/>
    <dataField name="Suma de MQ - EXC" fld="7" baseField="0" baseItem="0"/>
    <dataField name="Suma de MQ - ES" fld="8" baseField="0" baseItem="0"/>
    <dataField name="Suma de FZ - EXC" fld="9" baseField="0" baseItem="0"/>
    <dataField name="Suma de FZ - 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D1E7-B60C-497F-BF45-A0FF373E2AE6}">
  <dimension ref="A1:I12"/>
  <sheetViews>
    <sheetView showGridLines="0" tabSelected="1" workbookViewId="0">
      <selection activeCell="J11" sqref="J11"/>
    </sheetView>
  </sheetViews>
  <sheetFormatPr baseColWidth="10" defaultRowHeight="15" x14ac:dyDescent="0.25"/>
  <cols>
    <col min="1" max="1" width="17.85546875" bestFit="1" customWidth="1"/>
    <col min="2" max="2" width="18.5703125" bestFit="1" customWidth="1"/>
    <col min="3" max="3" width="17.140625" bestFit="1" customWidth="1"/>
    <col min="4" max="4" width="19.7109375" bestFit="1" customWidth="1"/>
    <col min="5" max="5" width="18.28515625" bestFit="1" customWidth="1"/>
    <col min="6" max="6" width="17.5703125" bestFit="1" customWidth="1"/>
    <col min="7" max="7" width="16.140625" bestFit="1" customWidth="1"/>
    <col min="8" max="8" width="16.5703125" bestFit="1" customWidth="1"/>
    <col min="9" max="9" width="15" bestFit="1" customWidth="1"/>
  </cols>
  <sheetData>
    <row r="1" spans="1:9" x14ac:dyDescent="0.25">
      <c r="A1" s="4" t="s">
        <v>29</v>
      </c>
      <c r="B1" t="s">
        <v>27</v>
      </c>
      <c r="C1" t="s">
        <v>28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5">
      <c r="A2" s="5" t="s">
        <v>9</v>
      </c>
      <c r="B2" s="3">
        <v>42</v>
      </c>
      <c r="C2" s="3">
        <v>-0.49072943784225559</v>
      </c>
      <c r="D2" s="3">
        <v>55</v>
      </c>
      <c r="E2" s="3">
        <v>-0.44654540426964845</v>
      </c>
      <c r="F2" s="3">
        <v>56</v>
      </c>
      <c r="G2" s="3">
        <v>-0.44460674355105056</v>
      </c>
      <c r="H2" s="3">
        <v>56</v>
      </c>
      <c r="I2" s="3">
        <v>-0.44460674355105056</v>
      </c>
    </row>
    <row r="3" spans="1:9" x14ac:dyDescent="0.25">
      <c r="A3" s="5" t="s">
        <v>10</v>
      </c>
      <c r="B3" s="3">
        <v>42</v>
      </c>
      <c r="C3" s="3">
        <v>-0.49072943784225559</v>
      </c>
      <c r="D3" s="3">
        <v>42</v>
      </c>
      <c r="E3" s="3">
        <v>-0.46935024042458884</v>
      </c>
      <c r="F3" s="3">
        <v>43</v>
      </c>
      <c r="G3" s="3">
        <v>-0.46820839482900811</v>
      </c>
      <c r="H3" s="3">
        <v>42</v>
      </c>
      <c r="I3" s="3">
        <v>-0.46935024042458884</v>
      </c>
    </row>
    <row r="4" spans="1:9" x14ac:dyDescent="0.25">
      <c r="A4" s="5" t="s">
        <v>7</v>
      </c>
      <c r="B4" s="3">
        <v>42</v>
      </c>
      <c r="C4" s="3">
        <v>-0.49072943784225559</v>
      </c>
      <c r="D4" s="3">
        <v>56</v>
      </c>
      <c r="E4" s="3">
        <v>-0.4608999746915653</v>
      </c>
      <c r="F4" s="3">
        <v>56</v>
      </c>
      <c r="G4" s="3">
        <v>-0.4608999746915653</v>
      </c>
      <c r="H4" s="3">
        <v>56</v>
      </c>
      <c r="I4" s="3">
        <v>-0.4608999746915653</v>
      </c>
    </row>
    <row r="5" spans="1:9" x14ac:dyDescent="0.25">
      <c r="A5" s="5" t="s">
        <v>30</v>
      </c>
      <c r="B5" s="3">
        <v>126</v>
      </c>
      <c r="C5" s="3">
        <v>-1.4721883135267668</v>
      </c>
      <c r="D5" s="3">
        <v>153</v>
      </c>
      <c r="E5" s="3">
        <v>-1.3767956193858026</v>
      </c>
      <c r="F5" s="3">
        <v>155</v>
      </c>
      <c r="G5" s="3">
        <v>-1.3737151130716239</v>
      </c>
      <c r="H5" s="3">
        <v>154</v>
      </c>
      <c r="I5" s="3">
        <v>-1.3748569586672046</v>
      </c>
    </row>
    <row r="8" spans="1:9" x14ac:dyDescent="0.25">
      <c r="B8" s="6" t="s">
        <v>37</v>
      </c>
      <c r="D8" s="11" t="s">
        <v>18</v>
      </c>
      <c r="E8" s="11"/>
      <c r="F8" s="11" t="s">
        <v>38</v>
      </c>
      <c r="G8" s="11"/>
      <c r="H8" s="11" t="s">
        <v>39</v>
      </c>
      <c r="I8" s="11"/>
    </row>
    <row r="9" spans="1:9" x14ac:dyDescent="0.25">
      <c r="D9" s="9" t="s">
        <v>40</v>
      </c>
      <c r="E9" s="9" t="s">
        <v>5</v>
      </c>
      <c r="F9" s="9" t="s">
        <v>40</v>
      </c>
      <c r="G9" s="9" t="s">
        <v>5</v>
      </c>
      <c r="H9" s="9" t="s">
        <v>40</v>
      </c>
      <c r="I9" s="9" t="s">
        <v>5</v>
      </c>
    </row>
    <row r="10" spans="1:9" x14ac:dyDescent="0.25">
      <c r="C10" s="10" t="s">
        <v>7</v>
      </c>
      <c r="D10" s="7">
        <f>ABS($B4-D4)</f>
        <v>14</v>
      </c>
      <c r="E10" s="8">
        <f>ABS($C4-E4)</f>
        <v>2.9829463150690294E-2</v>
      </c>
      <c r="F10" s="7">
        <f>ABS($B4-F4)</f>
        <v>14</v>
      </c>
      <c r="G10" s="8">
        <f>ABS($C4-G4)</f>
        <v>2.9829463150690294E-2</v>
      </c>
      <c r="H10" s="7">
        <f>ABS($B4-H4)</f>
        <v>14</v>
      </c>
      <c r="I10" s="8">
        <f>ABS($C4-I4)</f>
        <v>2.9829463150690294E-2</v>
      </c>
    </row>
    <row r="11" spans="1:9" x14ac:dyDescent="0.25">
      <c r="C11" s="10" t="s">
        <v>9</v>
      </c>
      <c r="D11" s="7">
        <f>ABS($B2-D2)</f>
        <v>13</v>
      </c>
      <c r="E11" s="8">
        <f>ABS($C2-E2)</f>
        <v>4.418403357260714E-2</v>
      </c>
      <c r="F11" s="7">
        <f>ABS($B2-F2)</f>
        <v>14</v>
      </c>
      <c r="G11" s="8">
        <f>ABS($C2-G2)</f>
        <v>4.6122694291205024E-2</v>
      </c>
      <c r="H11" s="7">
        <f>ABS($B2-H2)</f>
        <v>14</v>
      </c>
      <c r="I11" s="8">
        <f>ABS($C2-I2)</f>
        <v>4.6122694291205024E-2</v>
      </c>
    </row>
    <row r="12" spans="1:9" x14ac:dyDescent="0.25">
      <c r="C12" s="10" t="s">
        <v>10</v>
      </c>
      <c r="D12" s="7">
        <f>ABS($B3-D3)</f>
        <v>0</v>
      </c>
      <c r="E12" s="8">
        <f>ABS($C3-E3)</f>
        <v>2.1379197417666751E-2</v>
      </c>
      <c r="F12" s="7">
        <f>ABS($B3-F3)</f>
        <v>1</v>
      </c>
      <c r="G12" s="8">
        <f>ABS($C3-G3)</f>
        <v>2.2521043013247477E-2</v>
      </c>
      <c r="H12" s="7">
        <f>ABS($B3-H3)</f>
        <v>0</v>
      </c>
      <c r="I12" s="8">
        <f>ABS($C3-I3)</f>
        <v>2.1379197417666751E-2</v>
      </c>
    </row>
  </sheetData>
  <mergeCells count="3">
    <mergeCell ref="D8:E8"/>
    <mergeCell ref="F8:G8"/>
    <mergeCell ref="H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ECDF-9333-4D83-8EDC-ED8DAE04DAA8}">
  <dimension ref="A1:L43"/>
  <sheetViews>
    <sheetView topLeftCell="B1" workbookViewId="0">
      <selection activeCell="P17" sqref="P17"/>
    </sheetView>
  </sheetViews>
  <sheetFormatPr baseColWidth="10" defaultRowHeight="15" x14ac:dyDescent="0.25"/>
  <cols>
    <col min="1" max="1" width="0" hidden="1" customWidth="1"/>
  </cols>
  <sheetData>
    <row r="1" spans="1:12" x14ac:dyDescent="0.25">
      <c r="A1" t="s">
        <v>17</v>
      </c>
      <c r="B1" s="1" t="s">
        <v>0</v>
      </c>
      <c r="C1" s="1" t="s">
        <v>1</v>
      </c>
      <c r="D1" s="1" t="s">
        <v>2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spans="1:12" x14ac:dyDescent="0.25">
      <c r="A2" t="str">
        <f>_xlfn.CONCAT(B2,C2,D2)</f>
        <v>SAN.MCSTD1</v>
      </c>
      <c r="B2" t="s">
        <v>6</v>
      </c>
      <c r="C2" t="s">
        <v>7</v>
      </c>
      <c r="D2">
        <v>1</v>
      </c>
      <c r="E2">
        <f>VLOOKUP(B2,'ES Real'!$A$2:$C$8,2,0)</f>
        <v>3</v>
      </c>
      <c r="F2">
        <f>VLOOKUP(B2,'ES Real'!$A$2:$C$8,3,0)</f>
        <v>-4.8956901808583073E-2</v>
      </c>
      <c r="G2">
        <f>VLOOKUP(A2,'BacktestRidge - Salida'!$A$2:$G$43,6,0)</f>
        <v>5</v>
      </c>
      <c r="H2">
        <f>VLOOKUP(A2,'BacktestRidge - Salida'!$A$2:$G$43,7,0)</f>
        <v>-4.5835125216145918E-2</v>
      </c>
      <c r="I2">
        <f>VLOOKUP(A2,'BacktestMultiquantile - Salida'!$A$2:$G$43,6,0)</f>
        <v>5</v>
      </c>
      <c r="J2">
        <f>VLOOKUP(A2,'BacktestMultiquantile - Salida'!$A$2:$G$43,7,0)</f>
        <v>-4.5835125216145918E-2</v>
      </c>
      <c r="K2">
        <f>VLOOKUP(A2,'BacktestFisslerziegel - Salida'!$A$2:$G$43,6,0)</f>
        <v>5</v>
      </c>
      <c r="L2">
        <f>VLOOKUP(A2,'BacktestFisslerziegel - Salida'!$A$2:$G$43,7,0)</f>
        <v>-4.5835125216145918E-2</v>
      </c>
    </row>
    <row r="3" spans="1:12" x14ac:dyDescent="0.25">
      <c r="A3" t="str">
        <f t="shared" ref="A3:A43" si="0">_xlfn.CONCAT(B3,C3,D3)</f>
        <v>SAN.MCSTD10</v>
      </c>
      <c r="B3" t="s">
        <v>6</v>
      </c>
      <c r="C3" t="s">
        <v>7</v>
      </c>
      <c r="D3">
        <v>10</v>
      </c>
      <c r="E3">
        <f>VLOOKUP(B3,'ES Real'!$A$2:$C$8,2,0)</f>
        <v>3</v>
      </c>
      <c r="F3">
        <f>VLOOKUP(B3,'ES Real'!$A$2:$C$8,3,0)</f>
        <v>-4.8956901808583073E-2</v>
      </c>
      <c r="G3">
        <f>VLOOKUP(A3,'BacktestRidge - Salida'!$A$2:$G$43,6,0)</f>
        <v>2</v>
      </c>
      <c r="H3">
        <f>VLOOKUP(A3,'BacktestRidge - Salida'!$A$2:$G$43,7,0)</f>
        <v>-5.0762945403321547E-2</v>
      </c>
      <c r="I3">
        <f>VLOOKUP(A3,'BacktestMultiquantile - Salida'!$A$2:$G$43,6,0)</f>
        <v>2</v>
      </c>
      <c r="J3">
        <f>VLOOKUP(A3,'BacktestMultiquantile - Salida'!$A$2:$G$43,7,0)</f>
        <v>-5.0762945403321547E-2</v>
      </c>
      <c r="K3">
        <f>VLOOKUP(A3,'BacktestFisslerziegel - Salida'!$A$2:$G$43,6,0)</f>
        <v>2</v>
      </c>
      <c r="L3">
        <f>VLOOKUP(A3,'BacktestFisslerziegel - Salida'!$A$2:$G$43,7,0)</f>
        <v>-5.0762945403321547E-2</v>
      </c>
    </row>
    <row r="4" spans="1:12" x14ac:dyDescent="0.25">
      <c r="A4" t="str">
        <f t="shared" si="0"/>
        <v>SAN.MCEWMA1</v>
      </c>
      <c r="B4" t="s">
        <v>6</v>
      </c>
      <c r="C4" t="s">
        <v>9</v>
      </c>
      <c r="D4">
        <v>1</v>
      </c>
      <c r="E4">
        <f>VLOOKUP(B4,'ES Real'!$A$2:$C$8,2,0)</f>
        <v>3</v>
      </c>
      <c r="F4">
        <f>VLOOKUP(B4,'ES Real'!$A$2:$C$8,3,0)</f>
        <v>-4.8956901808583073E-2</v>
      </c>
      <c r="G4">
        <f>VLOOKUP(A4,'BacktestRidge - Salida'!$A$2:$G$43,6,0)</f>
        <v>4</v>
      </c>
      <c r="H4">
        <f>VLOOKUP(A4,'BacktestRidge - Salida'!$A$2:$G$43,7,0)</f>
        <v>-4.7773785934743823E-2</v>
      </c>
      <c r="I4">
        <f>VLOOKUP(A4,'BacktestMultiquantile - Salida'!$A$2:$G$43,6,0)</f>
        <v>5</v>
      </c>
      <c r="J4">
        <f>VLOOKUP(A4,'BacktestMultiquantile - Salida'!$A$2:$G$43,7,0)</f>
        <v>-4.5835125216145918E-2</v>
      </c>
      <c r="K4">
        <f>VLOOKUP(A4,'BacktestFisslerziegel - Salida'!$A$2:$G$43,6,0)</f>
        <v>5</v>
      </c>
      <c r="L4">
        <f>VLOOKUP(A4,'BacktestFisslerziegel - Salida'!$A$2:$G$43,7,0)</f>
        <v>-4.5835125216145918E-2</v>
      </c>
    </row>
    <row r="5" spans="1:12" x14ac:dyDescent="0.25">
      <c r="A5" t="str">
        <f t="shared" si="0"/>
        <v>SAN.MCEWMA10</v>
      </c>
      <c r="B5" t="s">
        <v>6</v>
      </c>
      <c r="C5" t="s">
        <v>9</v>
      </c>
      <c r="D5">
        <v>10</v>
      </c>
      <c r="E5">
        <f>VLOOKUP(B5,'ES Real'!$A$2:$C$8,2,0)</f>
        <v>3</v>
      </c>
      <c r="F5">
        <f>VLOOKUP(B5,'ES Real'!$A$2:$C$8,3,0)</f>
        <v>-4.8956901808583073E-2</v>
      </c>
      <c r="G5">
        <f>VLOOKUP(A5,'BacktestRidge - Salida'!$A$2:$G$43,6,0)</f>
        <v>3</v>
      </c>
      <c r="H5">
        <f>VLOOKUP(A5,'BacktestRidge - Salida'!$A$2:$G$43,7,0)</f>
        <v>-4.8956901808583073E-2</v>
      </c>
      <c r="I5">
        <f>VLOOKUP(A5,'BacktestMultiquantile - Salida'!$A$2:$G$43,6,0)</f>
        <v>3</v>
      </c>
      <c r="J5">
        <f>VLOOKUP(A5,'BacktestMultiquantile - Salida'!$A$2:$G$43,7,0)</f>
        <v>-4.8956901808583073E-2</v>
      </c>
      <c r="K5">
        <f>VLOOKUP(A5,'BacktestFisslerziegel - Salida'!$A$2:$G$43,6,0)</f>
        <v>3</v>
      </c>
      <c r="L5">
        <f>VLOOKUP(A5,'BacktestFisslerziegel - Salida'!$A$2:$G$43,7,0)</f>
        <v>-4.8956901808583073E-2</v>
      </c>
    </row>
    <row r="6" spans="1:12" x14ac:dyDescent="0.25">
      <c r="A6" t="str">
        <f t="shared" si="0"/>
        <v>SAN.MCGJR_GARCH1</v>
      </c>
      <c r="B6" t="s">
        <v>6</v>
      </c>
      <c r="C6" t="s">
        <v>10</v>
      </c>
      <c r="D6">
        <v>1</v>
      </c>
      <c r="E6">
        <f>VLOOKUP(B6,'ES Real'!$A$2:$C$8,2,0)</f>
        <v>3</v>
      </c>
      <c r="F6">
        <f>VLOOKUP(B6,'ES Real'!$A$2:$C$8,3,0)</f>
        <v>-4.8956901808583073E-2</v>
      </c>
      <c r="G6">
        <f>VLOOKUP(A6,'BacktestRidge - Salida'!$A$2:$G$43,6,0)</f>
        <v>4</v>
      </c>
      <c r="H6">
        <f>VLOOKUP(A6,'BacktestRidge - Salida'!$A$2:$G$43,7,0)</f>
        <v>-4.7773785934743823E-2</v>
      </c>
      <c r="I6">
        <f>VLOOKUP(A6,'BacktestMultiquantile - Salida'!$A$2:$G$43,6,0)</f>
        <v>4</v>
      </c>
      <c r="J6">
        <f>VLOOKUP(A6,'BacktestMultiquantile - Salida'!$A$2:$G$43,7,0)</f>
        <v>-4.7773785934743823E-2</v>
      </c>
      <c r="K6">
        <f>VLOOKUP(A6,'BacktestFisslerziegel - Salida'!$A$2:$G$43,6,0)</f>
        <v>4</v>
      </c>
      <c r="L6">
        <f>VLOOKUP(A6,'BacktestFisslerziegel - Salida'!$A$2:$G$43,7,0)</f>
        <v>-4.7773785934743823E-2</v>
      </c>
    </row>
    <row r="7" spans="1:12" x14ac:dyDescent="0.25">
      <c r="A7" t="str">
        <f t="shared" si="0"/>
        <v>SAN.MCGJR_GARCH10</v>
      </c>
      <c r="B7" t="s">
        <v>6</v>
      </c>
      <c r="C7" t="s">
        <v>10</v>
      </c>
      <c r="D7">
        <v>10</v>
      </c>
      <c r="E7">
        <f>VLOOKUP(B7,'ES Real'!$A$2:$C$8,2,0)</f>
        <v>3</v>
      </c>
      <c r="F7">
        <f>VLOOKUP(B7,'ES Real'!$A$2:$C$8,3,0)</f>
        <v>-4.8956901808583073E-2</v>
      </c>
      <c r="G7">
        <f>VLOOKUP(A7,'BacktestRidge - Salida'!$A$2:$G$43,6,0)</f>
        <v>1</v>
      </c>
      <c r="H7">
        <f>VLOOKUP(A7,'BacktestRidge - Salida'!$A$2:$G$43,7,0)</f>
        <v>-5.0212284785645017E-2</v>
      </c>
      <c r="I7">
        <f>VLOOKUP(A7,'BacktestMultiquantile - Salida'!$A$2:$G$43,6,0)</f>
        <v>1</v>
      </c>
      <c r="J7">
        <f>VLOOKUP(A7,'BacktestMultiquantile - Salida'!$A$2:$G$43,7,0)</f>
        <v>-5.0212284785645017E-2</v>
      </c>
      <c r="K7">
        <f>VLOOKUP(A7,'BacktestFisslerziegel - Salida'!$A$2:$G$43,6,0)</f>
        <v>1</v>
      </c>
      <c r="L7">
        <f>VLOOKUP(A7,'BacktestFisslerziegel - Salida'!$A$2:$G$43,7,0)</f>
        <v>-5.0212284785645017E-2</v>
      </c>
    </row>
    <row r="8" spans="1:12" x14ac:dyDescent="0.25">
      <c r="A8" t="str">
        <f t="shared" si="0"/>
        <v>BBVA.MCSTD1</v>
      </c>
      <c r="B8" t="s">
        <v>11</v>
      </c>
      <c r="C8" t="s">
        <v>7</v>
      </c>
      <c r="D8">
        <v>1</v>
      </c>
      <c r="E8">
        <f>VLOOKUP(B8,'ES Real'!$A$2:$C$8,2,0)</f>
        <v>3</v>
      </c>
      <c r="F8">
        <f>VLOOKUP(B8,'ES Real'!$A$2:$C$8,3,0)</f>
        <v>-6.349563146089357E-2</v>
      </c>
      <c r="G8">
        <f>VLOOKUP(A8,'BacktestRidge - Salida'!$A$2:$G$43,6,0)</f>
        <v>5</v>
      </c>
      <c r="H8">
        <f>VLOOKUP(A8,'BacktestRidge - Salida'!$A$2:$G$43,7,0)</f>
        <v>-5.5413553996623441E-2</v>
      </c>
      <c r="I8">
        <f>VLOOKUP(A8,'BacktestMultiquantile - Salida'!$A$2:$G$43,6,0)</f>
        <v>5</v>
      </c>
      <c r="J8">
        <f>VLOOKUP(A8,'BacktestMultiquantile - Salida'!$A$2:$G$43,7,0)</f>
        <v>-5.5413553996623441E-2</v>
      </c>
      <c r="K8">
        <f>VLOOKUP(A8,'BacktestFisslerziegel - Salida'!$A$2:$G$43,6,0)</f>
        <v>5</v>
      </c>
      <c r="L8">
        <f>VLOOKUP(A8,'BacktestFisslerziegel - Salida'!$A$2:$G$43,7,0)</f>
        <v>-5.5413553996623441E-2</v>
      </c>
    </row>
    <row r="9" spans="1:12" x14ac:dyDescent="0.25">
      <c r="A9" t="str">
        <f t="shared" si="0"/>
        <v>BBVA.MCSTD10</v>
      </c>
      <c r="B9" t="s">
        <v>11</v>
      </c>
      <c r="C9" t="s">
        <v>7</v>
      </c>
      <c r="D9">
        <v>10</v>
      </c>
      <c r="E9">
        <f>VLOOKUP(B9,'ES Real'!$A$2:$C$8,2,0)</f>
        <v>3</v>
      </c>
      <c r="F9">
        <f>VLOOKUP(B9,'ES Real'!$A$2:$C$8,3,0)</f>
        <v>-6.349563146089357E-2</v>
      </c>
      <c r="G9">
        <f>VLOOKUP(A9,'BacktestRidge - Salida'!$A$2:$G$43,6,0)</f>
        <v>4</v>
      </c>
      <c r="H9">
        <f>VLOOKUP(A9,'BacktestRidge - Salida'!$A$2:$G$43,7,0)</f>
        <v>-5.9470602845122192E-2</v>
      </c>
      <c r="I9">
        <f>VLOOKUP(A9,'BacktestMultiquantile - Salida'!$A$2:$G$43,6,0)</f>
        <v>4</v>
      </c>
      <c r="J9">
        <f>VLOOKUP(A9,'BacktestMultiquantile - Salida'!$A$2:$G$43,7,0)</f>
        <v>-5.9470602845122192E-2</v>
      </c>
      <c r="K9">
        <f>VLOOKUP(A9,'BacktestFisslerziegel - Salida'!$A$2:$G$43,6,0)</f>
        <v>4</v>
      </c>
      <c r="L9">
        <f>VLOOKUP(A9,'BacktestFisslerziegel - Salida'!$A$2:$G$43,7,0)</f>
        <v>-5.9470602845122192E-2</v>
      </c>
    </row>
    <row r="10" spans="1:12" x14ac:dyDescent="0.25">
      <c r="A10" t="str">
        <f t="shared" si="0"/>
        <v>BBVA.MCEWMA1</v>
      </c>
      <c r="B10" t="s">
        <v>11</v>
      </c>
      <c r="C10" t="s">
        <v>9</v>
      </c>
      <c r="D10">
        <v>1</v>
      </c>
      <c r="E10">
        <f>VLOOKUP(B10,'ES Real'!$A$2:$C$8,2,0)</f>
        <v>3</v>
      </c>
      <c r="F10">
        <f>VLOOKUP(B10,'ES Real'!$A$2:$C$8,3,0)</f>
        <v>-6.349563146089357E-2</v>
      </c>
      <c r="G10">
        <f>VLOOKUP(A10,'BacktestRidge - Salida'!$A$2:$G$43,6,0)</f>
        <v>5</v>
      </c>
      <c r="H10">
        <f>VLOOKUP(A10,'BacktestRidge - Salida'!$A$2:$G$43,7,0)</f>
        <v>-5.3515109844434902E-2</v>
      </c>
      <c r="I10">
        <f>VLOOKUP(A10,'BacktestMultiquantile - Salida'!$A$2:$G$43,6,0)</f>
        <v>5</v>
      </c>
      <c r="J10">
        <f>VLOOKUP(A10,'BacktestMultiquantile - Salida'!$A$2:$G$43,7,0)</f>
        <v>-5.3515109844434902E-2</v>
      </c>
      <c r="K10">
        <f>VLOOKUP(A10,'BacktestFisslerziegel - Salida'!$A$2:$G$43,6,0)</f>
        <v>5</v>
      </c>
      <c r="L10">
        <f>VLOOKUP(A10,'BacktestFisslerziegel - Salida'!$A$2:$G$43,7,0)</f>
        <v>-5.3515109844434902E-2</v>
      </c>
    </row>
    <row r="11" spans="1:12" x14ac:dyDescent="0.25">
      <c r="A11" t="str">
        <f t="shared" si="0"/>
        <v>BBVA.MCEWMA10</v>
      </c>
      <c r="B11" t="s">
        <v>11</v>
      </c>
      <c r="C11" t="s">
        <v>9</v>
      </c>
      <c r="D11">
        <v>10</v>
      </c>
      <c r="E11">
        <f>VLOOKUP(B11,'ES Real'!$A$2:$C$8,2,0)</f>
        <v>3</v>
      </c>
      <c r="F11">
        <f>VLOOKUP(B11,'ES Real'!$A$2:$C$8,3,0)</f>
        <v>-6.349563146089357E-2</v>
      </c>
      <c r="G11">
        <f>VLOOKUP(A11,'BacktestRidge - Salida'!$A$2:$G$43,6,0)</f>
        <v>4</v>
      </c>
      <c r="H11">
        <f>VLOOKUP(A11,'BacktestRidge - Salida'!$A$2:$G$43,7,0)</f>
        <v>-5.1554402633164423E-2</v>
      </c>
      <c r="I11">
        <f>VLOOKUP(A11,'BacktestMultiquantile - Salida'!$A$2:$G$43,6,0)</f>
        <v>4</v>
      </c>
      <c r="J11">
        <f>VLOOKUP(A11,'BacktestMultiquantile - Salida'!$A$2:$G$43,7,0)</f>
        <v>-5.1554402633164423E-2</v>
      </c>
      <c r="K11">
        <f>VLOOKUP(A11,'BacktestFisslerziegel - Salida'!$A$2:$G$43,6,0)</f>
        <v>4</v>
      </c>
      <c r="L11">
        <f>VLOOKUP(A11,'BacktestFisslerziegel - Salida'!$A$2:$G$43,7,0)</f>
        <v>-5.1554402633164423E-2</v>
      </c>
    </row>
    <row r="12" spans="1:12" x14ac:dyDescent="0.25">
      <c r="A12" t="str">
        <f t="shared" si="0"/>
        <v>BBVA.MCGJR_GARCH1</v>
      </c>
      <c r="B12" t="s">
        <v>11</v>
      </c>
      <c r="C12" t="s">
        <v>10</v>
      </c>
      <c r="D12">
        <v>1</v>
      </c>
      <c r="E12">
        <f>VLOOKUP(B12,'ES Real'!$A$2:$C$8,2,0)</f>
        <v>3</v>
      </c>
      <c r="F12">
        <f>VLOOKUP(B12,'ES Real'!$A$2:$C$8,3,0)</f>
        <v>-6.349563146089357E-2</v>
      </c>
      <c r="G12">
        <f>VLOOKUP(A12,'BacktestRidge - Salida'!$A$2:$G$43,6,0)</f>
        <v>4</v>
      </c>
      <c r="H12">
        <f>VLOOKUP(A12,'BacktestRidge - Salida'!$A$2:$G$43,7,0)</f>
        <v>-5.1914578383706091E-2</v>
      </c>
      <c r="I12">
        <f>VLOOKUP(A12,'BacktestMultiquantile - Salida'!$A$2:$G$43,6,0)</f>
        <v>4</v>
      </c>
      <c r="J12">
        <f>VLOOKUP(A12,'BacktestMultiquantile - Salida'!$A$2:$G$43,7,0)</f>
        <v>-5.1914578383706091E-2</v>
      </c>
      <c r="K12">
        <f>VLOOKUP(A12,'BacktestFisslerziegel - Salida'!$A$2:$G$43,6,0)</f>
        <v>4</v>
      </c>
      <c r="L12">
        <f>VLOOKUP(A12,'BacktestFisslerziegel - Salida'!$A$2:$G$43,7,0)</f>
        <v>-5.1914578383706091E-2</v>
      </c>
    </row>
    <row r="13" spans="1:12" x14ac:dyDescent="0.25">
      <c r="A13" t="str">
        <f t="shared" si="0"/>
        <v>BBVA.MCGJR_GARCH10</v>
      </c>
      <c r="B13" t="s">
        <v>11</v>
      </c>
      <c r="C13" t="s">
        <v>10</v>
      </c>
      <c r="D13">
        <v>10</v>
      </c>
      <c r="E13">
        <f>VLOOKUP(B13,'ES Real'!$A$2:$C$8,2,0)</f>
        <v>3</v>
      </c>
      <c r="F13">
        <f>VLOOKUP(B13,'ES Real'!$A$2:$C$8,3,0)</f>
        <v>-6.349563146089357E-2</v>
      </c>
      <c r="G13">
        <f>VLOOKUP(A13,'BacktestRidge - Salida'!$A$2:$G$43,6,0)</f>
        <v>4</v>
      </c>
      <c r="H13">
        <f>VLOOKUP(A13,'BacktestRidge - Salida'!$A$2:$G$43,7,0)</f>
        <v>-5.9470602845122192E-2</v>
      </c>
      <c r="I13">
        <f>VLOOKUP(A13,'BacktestMultiquantile - Salida'!$A$2:$G$43,6,0)</f>
        <v>4</v>
      </c>
      <c r="J13">
        <f>VLOOKUP(A13,'BacktestMultiquantile - Salida'!$A$2:$G$43,7,0)</f>
        <v>-5.9470602845122192E-2</v>
      </c>
      <c r="K13">
        <f>VLOOKUP(A13,'BacktestFisslerziegel - Salida'!$A$2:$G$43,6,0)</f>
        <v>4</v>
      </c>
      <c r="L13">
        <f>VLOOKUP(A13,'BacktestFisslerziegel - Salida'!$A$2:$G$43,7,0)</f>
        <v>-5.9470602845122192E-2</v>
      </c>
    </row>
    <row r="14" spans="1:12" x14ac:dyDescent="0.25">
      <c r="A14" t="str">
        <f t="shared" si="0"/>
        <v>SAB.MCSTD1</v>
      </c>
      <c r="B14" t="s">
        <v>12</v>
      </c>
      <c r="C14" t="s">
        <v>7</v>
      </c>
      <c r="D14">
        <v>1</v>
      </c>
      <c r="E14">
        <f>VLOOKUP(B14,'ES Real'!$A$2:$C$8,2,0)</f>
        <v>3</v>
      </c>
      <c r="F14">
        <f>VLOOKUP(B14,'ES Real'!$A$2:$C$8,3,0)</f>
        <v>-5.7437887005422572E-2</v>
      </c>
      <c r="G14">
        <f>VLOOKUP(A14,'BacktestRidge - Salida'!$A$2:$G$43,6,0)</f>
        <v>4</v>
      </c>
      <c r="H14">
        <f>VLOOKUP(A14,'BacktestRidge - Salida'!$A$2:$G$43,7,0)</f>
        <v>-5.6064248975699352E-2</v>
      </c>
      <c r="I14">
        <f>VLOOKUP(A14,'BacktestMultiquantile - Salida'!$A$2:$G$43,6,0)</f>
        <v>4</v>
      </c>
      <c r="J14">
        <f>VLOOKUP(A14,'BacktestMultiquantile - Salida'!$A$2:$G$43,7,0)</f>
        <v>-5.6064248975699352E-2</v>
      </c>
      <c r="K14">
        <f>VLOOKUP(A14,'BacktestFisslerziegel - Salida'!$A$2:$G$43,6,0)</f>
        <v>4</v>
      </c>
      <c r="L14">
        <f>VLOOKUP(A14,'BacktestFisslerziegel - Salida'!$A$2:$G$43,7,0)</f>
        <v>-5.6064248975699352E-2</v>
      </c>
    </row>
    <row r="15" spans="1:12" x14ac:dyDescent="0.25">
      <c r="A15" t="str">
        <f t="shared" si="0"/>
        <v>SAB.MCSTD10</v>
      </c>
      <c r="B15" t="s">
        <v>12</v>
      </c>
      <c r="C15" t="s">
        <v>7</v>
      </c>
      <c r="D15">
        <v>10</v>
      </c>
      <c r="E15">
        <f>VLOOKUP(B15,'ES Real'!$A$2:$C$8,2,0)</f>
        <v>3</v>
      </c>
      <c r="F15">
        <f>VLOOKUP(B15,'ES Real'!$A$2:$C$8,3,0)</f>
        <v>-5.7437887005422572E-2</v>
      </c>
      <c r="G15">
        <f>VLOOKUP(A15,'BacktestRidge - Salida'!$A$2:$G$43,6,0)</f>
        <v>1</v>
      </c>
      <c r="H15">
        <f>VLOOKUP(A15,'BacktestRidge - Salida'!$A$2:$G$43,7,0)</f>
        <v>-5.3862879231685687E-2</v>
      </c>
      <c r="I15">
        <f>VLOOKUP(A15,'BacktestMultiquantile - Salida'!$A$2:$G$43,6,0)</f>
        <v>1</v>
      </c>
      <c r="J15">
        <f>VLOOKUP(A15,'BacktestMultiquantile - Salida'!$A$2:$G$43,7,0)</f>
        <v>-5.3862879231685687E-2</v>
      </c>
      <c r="K15">
        <f>VLOOKUP(A15,'BacktestFisslerziegel - Salida'!$A$2:$G$43,6,0)</f>
        <v>1</v>
      </c>
      <c r="L15">
        <f>VLOOKUP(A15,'BacktestFisslerziegel - Salida'!$A$2:$G$43,7,0)</f>
        <v>-5.3862879231685687E-2</v>
      </c>
    </row>
    <row r="16" spans="1:12" x14ac:dyDescent="0.25">
      <c r="A16" t="str">
        <f t="shared" si="0"/>
        <v>SAB.MCEWMA1</v>
      </c>
      <c r="B16" t="s">
        <v>12</v>
      </c>
      <c r="C16" t="s">
        <v>9</v>
      </c>
      <c r="D16">
        <v>1</v>
      </c>
      <c r="E16">
        <f>VLOOKUP(B16,'ES Real'!$A$2:$C$8,2,0)</f>
        <v>3</v>
      </c>
      <c r="F16">
        <f>VLOOKUP(B16,'ES Real'!$A$2:$C$8,3,0)</f>
        <v>-5.7437887005422572E-2</v>
      </c>
      <c r="G16">
        <f>VLOOKUP(A16,'BacktestRidge - Salida'!$A$2:$G$43,6,0)</f>
        <v>4</v>
      </c>
      <c r="H16">
        <f>VLOOKUP(A16,'BacktestRidge - Salida'!$A$2:$G$43,7,0)</f>
        <v>-5.6064248975699352E-2</v>
      </c>
      <c r="I16">
        <f>VLOOKUP(A16,'BacktestMultiquantile - Salida'!$A$2:$G$43,6,0)</f>
        <v>4</v>
      </c>
      <c r="J16">
        <f>VLOOKUP(A16,'BacktestMultiquantile - Salida'!$A$2:$G$43,7,0)</f>
        <v>-5.6064248975699352E-2</v>
      </c>
      <c r="K16">
        <f>VLOOKUP(A16,'BacktestFisslerziegel - Salida'!$A$2:$G$43,6,0)</f>
        <v>4</v>
      </c>
      <c r="L16">
        <f>VLOOKUP(A16,'BacktestFisslerziegel - Salida'!$A$2:$G$43,7,0)</f>
        <v>-5.6064248975699352E-2</v>
      </c>
    </row>
    <row r="17" spans="1:12" x14ac:dyDescent="0.25">
      <c r="A17" t="str">
        <f t="shared" si="0"/>
        <v>SAB.MCEWMA10</v>
      </c>
      <c r="B17" t="s">
        <v>12</v>
      </c>
      <c r="C17" t="s">
        <v>9</v>
      </c>
      <c r="D17">
        <v>10</v>
      </c>
      <c r="E17">
        <f>VLOOKUP(B17,'ES Real'!$A$2:$C$8,2,0)</f>
        <v>3</v>
      </c>
      <c r="F17">
        <f>VLOOKUP(B17,'ES Real'!$A$2:$C$8,3,0)</f>
        <v>-5.7437887005422572E-2</v>
      </c>
      <c r="G17">
        <f>VLOOKUP(A17,'BacktestRidge - Salida'!$A$2:$G$43,6,0)</f>
        <v>2</v>
      </c>
      <c r="H17">
        <f>VLOOKUP(A17,'BacktestRidge - Salida'!$A$2:$G$43,7,0)</f>
        <v>-5.0068680407507747E-2</v>
      </c>
      <c r="I17">
        <f>VLOOKUP(A17,'BacktestMultiquantile - Salida'!$A$2:$G$43,6,0)</f>
        <v>2</v>
      </c>
      <c r="J17">
        <f>VLOOKUP(A17,'BacktestMultiquantile - Salida'!$A$2:$G$43,7,0)</f>
        <v>-5.0068680407507747E-2</v>
      </c>
      <c r="K17">
        <f>VLOOKUP(A17,'BacktestFisslerziegel - Salida'!$A$2:$G$43,6,0)</f>
        <v>2</v>
      </c>
      <c r="L17">
        <f>VLOOKUP(A17,'BacktestFisslerziegel - Salida'!$A$2:$G$43,7,0)</f>
        <v>-5.0068680407507747E-2</v>
      </c>
    </row>
    <row r="18" spans="1:12" x14ac:dyDescent="0.25">
      <c r="A18" t="str">
        <f t="shared" si="0"/>
        <v>SAB.MCGJR_GARCH1</v>
      </c>
      <c r="B18" t="s">
        <v>12</v>
      </c>
      <c r="C18" t="s">
        <v>10</v>
      </c>
      <c r="D18">
        <v>1</v>
      </c>
      <c r="E18">
        <f>VLOOKUP(B18,'ES Real'!$A$2:$C$8,2,0)</f>
        <v>3</v>
      </c>
      <c r="F18">
        <f>VLOOKUP(B18,'ES Real'!$A$2:$C$8,3,0)</f>
        <v>-5.7437887005422572E-2</v>
      </c>
      <c r="G18">
        <f>VLOOKUP(A18,'BacktestRidge - Salida'!$A$2:$G$43,6,0)</f>
        <v>3</v>
      </c>
      <c r="H18">
        <f>VLOOKUP(A18,'BacktestRidge - Salida'!$A$2:$G$43,7,0)</f>
        <v>-5.7437887005422572E-2</v>
      </c>
      <c r="I18">
        <f>VLOOKUP(A18,'BacktestMultiquantile - Salida'!$A$2:$G$43,6,0)</f>
        <v>3</v>
      </c>
      <c r="J18">
        <f>VLOOKUP(A18,'BacktestMultiquantile - Salida'!$A$2:$G$43,7,0)</f>
        <v>-5.7437887005422572E-2</v>
      </c>
      <c r="K18">
        <f>VLOOKUP(A18,'BacktestFisslerziegel - Salida'!$A$2:$G$43,6,0)</f>
        <v>3</v>
      </c>
      <c r="L18">
        <f>VLOOKUP(A18,'BacktestFisslerziegel - Salida'!$A$2:$G$43,7,0)</f>
        <v>-5.7437887005422572E-2</v>
      </c>
    </row>
    <row r="19" spans="1:12" x14ac:dyDescent="0.25">
      <c r="A19" t="str">
        <f t="shared" si="0"/>
        <v>SAB.MCGJR_GARCH10</v>
      </c>
      <c r="B19" t="s">
        <v>12</v>
      </c>
      <c r="C19" t="s">
        <v>10</v>
      </c>
      <c r="D19">
        <v>10</v>
      </c>
      <c r="E19">
        <f>VLOOKUP(B19,'ES Real'!$A$2:$C$8,2,0)</f>
        <v>3</v>
      </c>
      <c r="F19">
        <f>VLOOKUP(B19,'ES Real'!$A$2:$C$8,3,0)</f>
        <v>-5.7437887005422572E-2</v>
      </c>
      <c r="G19">
        <f>VLOOKUP(A19,'BacktestRidge - Salida'!$A$2:$G$43,6,0)</f>
        <v>2</v>
      </c>
      <c r="H19">
        <f>VLOOKUP(A19,'BacktestRidge - Salida'!$A$2:$G$43,7,0)</f>
        <v>-5.9225390892291008E-2</v>
      </c>
      <c r="I19">
        <f>VLOOKUP(A19,'BacktestMultiquantile - Salida'!$A$2:$G$43,6,0)</f>
        <v>2</v>
      </c>
      <c r="J19">
        <f>VLOOKUP(A19,'BacktestMultiquantile - Salida'!$A$2:$G$43,7,0)</f>
        <v>-5.9225390892291008E-2</v>
      </c>
      <c r="K19">
        <f>VLOOKUP(A19,'BacktestFisslerziegel - Salida'!$A$2:$G$43,6,0)</f>
        <v>2</v>
      </c>
      <c r="L19">
        <f>VLOOKUP(A19,'BacktestFisslerziegel - Salida'!$A$2:$G$43,7,0)</f>
        <v>-5.9225390892291008E-2</v>
      </c>
    </row>
    <row r="20" spans="1:12" x14ac:dyDescent="0.25">
      <c r="A20" t="str">
        <f t="shared" si="0"/>
        <v>^IBEXSTD1</v>
      </c>
      <c r="B20" t="s">
        <v>13</v>
      </c>
      <c r="C20" t="s">
        <v>7</v>
      </c>
      <c r="D20">
        <v>1</v>
      </c>
      <c r="E20">
        <f>VLOOKUP(B20,'ES Real'!$A$2:$C$8,2,0)</f>
        <v>3</v>
      </c>
      <c r="F20">
        <f>VLOOKUP(B20,'ES Real'!$A$2:$C$8,3,0)</f>
        <v>-2.1775604006954649E-2</v>
      </c>
      <c r="G20">
        <f>VLOOKUP(A20,'BacktestRidge - Salida'!$A$2:$G$43,6,0)</f>
        <v>2</v>
      </c>
      <c r="H20">
        <f>VLOOKUP(A20,'BacktestRidge - Salida'!$A$2:$G$43,7,0)</f>
        <v>-2.305056768147766E-2</v>
      </c>
      <c r="I20">
        <f>VLOOKUP(A20,'BacktestMultiquantile - Salida'!$A$2:$G$43,6,0)</f>
        <v>2</v>
      </c>
      <c r="J20">
        <f>VLOOKUP(A20,'BacktestMultiquantile - Salida'!$A$2:$G$43,7,0)</f>
        <v>-2.305056768147766E-2</v>
      </c>
      <c r="K20">
        <f>VLOOKUP(A20,'BacktestFisslerziegel - Salida'!$A$2:$G$43,6,0)</f>
        <v>2</v>
      </c>
      <c r="L20">
        <f>VLOOKUP(A20,'BacktestFisslerziegel - Salida'!$A$2:$G$43,7,0)</f>
        <v>-2.305056768147766E-2</v>
      </c>
    </row>
    <row r="21" spans="1:12" x14ac:dyDescent="0.25">
      <c r="A21" t="str">
        <f t="shared" si="0"/>
        <v>^IBEXSTD10</v>
      </c>
      <c r="B21" t="s">
        <v>13</v>
      </c>
      <c r="C21" t="s">
        <v>7</v>
      </c>
      <c r="D21">
        <v>10</v>
      </c>
      <c r="E21">
        <f>VLOOKUP(B21,'ES Real'!$A$2:$C$8,2,0)</f>
        <v>3</v>
      </c>
      <c r="F21">
        <f>VLOOKUP(B21,'ES Real'!$A$2:$C$8,3,0)</f>
        <v>-2.1775604006954649E-2</v>
      </c>
      <c r="G21">
        <f>VLOOKUP(A21,'BacktestRidge - Salida'!$A$2:$G$43,6,0)</f>
        <v>1</v>
      </c>
      <c r="H21">
        <f>VLOOKUP(A21,'BacktestRidge - Salida'!$A$2:$G$43,7,0)</f>
        <v>-2.365453888716151E-2</v>
      </c>
      <c r="I21">
        <f>VLOOKUP(A21,'BacktestMultiquantile - Salida'!$A$2:$G$43,6,0)</f>
        <v>1</v>
      </c>
      <c r="J21">
        <f>VLOOKUP(A21,'BacktestMultiquantile - Salida'!$A$2:$G$43,7,0)</f>
        <v>-2.365453888716151E-2</v>
      </c>
      <c r="K21">
        <f>VLOOKUP(A21,'BacktestFisslerziegel - Salida'!$A$2:$G$43,6,0)</f>
        <v>1</v>
      </c>
      <c r="L21">
        <f>VLOOKUP(A21,'BacktestFisslerziegel - Salida'!$A$2:$G$43,7,0)</f>
        <v>-2.365453888716151E-2</v>
      </c>
    </row>
    <row r="22" spans="1:12" x14ac:dyDescent="0.25">
      <c r="A22" t="str">
        <f t="shared" si="0"/>
        <v>^IBEXEWMA1</v>
      </c>
      <c r="B22" t="s">
        <v>13</v>
      </c>
      <c r="C22" t="s">
        <v>9</v>
      </c>
      <c r="D22">
        <v>1</v>
      </c>
      <c r="E22">
        <f>VLOOKUP(B22,'ES Real'!$A$2:$C$8,2,0)</f>
        <v>3</v>
      </c>
      <c r="F22">
        <f>VLOOKUP(B22,'ES Real'!$A$2:$C$8,3,0)</f>
        <v>-2.1775604006954649E-2</v>
      </c>
      <c r="G22">
        <f>VLOOKUP(A22,'BacktestRidge - Salida'!$A$2:$G$43,6,0)</f>
        <v>3</v>
      </c>
      <c r="H22">
        <f>VLOOKUP(A22,'BacktestRidge - Salida'!$A$2:$G$43,7,0)</f>
        <v>-2.1775604006954649E-2</v>
      </c>
      <c r="I22">
        <f>VLOOKUP(A22,'BacktestMultiquantile - Salida'!$A$2:$G$43,6,0)</f>
        <v>3</v>
      </c>
      <c r="J22">
        <f>VLOOKUP(A22,'BacktestMultiquantile - Salida'!$A$2:$G$43,7,0)</f>
        <v>-2.1775604006954649E-2</v>
      </c>
      <c r="K22">
        <f>VLOOKUP(A22,'BacktestFisslerziegel - Salida'!$A$2:$G$43,6,0)</f>
        <v>3</v>
      </c>
      <c r="L22">
        <f>VLOOKUP(A22,'BacktestFisslerziegel - Salida'!$A$2:$G$43,7,0)</f>
        <v>-2.1775604006954649E-2</v>
      </c>
    </row>
    <row r="23" spans="1:12" x14ac:dyDescent="0.25">
      <c r="A23" t="str">
        <f t="shared" si="0"/>
        <v>^IBEXEWMA10</v>
      </c>
      <c r="B23" t="s">
        <v>13</v>
      </c>
      <c r="C23" t="s">
        <v>9</v>
      </c>
      <c r="D23">
        <v>10</v>
      </c>
      <c r="E23">
        <f>VLOOKUP(B23,'ES Real'!$A$2:$C$8,2,0)</f>
        <v>3</v>
      </c>
      <c r="F23">
        <f>VLOOKUP(B23,'ES Real'!$A$2:$C$8,3,0)</f>
        <v>-2.1775604006954649E-2</v>
      </c>
      <c r="G23">
        <f>VLOOKUP(A23,'BacktestRidge - Salida'!$A$2:$G$43,6,0)</f>
        <v>3</v>
      </c>
      <c r="H23">
        <f>VLOOKUP(A23,'BacktestRidge - Salida'!$A$2:$G$43,7,0)</f>
        <v>-2.1775604006954649E-2</v>
      </c>
      <c r="I23">
        <f>VLOOKUP(A23,'BacktestMultiquantile - Salida'!$A$2:$G$43,6,0)</f>
        <v>3</v>
      </c>
      <c r="J23">
        <f>VLOOKUP(A23,'BacktestMultiquantile - Salida'!$A$2:$G$43,7,0)</f>
        <v>-2.1775604006954649E-2</v>
      </c>
      <c r="K23">
        <f>VLOOKUP(A23,'BacktestFisslerziegel - Salida'!$A$2:$G$43,6,0)</f>
        <v>3</v>
      </c>
      <c r="L23">
        <f>VLOOKUP(A23,'BacktestFisslerziegel - Salida'!$A$2:$G$43,7,0)</f>
        <v>-2.1775604006954649E-2</v>
      </c>
    </row>
    <row r="24" spans="1:12" x14ac:dyDescent="0.25">
      <c r="A24" t="str">
        <f t="shared" si="0"/>
        <v>^IBEXGJR_GARCH1</v>
      </c>
      <c r="B24" t="s">
        <v>13</v>
      </c>
      <c r="C24" t="s">
        <v>10</v>
      </c>
      <c r="D24">
        <v>1</v>
      </c>
      <c r="E24">
        <f>VLOOKUP(B24,'ES Real'!$A$2:$C$8,2,0)</f>
        <v>3</v>
      </c>
      <c r="F24">
        <f>VLOOKUP(B24,'ES Real'!$A$2:$C$8,3,0)</f>
        <v>-2.1775604006954649E-2</v>
      </c>
      <c r="G24">
        <f>VLOOKUP(A24,'BacktestRidge - Salida'!$A$2:$G$43,6,0)</f>
        <v>2</v>
      </c>
      <c r="H24">
        <f>VLOOKUP(A24,'BacktestRidge - Salida'!$A$2:$G$43,7,0)</f>
        <v>-2.083613656685122E-2</v>
      </c>
      <c r="I24">
        <f>VLOOKUP(A24,'BacktestMultiquantile - Salida'!$A$2:$G$43,6,0)</f>
        <v>2</v>
      </c>
      <c r="J24">
        <f>VLOOKUP(A24,'BacktestMultiquantile - Salida'!$A$2:$G$43,7,0)</f>
        <v>-2.083613656685122E-2</v>
      </c>
      <c r="K24">
        <f>VLOOKUP(A24,'BacktestFisslerziegel - Salida'!$A$2:$G$43,6,0)</f>
        <v>2</v>
      </c>
      <c r="L24">
        <f>VLOOKUP(A24,'BacktestFisslerziegel - Salida'!$A$2:$G$43,7,0)</f>
        <v>-2.083613656685122E-2</v>
      </c>
    </row>
    <row r="25" spans="1:12" x14ac:dyDescent="0.25">
      <c r="A25" t="str">
        <f t="shared" si="0"/>
        <v>^IBEXGJR_GARCH10</v>
      </c>
      <c r="B25" t="s">
        <v>13</v>
      </c>
      <c r="C25" t="s">
        <v>10</v>
      </c>
      <c r="D25">
        <v>10</v>
      </c>
      <c r="E25">
        <f>VLOOKUP(B25,'ES Real'!$A$2:$C$8,2,0)</f>
        <v>3</v>
      </c>
      <c r="F25">
        <f>VLOOKUP(B25,'ES Real'!$A$2:$C$8,3,0)</f>
        <v>-2.1775604006954649E-2</v>
      </c>
      <c r="G25">
        <f>VLOOKUP(A25,'BacktestRidge - Salida'!$A$2:$G$43,6,0)</f>
        <v>2</v>
      </c>
      <c r="H25">
        <f>VLOOKUP(A25,'BacktestRidge - Salida'!$A$2:$G$43,7,0)</f>
        <v>-2.1440107772535071E-2</v>
      </c>
      <c r="I25">
        <f>VLOOKUP(A25,'BacktestMultiquantile - Salida'!$A$2:$G$43,6,0)</f>
        <v>2</v>
      </c>
      <c r="J25">
        <f>VLOOKUP(A25,'BacktestMultiquantile - Salida'!$A$2:$G$43,7,0)</f>
        <v>-2.1440107772535071E-2</v>
      </c>
      <c r="K25">
        <f>VLOOKUP(A25,'BacktestFisslerziegel - Salida'!$A$2:$G$43,6,0)</f>
        <v>2</v>
      </c>
      <c r="L25">
        <f>VLOOKUP(A25,'BacktestFisslerziegel - Salida'!$A$2:$G$43,7,0)</f>
        <v>-2.1440107772535071E-2</v>
      </c>
    </row>
    <row r="26" spans="1:12" x14ac:dyDescent="0.25">
      <c r="A26" t="str">
        <f t="shared" si="0"/>
        <v>BBVAE.MCSTD1</v>
      </c>
      <c r="B26" t="s">
        <v>14</v>
      </c>
      <c r="C26" t="s">
        <v>7</v>
      </c>
      <c r="D26">
        <v>1</v>
      </c>
      <c r="E26">
        <f>VLOOKUP(B26,'ES Real'!$A$2:$C$8,2,0)</f>
        <v>3</v>
      </c>
      <c r="F26">
        <f>VLOOKUP(B26,'ES Real'!$A$2:$C$8,3,0)</f>
        <v>-2.4418885973905079E-2</v>
      </c>
      <c r="G26">
        <f>VLOOKUP(A26,'BacktestRidge - Salida'!$A$2:$G$43,6,0)</f>
        <v>4</v>
      </c>
      <c r="H26">
        <f>VLOOKUP(A26,'BacktestRidge - Salida'!$A$2:$G$43,7,0)</f>
        <v>-2.3522723700070278E-2</v>
      </c>
      <c r="I26">
        <f>VLOOKUP(A26,'BacktestMultiquantile - Salida'!$A$2:$G$43,6,0)</f>
        <v>4</v>
      </c>
      <c r="J26">
        <f>VLOOKUP(A26,'BacktestMultiquantile - Salida'!$A$2:$G$43,7,0)</f>
        <v>-2.3522723700070278E-2</v>
      </c>
      <c r="K26">
        <f>VLOOKUP(A26,'BacktestFisslerziegel - Salida'!$A$2:$G$43,6,0)</f>
        <v>4</v>
      </c>
      <c r="L26">
        <f>VLOOKUP(A26,'BacktestFisslerziegel - Salida'!$A$2:$G$43,7,0)</f>
        <v>-2.3522723700070278E-2</v>
      </c>
    </row>
    <row r="27" spans="1:12" x14ac:dyDescent="0.25">
      <c r="A27" t="str">
        <f t="shared" si="0"/>
        <v>BBVAE.MCSTD10</v>
      </c>
      <c r="B27" t="s">
        <v>14</v>
      </c>
      <c r="C27" t="s">
        <v>7</v>
      </c>
      <c r="D27">
        <v>10</v>
      </c>
      <c r="E27">
        <f>VLOOKUP(B27,'ES Real'!$A$2:$C$8,2,0)</f>
        <v>3</v>
      </c>
      <c r="F27">
        <f>VLOOKUP(B27,'ES Real'!$A$2:$C$8,3,0)</f>
        <v>-2.4418885973905079E-2</v>
      </c>
      <c r="G27">
        <f>VLOOKUP(A27,'BacktestRidge - Salida'!$A$2:$G$43,6,0)</f>
        <v>4</v>
      </c>
      <c r="H27">
        <f>VLOOKUP(A27,'BacktestRidge - Salida'!$A$2:$G$43,7,0)</f>
        <v>-2.3522723700070278E-2</v>
      </c>
      <c r="I27">
        <f>VLOOKUP(A27,'BacktestMultiquantile - Salida'!$A$2:$G$43,6,0)</f>
        <v>4</v>
      </c>
      <c r="J27">
        <f>VLOOKUP(A27,'BacktestMultiquantile - Salida'!$A$2:$G$43,7,0)</f>
        <v>-2.3522723700070278E-2</v>
      </c>
      <c r="K27">
        <f>VLOOKUP(A27,'BacktestFisslerziegel - Salida'!$A$2:$G$43,6,0)</f>
        <v>4</v>
      </c>
      <c r="L27">
        <f>VLOOKUP(A27,'BacktestFisslerziegel - Salida'!$A$2:$G$43,7,0)</f>
        <v>-2.3522723700070278E-2</v>
      </c>
    </row>
    <row r="28" spans="1:12" x14ac:dyDescent="0.25">
      <c r="A28" t="str">
        <f t="shared" si="0"/>
        <v>BBVAE.MCEWMA1</v>
      </c>
      <c r="B28" t="s">
        <v>14</v>
      </c>
      <c r="C28" t="s">
        <v>9</v>
      </c>
      <c r="D28">
        <v>1</v>
      </c>
      <c r="E28">
        <f>VLOOKUP(B28,'ES Real'!$A$2:$C$8,2,0)</f>
        <v>3</v>
      </c>
      <c r="F28">
        <f>VLOOKUP(B28,'ES Real'!$A$2:$C$8,3,0)</f>
        <v>-2.4418885973905079E-2</v>
      </c>
      <c r="G28">
        <f>VLOOKUP(A28,'BacktestRidge - Salida'!$A$2:$G$43,6,0)</f>
        <v>4</v>
      </c>
      <c r="H28">
        <f>VLOOKUP(A28,'BacktestRidge - Salida'!$A$2:$G$43,7,0)</f>
        <v>-2.3522723700070278E-2</v>
      </c>
      <c r="I28">
        <f>VLOOKUP(A28,'BacktestMultiquantile - Salida'!$A$2:$G$43,6,0)</f>
        <v>4</v>
      </c>
      <c r="J28">
        <f>VLOOKUP(A28,'BacktestMultiquantile - Salida'!$A$2:$G$43,7,0)</f>
        <v>-2.3522723700070278E-2</v>
      </c>
      <c r="K28">
        <f>VLOOKUP(A28,'BacktestFisslerziegel - Salida'!$A$2:$G$43,6,0)</f>
        <v>4</v>
      </c>
      <c r="L28">
        <f>VLOOKUP(A28,'BacktestFisslerziegel - Salida'!$A$2:$G$43,7,0)</f>
        <v>-2.3522723700070278E-2</v>
      </c>
    </row>
    <row r="29" spans="1:12" x14ac:dyDescent="0.25">
      <c r="A29" t="str">
        <f t="shared" si="0"/>
        <v>BBVAE.MCEWMA10</v>
      </c>
      <c r="B29" t="s">
        <v>14</v>
      </c>
      <c r="C29" t="s">
        <v>9</v>
      </c>
      <c r="D29">
        <v>10</v>
      </c>
      <c r="E29">
        <f>VLOOKUP(B29,'ES Real'!$A$2:$C$8,2,0)</f>
        <v>3</v>
      </c>
      <c r="F29">
        <f>VLOOKUP(B29,'ES Real'!$A$2:$C$8,3,0)</f>
        <v>-2.4418885973905079E-2</v>
      </c>
      <c r="G29">
        <f>VLOOKUP(A29,'BacktestRidge - Salida'!$A$2:$G$43,6,0)</f>
        <v>3</v>
      </c>
      <c r="H29">
        <f>VLOOKUP(A29,'BacktestRidge - Salida'!$A$2:$G$43,7,0)</f>
        <v>-2.441891678338012E-2</v>
      </c>
      <c r="I29">
        <f>VLOOKUP(A29,'BacktestMultiquantile - Salida'!$A$2:$G$43,6,0)</f>
        <v>3</v>
      </c>
      <c r="J29">
        <f>VLOOKUP(A29,'BacktestMultiquantile - Salida'!$A$2:$G$43,7,0)</f>
        <v>-2.441891678338012E-2</v>
      </c>
      <c r="K29">
        <f>VLOOKUP(A29,'BacktestFisslerziegel - Salida'!$A$2:$G$43,6,0)</f>
        <v>3</v>
      </c>
      <c r="L29">
        <f>VLOOKUP(A29,'BacktestFisslerziegel - Salida'!$A$2:$G$43,7,0)</f>
        <v>-2.441891678338012E-2</v>
      </c>
    </row>
    <row r="30" spans="1:12" x14ac:dyDescent="0.25">
      <c r="A30" t="str">
        <f t="shared" si="0"/>
        <v>BBVAE.MCGJR_GARCH1</v>
      </c>
      <c r="B30" t="s">
        <v>14</v>
      </c>
      <c r="C30" t="s">
        <v>10</v>
      </c>
      <c r="D30">
        <v>1</v>
      </c>
      <c r="E30">
        <f>VLOOKUP(B30,'ES Real'!$A$2:$C$8,2,0)</f>
        <v>3</v>
      </c>
      <c r="F30">
        <f>VLOOKUP(B30,'ES Real'!$A$2:$C$8,3,0)</f>
        <v>-2.4418885973905079E-2</v>
      </c>
      <c r="G30">
        <f>VLOOKUP(A30,'BacktestRidge - Salida'!$A$2:$G$43,6,0)</f>
        <v>2</v>
      </c>
      <c r="H30">
        <f>VLOOKUP(A30,'BacktestRidge - Salida'!$A$2:$G$43,7,0)</f>
        <v>-2.5058962018173019E-2</v>
      </c>
      <c r="I30">
        <f>VLOOKUP(A30,'BacktestMultiquantile - Salida'!$A$2:$G$43,6,0)</f>
        <v>2</v>
      </c>
      <c r="J30">
        <f>VLOOKUP(A30,'BacktestMultiquantile - Salida'!$A$2:$G$43,7,0)</f>
        <v>-2.5058962018173019E-2</v>
      </c>
      <c r="K30">
        <f>VLOOKUP(A30,'BacktestFisslerziegel - Salida'!$A$2:$G$43,6,0)</f>
        <v>2</v>
      </c>
      <c r="L30">
        <f>VLOOKUP(A30,'BacktestFisslerziegel - Salida'!$A$2:$G$43,7,0)</f>
        <v>-2.5058962018173019E-2</v>
      </c>
    </row>
    <row r="31" spans="1:12" x14ac:dyDescent="0.25">
      <c r="A31" t="str">
        <f t="shared" si="0"/>
        <v>BBVAE.MCGJR_GARCH10</v>
      </c>
      <c r="B31" t="s">
        <v>14</v>
      </c>
      <c r="C31" t="s">
        <v>10</v>
      </c>
      <c r="D31">
        <v>10</v>
      </c>
      <c r="E31">
        <f>VLOOKUP(B31,'ES Real'!$A$2:$C$8,2,0)</f>
        <v>3</v>
      </c>
      <c r="F31">
        <f>VLOOKUP(B31,'ES Real'!$A$2:$C$8,3,0)</f>
        <v>-2.4418885973905079E-2</v>
      </c>
      <c r="G31">
        <f>VLOOKUP(A31,'BacktestRidge - Salida'!$A$2:$G$43,6,0)</f>
        <v>2</v>
      </c>
      <c r="H31">
        <f>VLOOKUP(A31,'BacktestRidge - Salida'!$A$2:$G$43,7,0)</f>
        <v>-2.4992321408591148E-2</v>
      </c>
      <c r="I31">
        <f>VLOOKUP(A31,'BacktestMultiquantile - Salida'!$A$2:$G$43,6,0)</f>
        <v>2</v>
      </c>
      <c r="J31">
        <f>VLOOKUP(A31,'BacktestMultiquantile - Salida'!$A$2:$G$43,7,0)</f>
        <v>-2.4992321408591148E-2</v>
      </c>
      <c r="K31">
        <f>VLOOKUP(A31,'BacktestFisslerziegel - Salida'!$A$2:$G$43,6,0)</f>
        <v>2</v>
      </c>
      <c r="L31">
        <f>VLOOKUP(A31,'BacktestFisslerziegel - Salida'!$A$2:$G$43,7,0)</f>
        <v>-2.4992321408591148E-2</v>
      </c>
    </row>
    <row r="32" spans="1:12" x14ac:dyDescent="0.25">
      <c r="A32" t="str">
        <f t="shared" si="0"/>
        <v>XTC5.MISTD1</v>
      </c>
      <c r="B32" t="s">
        <v>15</v>
      </c>
      <c r="C32" t="s">
        <v>7</v>
      </c>
      <c r="D32">
        <v>1</v>
      </c>
      <c r="E32">
        <f>VLOOKUP(B32,'ES Real'!$A$2:$C$8,2,0)</f>
        <v>3</v>
      </c>
      <c r="F32">
        <f>VLOOKUP(B32,'ES Real'!$A$2:$C$8,3,0)</f>
        <v>-1.9101495540053859E-2</v>
      </c>
      <c r="G32">
        <f>VLOOKUP(A32,'BacktestRidge - Salida'!$A$2:$G$43,6,0)</f>
        <v>10</v>
      </c>
      <c r="H32">
        <f>VLOOKUP(A32,'BacktestRidge - Salida'!$A$2:$G$43,7,0)</f>
        <v>-1.2095202468815189E-2</v>
      </c>
      <c r="I32">
        <f>VLOOKUP(A32,'BacktestMultiquantile - Salida'!$A$2:$G$43,6,0)</f>
        <v>10</v>
      </c>
      <c r="J32">
        <f>VLOOKUP(A32,'BacktestMultiquantile - Salida'!$A$2:$G$43,7,0)</f>
        <v>-1.2095202468815189E-2</v>
      </c>
      <c r="K32">
        <f>VLOOKUP(A32,'BacktestFisslerziegel - Salida'!$A$2:$G$43,6,0)</f>
        <v>10</v>
      </c>
      <c r="L32">
        <f>VLOOKUP(A32,'BacktestFisslerziegel - Salida'!$A$2:$G$43,7,0)</f>
        <v>-1.2095202468815189E-2</v>
      </c>
    </row>
    <row r="33" spans="1:12" x14ac:dyDescent="0.25">
      <c r="A33" t="str">
        <f t="shared" si="0"/>
        <v>XTC5.MISTD10</v>
      </c>
      <c r="B33" t="s">
        <v>15</v>
      </c>
      <c r="C33" t="s">
        <v>7</v>
      </c>
      <c r="D33">
        <v>10</v>
      </c>
      <c r="E33">
        <f>VLOOKUP(B33,'ES Real'!$A$2:$C$8,2,0)</f>
        <v>3</v>
      </c>
      <c r="F33">
        <f>VLOOKUP(B33,'ES Real'!$A$2:$C$8,3,0)</f>
        <v>-1.9101495540053859E-2</v>
      </c>
      <c r="G33">
        <f>VLOOKUP(A33,'BacktestRidge - Salida'!$A$2:$G$43,6,0)</f>
        <v>10</v>
      </c>
      <c r="H33">
        <f>VLOOKUP(A33,'BacktestRidge - Salida'!$A$2:$G$43,7,0)</f>
        <v>-1.2095202468815189E-2</v>
      </c>
      <c r="I33">
        <f>VLOOKUP(A33,'BacktestMultiquantile - Salida'!$A$2:$G$43,6,0)</f>
        <v>10</v>
      </c>
      <c r="J33">
        <f>VLOOKUP(A33,'BacktestMultiquantile - Salida'!$A$2:$G$43,7,0)</f>
        <v>-1.2095202468815189E-2</v>
      </c>
      <c r="K33">
        <f>VLOOKUP(A33,'BacktestFisslerziegel - Salida'!$A$2:$G$43,6,0)</f>
        <v>10</v>
      </c>
      <c r="L33">
        <f>VLOOKUP(A33,'BacktestFisslerziegel - Salida'!$A$2:$G$43,7,0)</f>
        <v>-1.2095202468815189E-2</v>
      </c>
    </row>
    <row r="34" spans="1:12" x14ac:dyDescent="0.25">
      <c r="A34" t="str">
        <f t="shared" si="0"/>
        <v>XTC5.MIEWMA1</v>
      </c>
      <c r="B34" t="s">
        <v>15</v>
      </c>
      <c r="C34" t="s">
        <v>9</v>
      </c>
      <c r="D34">
        <v>1</v>
      </c>
      <c r="E34">
        <f>VLOOKUP(B34,'ES Real'!$A$2:$C$8,2,0)</f>
        <v>3</v>
      </c>
      <c r="F34">
        <f>VLOOKUP(B34,'ES Real'!$A$2:$C$8,3,0)</f>
        <v>-1.9101495540053859E-2</v>
      </c>
      <c r="G34">
        <f>VLOOKUP(A34,'BacktestRidge - Salida'!$A$2:$G$43,6,0)</f>
        <v>9</v>
      </c>
      <c r="H34">
        <f>VLOOKUP(A34,'BacktestRidge - Salida'!$A$2:$G$43,7,0)</f>
        <v>-1.233076795178939E-2</v>
      </c>
      <c r="I34">
        <f>VLOOKUP(A34,'BacktestMultiquantile - Salida'!$A$2:$G$43,6,0)</f>
        <v>9</v>
      </c>
      <c r="J34">
        <f>VLOOKUP(A34,'BacktestMultiquantile - Salida'!$A$2:$G$43,7,0)</f>
        <v>-1.233076795178939E-2</v>
      </c>
      <c r="K34">
        <f>VLOOKUP(A34,'BacktestFisslerziegel - Salida'!$A$2:$G$43,6,0)</f>
        <v>9</v>
      </c>
      <c r="L34">
        <f>VLOOKUP(A34,'BacktestFisslerziegel - Salida'!$A$2:$G$43,7,0)</f>
        <v>-1.233076795178939E-2</v>
      </c>
    </row>
    <row r="35" spans="1:12" x14ac:dyDescent="0.25">
      <c r="A35" t="str">
        <f t="shared" si="0"/>
        <v>XTC5.MIEWMA10</v>
      </c>
      <c r="B35" t="s">
        <v>15</v>
      </c>
      <c r="C35" t="s">
        <v>9</v>
      </c>
      <c r="D35">
        <v>10</v>
      </c>
      <c r="E35">
        <f>VLOOKUP(B35,'ES Real'!$A$2:$C$8,2,0)</f>
        <v>3</v>
      </c>
      <c r="F35">
        <f>VLOOKUP(B35,'ES Real'!$A$2:$C$8,3,0)</f>
        <v>-1.9101495540053859E-2</v>
      </c>
      <c r="G35">
        <f>VLOOKUP(A35,'BacktestRidge - Salida'!$A$2:$G$43,6,0)</f>
        <v>6</v>
      </c>
      <c r="H35">
        <f>VLOOKUP(A35,'BacktestRidge - Salida'!$A$2:$G$43,7,0)</f>
        <v>-1.391807241559748E-2</v>
      </c>
      <c r="I35">
        <f>VLOOKUP(A35,'BacktestMultiquantile - Salida'!$A$2:$G$43,6,0)</f>
        <v>6</v>
      </c>
      <c r="J35">
        <f>VLOOKUP(A35,'BacktestMultiquantile - Salida'!$A$2:$G$43,7,0)</f>
        <v>-1.391807241559748E-2</v>
      </c>
      <c r="K35">
        <f>VLOOKUP(A35,'BacktestFisslerziegel - Salida'!$A$2:$G$43,6,0)</f>
        <v>6</v>
      </c>
      <c r="L35">
        <f>VLOOKUP(A35,'BacktestFisslerziegel - Salida'!$A$2:$G$43,7,0)</f>
        <v>-1.391807241559748E-2</v>
      </c>
    </row>
    <row r="36" spans="1:12" x14ac:dyDescent="0.25">
      <c r="A36" t="str">
        <f t="shared" si="0"/>
        <v>XTC5.MIGJR_GARCH1</v>
      </c>
      <c r="B36" t="s">
        <v>15</v>
      </c>
      <c r="C36" t="s">
        <v>10</v>
      </c>
      <c r="D36">
        <v>1</v>
      </c>
      <c r="E36">
        <f>VLOOKUP(B36,'ES Real'!$A$2:$C$8,2,0)</f>
        <v>3</v>
      </c>
      <c r="F36">
        <f>VLOOKUP(B36,'ES Real'!$A$2:$C$8,3,0)</f>
        <v>-1.9101495540053859E-2</v>
      </c>
      <c r="G36">
        <f>VLOOKUP(A36,'BacktestRidge - Salida'!$A$2:$G$43,6,0)</f>
        <v>7</v>
      </c>
      <c r="H36">
        <f>VLOOKUP(A36,'BacktestRidge - Salida'!$A$2:$G$43,7,0)</f>
        <v>-1.397337431842046E-2</v>
      </c>
      <c r="I36">
        <f>VLOOKUP(A36,'BacktestMultiquantile - Salida'!$A$2:$G$43,6,0)</f>
        <v>7</v>
      </c>
      <c r="J36">
        <f>VLOOKUP(A36,'BacktestMultiquantile - Salida'!$A$2:$G$43,7,0)</f>
        <v>-1.397337431842046E-2</v>
      </c>
      <c r="K36">
        <f>VLOOKUP(A36,'BacktestFisslerziegel - Salida'!$A$2:$G$43,6,0)</f>
        <v>7</v>
      </c>
      <c r="L36">
        <f>VLOOKUP(A36,'BacktestFisslerziegel - Salida'!$A$2:$G$43,7,0)</f>
        <v>-1.397337431842046E-2</v>
      </c>
    </row>
    <row r="37" spans="1:12" x14ac:dyDescent="0.25">
      <c r="A37" t="str">
        <f t="shared" si="0"/>
        <v>XTC5.MIGJR_GARCH10</v>
      </c>
      <c r="B37" t="s">
        <v>15</v>
      </c>
      <c r="C37" t="s">
        <v>10</v>
      </c>
      <c r="D37">
        <v>10</v>
      </c>
      <c r="E37">
        <f>VLOOKUP(B37,'ES Real'!$A$2:$C$8,2,0)</f>
        <v>3</v>
      </c>
      <c r="F37">
        <f>VLOOKUP(B37,'ES Real'!$A$2:$C$8,3,0)</f>
        <v>-1.9101495540053859E-2</v>
      </c>
      <c r="G37">
        <f>VLOOKUP(A37,'BacktestRidge - Salida'!$A$2:$G$43,6,0)</f>
        <v>5</v>
      </c>
      <c r="H37">
        <f>VLOOKUP(A37,'BacktestRidge - Salida'!$A$2:$G$43,7,0)</f>
        <v>-1.546514837653017E-2</v>
      </c>
      <c r="I37">
        <f>VLOOKUP(A37,'BacktestMultiquantile - Salida'!$A$2:$G$43,6,0)</f>
        <v>6</v>
      </c>
      <c r="J37">
        <f>VLOOKUP(A37,'BacktestMultiquantile - Salida'!$A$2:$G$43,7,0)</f>
        <v>-1.4323302780949459E-2</v>
      </c>
      <c r="K37">
        <f>VLOOKUP(A37,'BacktestFisslerziegel - Salida'!$A$2:$G$43,6,0)</f>
        <v>5</v>
      </c>
      <c r="L37">
        <f>VLOOKUP(A37,'BacktestFisslerziegel - Salida'!$A$2:$G$43,7,0)</f>
        <v>-1.546514837653017E-2</v>
      </c>
    </row>
    <row r="38" spans="1:12" x14ac:dyDescent="0.25">
      <c r="A38" t="str">
        <f t="shared" si="0"/>
        <v>EURUSD=XSTD1</v>
      </c>
      <c r="B38" t="s">
        <v>16</v>
      </c>
      <c r="C38" t="s">
        <v>7</v>
      </c>
      <c r="D38">
        <v>1</v>
      </c>
      <c r="E38">
        <f>VLOOKUP(B38,'ES Real'!$A$2:$C$8,2,0)</f>
        <v>3</v>
      </c>
      <c r="F38">
        <f>VLOOKUP(B38,'ES Real'!$A$2:$C$8,3,0)</f>
        <v>-1.017831312531498E-2</v>
      </c>
      <c r="G38">
        <f>VLOOKUP(A38,'BacktestRidge - Salida'!$A$2:$G$43,6,0)</f>
        <v>2</v>
      </c>
      <c r="H38">
        <f>VLOOKUP(A38,'BacktestRidge - Salida'!$A$2:$G$43,7,0)</f>
        <v>-1.077483005827848E-2</v>
      </c>
      <c r="I38">
        <f>VLOOKUP(A38,'BacktestMultiquantile - Salida'!$A$2:$G$43,6,0)</f>
        <v>2</v>
      </c>
      <c r="J38">
        <f>VLOOKUP(A38,'BacktestMultiquantile - Salida'!$A$2:$G$43,7,0)</f>
        <v>-1.077483005827848E-2</v>
      </c>
      <c r="K38">
        <f>VLOOKUP(A38,'BacktestFisslerziegel - Salida'!$A$2:$G$43,6,0)</f>
        <v>2</v>
      </c>
      <c r="L38">
        <f>VLOOKUP(A38,'BacktestFisslerziegel - Salida'!$A$2:$G$43,7,0)</f>
        <v>-1.077483005827848E-2</v>
      </c>
    </row>
    <row r="39" spans="1:12" x14ac:dyDescent="0.25">
      <c r="A39" t="str">
        <f t="shared" si="0"/>
        <v>EURUSD=XSTD10</v>
      </c>
      <c r="B39" t="s">
        <v>16</v>
      </c>
      <c r="C39" t="s">
        <v>7</v>
      </c>
      <c r="D39">
        <v>10</v>
      </c>
      <c r="E39">
        <f>VLOOKUP(B39,'ES Real'!$A$2:$C$8,2,0)</f>
        <v>3</v>
      </c>
      <c r="F39">
        <f>VLOOKUP(B39,'ES Real'!$A$2:$C$8,3,0)</f>
        <v>-1.017831312531498E-2</v>
      </c>
      <c r="G39">
        <f>VLOOKUP(A39,'BacktestRidge - Salida'!$A$2:$G$43,6,0)</f>
        <v>2</v>
      </c>
      <c r="H39">
        <f>VLOOKUP(A39,'BacktestRidge - Salida'!$A$2:$G$43,7,0)</f>
        <v>-1.077483005827848E-2</v>
      </c>
      <c r="I39">
        <f>VLOOKUP(A39,'BacktestMultiquantile - Salida'!$A$2:$G$43,6,0)</f>
        <v>2</v>
      </c>
      <c r="J39">
        <f>VLOOKUP(A39,'BacktestMultiquantile - Salida'!$A$2:$G$43,7,0)</f>
        <v>-1.077483005827848E-2</v>
      </c>
      <c r="K39">
        <f>VLOOKUP(A39,'BacktestFisslerziegel - Salida'!$A$2:$G$43,6,0)</f>
        <v>2</v>
      </c>
      <c r="L39">
        <f>VLOOKUP(A39,'BacktestFisslerziegel - Salida'!$A$2:$G$43,7,0)</f>
        <v>-1.077483005827848E-2</v>
      </c>
    </row>
    <row r="40" spans="1:12" x14ac:dyDescent="0.25">
      <c r="A40" t="str">
        <f t="shared" si="0"/>
        <v>EURUSD=XEWMA1</v>
      </c>
      <c r="B40" t="s">
        <v>16</v>
      </c>
      <c r="C40" t="s">
        <v>9</v>
      </c>
      <c r="D40">
        <v>1</v>
      </c>
      <c r="E40">
        <f>VLOOKUP(B40,'ES Real'!$A$2:$C$8,2,0)</f>
        <v>3</v>
      </c>
      <c r="F40">
        <f>VLOOKUP(B40,'ES Real'!$A$2:$C$8,3,0)</f>
        <v>-1.017831312531498E-2</v>
      </c>
      <c r="G40">
        <f>VLOOKUP(A40,'BacktestRidge - Salida'!$A$2:$G$43,6,0)</f>
        <v>3</v>
      </c>
      <c r="H40">
        <f>VLOOKUP(A40,'BacktestRidge - Salida'!$A$2:$G$43,7,0)</f>
        <v>-1.009575574249005E-2</v>
      </c>
      <c r="I40">
        <f>VLOOKUP(A40,'BacktestMultiquantile - Salida'!$A$2:$G$43,6,0)</f>
        <v>3</v>
      </c>
      <c r="J40">
        <f>VLOOKUP(A40,'BacktestMultiquantile - Salida'!$A$2:$G$43,7,0)</f>
        <v>-1.009575574249005E-2</v>
      </c>
      <c r="K40">
        <f>VLOOKUP(A40,'BacktestFisslerziegel - Salida'!$A$2:$G$43,6,0)</f>
        <v>3</v>
      </c>
      <c r="L40">
        <f>VLOOKUP(A40,'BacktestFisslerziegel - Salida'!$A$2:$G$43,7,0)</f>
        <v>-1.009575574249005E-2</v>
      </c>
    </row>
    <row r="41" spans="1:12" x14ac:dyDescent="0.25">
      <c r="A41" t="str">
        <f t="shared" si="0"/>
        <v>EURUSD=XEWMA10</v>
      </c>
      <c r="B41" t="s">
        <v>16</v>
      </c>
      <c r="C41" t="s">
        <v>9</v>
      </c>
      <c r="D41">
        <v>10</v>
      </c>
      <c r="E41">
        <f>VLOOKUP(B41,'ES Real'!$A$2:$C$8,2,0)</f>
        <v>3</v>
      </c>
      <c r="F41">
        <f>VLOOKUP(B41,'ES Real'!$A$2:$C$8,3,0)</f>
        <v>-1.017831312531498E-2</v>
      </c>
      <c r="G41">
        <f>VLOOKUP(A41,'BacktestRidge - Salida'!$A$2:$G$43,6,0)</f>
        <v>2</v>
      </c>
      <c r="H41">
        <f>VLOOKUP(A41,'BacktestRidge - Salida'!$A$2:$G$43,7,0)</f>
        <v>-1.077483005827848E-2</v>
      </c>
      <c r="I41">
        <f>VLOOKUP(A41,'BacktestMultiquantile - Salida'!$A$2:$G$43,6,0)</f>
        <v>2</v>
      </c>
      <c r="J41">
        <f>VLOOKUP(A41,'BacktestMultiquantile - Salida'!$A$2:$G$43,7,0)</f>
        <v>-1.077483005827848E-2</v>
      </c>
      <c r="K41">
        <f>VLOOKUP(A41,'BacktestFisslerziegel - Salida'!$A$2:$G$43,6,0)</f>
        <v>2</v>
      </c>
      <c r="L41">
        <f>VLOOKUP(A41,'BacktestFisslerziegel - Salida'!$A$2:$G$43,7,0)</f>
        <v>-1.077483005827848E-2</v>
      </c>
    </row>
    <row r="42" spans="1:12" x14ac:dyDescent="0.25">
      <c r="A42" t="str">
        <f t="shared" si="0"/>
        <v>EURUSD=XGJR_GARCH1</v>
      </c>
      <c r="B42" t="s">
        <v>16</v>
      </c>
      <c r="C42" t="s">
        <v>10</v>
      </c>
      <c r="D42">
        <v>1</v>
      </c>
      <c r="E42">
        <f>VLOOKUP(B42,'ES Real'!$A$2:$C$8,2,0)</f>
        <v>3</v>
      </c>
      <c r="F42">
        <f>VLOOKUP(B42,'ES Real'!$A$2:$C$8,3,0)</f>
        <v>-1.017831312531498E-2</v>
      </c>
      <c r="G42">
        <f>VLOOKUP(A42,'BacktestRidge - Salida'!$A$2:$G$43,6,0)</f>
        <v>2</v>
      </c>
      <c r="H42">
        <f>VLOOKUP(A42,'BacktestRidge - Salida'!$A$2:$G$43,7,0)</f>
        <v>-1.077483005827848E-2</v>
      </c>
      <c r="I42">
        <f>VLOOKUP(A42,'BacktestMultiquantile - Salida'!$A$2:$G$43,6,0)</f>
        <v>2</v>
      </c>
      <c r="J42">
        <f>VLOOKUP(A42,'BacktestMultiquantile - Salida'!$A$2:$G$43,7,0)</f>
        <v>-1.077483005827848E-2</v>
      </c>
      <c r="K42">
        <f>VLOOKUP(A42,'BacktestFisslerziegel - Salida'!$A$2:$G$43,6,0)</f>
        <v>2</v>
      </c>
      <c r="L42">
        <f>VLOOKUP(A42,'BacktestFisslerziegel - Salida'!$A$2:$G$43,7,0)</f>
        <v>-1.077483005827848E-2</v>
      </c>
    </row>
    <row r="43" spans="1:12" x14ac:dyDescent="0.25">
      <c r="A43" t="str">
        <f t="shared" si="0"/>
        <v>EURUSD=XGJR_GARCH10</v>
      </c>
      <c r="B43" t="s">
        <v>16</v>
      </c>
      <c r="C43" t="s">
        <v>10</v>
      </c>
      <c r="D43">
        <v>10</v>
      </c>
      <c r="E43">
        <f>VLOOKUP(B43,'ES Real'!$A$2:$C$8,2,0)</f>
        <v>3</v>
      </c>
      <c r="F43">
        <f>VLOOKUP(B43,'ES Real'!$A$2:$C$8,3,0)</f>
        <v>-1.017831312531498E-2</v>
      </c>
      <c r="G43">
        <f>VLOOKUP(A43,'BacktestRidge - Salida'!$A$2:$G$43,6,0)</f>
        <v>2</v>
      </c>
      <c r="H43">
        <f>VLOOKUP(A43,'BacktestRidge - Salida'!$A$2:$G$43,7,0)</f>
        <v>-1.077483005827848E-2</v>
      </c>
      <c r="I43">
        <f>VLOOKUP(A43,'BacktestMultiquantile - Salida'!$A$2:$G$43,6,0)</f>
        <v>2</v>
      </c>
      <c r="J43">
        <f>VLOOKUP(A43,'BacktestMultiquantile - Salida'!$A$2:$G$43,7,0)</f>
        <v>-1.077483005827848E-2</v>
      </c>
      <c r="K43">
        <f>VLOOKUP(A43,'BacktestFisslerziegel - Salida'!$A$2:$G$43,6,0)</f>
        <v>2</v>
      </c>
      <c r="L43">
        <f>VLOOKUP(A43,'BacktestFisslerziegel - Salida'!$A$2:$G$43,7,0)</f>
        <v>-1.077483005827848E-2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D778-B627-4B0E-8154-ACDBAC93C3A8}">
  <dimension ref="A1:G43"/>
  <sheetViews>
    <sheetView workbookViewId="0">
      <selection activeCell="B1" sqref="B1:G43"/>
    </sheetView>
  </sheetViews>
  <sheetFormatPr baseColWidth="10" defaultColWidth="9.140625" defaultRowHeight="15" x14ac:dyDescent="0.25"/>
  <sheetData>
    <row r="1" spans="1:7" x14ac:dyDescent="0.25">
      <c r="A1" t="s">
        <v>17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t="str">
        <f>_xlfn.CONCAT(B2,C2,D2)</f>
        <v>SAN.MCSTD1</v>
      </c>
      <c r="B2" t="s">
        <v>6</v>
      </c>
      <c r="C2" t="s">
        <v>7</v>
      </c>
      <c r="D2">
        <v>1</v>
      </c>
      <c r="E2" t="s">
        <v>8</v>
      </c>
      <c r="F2">
        <v>5</v>
      </c>
      <c r="G2">
        <v>-4.5835125216145918E-2</v>
      </c>
    </row>
    <row r="3" spans="1:7" x14ac:dyDescent="0.25">
      <c r="A3" t="str">
        <f t="shared" ref="A3:A43" si="0">_xlfn.CONCAT(B3,C3,D3)</f>
        <v>SAN.MCSTD10</v>
      </c>
      <c r="B3" t="s">
        <v>6</v>
      </c>
      <c r="C3" t="s">
        <v>7</v>
      </c>
      <c r="D3">
        <v>10</v>
      </c>
      <c r="E3" t="s">
        <v>8</v>
      </c>
      <c r="F3">
        <v>2</v>
      </c>
      <c r="G3">
        <v>-5.0762945403321547E-2</v>
      </c>
    </row>
    <row r="4" spans="1:7" x14ac:dyDescent="0.25">
      <c r="A4" t="str">
        <f t="shared" si="0"/>
        <v>SAN.MCEWMA1</v>
      </c>
      <c r="B4" t="s">
        <v>6</v>
      </c>
      <c r="C4" t="s">
        <v>9</v>
      </c>
      <c r="D4">
        <v>1</v>
      </c>
      <c r="E4" t="s">
        <v>8</v>
      </c>
      <c r="F4">
        <v>4</v>
      </c>
      <c r="G4">
        <v>-4.7773785934743823E-2</v>
      </c>
    </row>
    <row r="5" spans="1:7" x14ac:dyDescent="0.25">
      <c r="A5" t="str">
        <f t="shared" si="0"/>
        <v>SAN.MCEWMA10</v>
      </c>
      <c r="B5" t="s">
        <v>6</v>
      </c>
      <c r="C5" t="s">
        <v>9</v>
      </c>
      <c r="D5">
        <v>10</v>
      </c>
      <c r="E5" t="s">
        <v>8</v>
      </c>
      <c r="F5">
        <v>3</v>
      </c>
      <c r="G5">
        <v>-4.8956901808583073E-2</v>
      </c>
    </row>
    <row r="6" spans="1:7" x14ac:dyDescent="0.25">
      <c r="A6" t="str">
        <f t="shared" si="0"/>
        <v>SAN.MCGJR_GARCH1</v>
      </c>
      <c r="B6" t="s">
        <v>6</v>
      </c>
      <c r="C6" t="s">
        <v>10</v>
      </c>
      <c r="D6">
        <v>1</v>
      </c>
      <c r="E6" t="s">
        <v>8</v>
      </c>
      <c r="F6">
        <v>4</v>
      </c>
      <c r="G6">
        <v>-4.7773785934743823E-2</v>
      </c>
    </row>
    <row r="7" spans="1:7" x14ac:dyDescent="0.25">
      <c r="A7" t="str">
        <f t="shared" si="0"/>
        <v>SAN.MCGJR_GARCH10</v>
      </c>
      <c r="B7" t="s">
        <v>6</v>
      </c>
      <c r="C7" t="s">
        <v>10</v>
      </c>
      <c r="D7">
        <v>10</v>
      </c>
      <c r="E7" t="s">
        <v>8</v>
      </c>
      <c r="F7">
        <v>1</v>
      </c>
      <c r="G7">
        <v>-5.0212284785645017E-2</v>
      </c>
    </row>
    <row r="8" spans="1:7" x14ac:dyDescent="0.25">
      <c r="A8" t="str">
        <f t="shared" si="0"/>
        <v>BBVA.MCSTD1</v>
      </c>
      <c r="B8" t="s">
        <v>11</v>
      </c>
      <c r="C8" t="s">
        <v>7</v>
      </c>
      <c r="D8">
        <v>1</v>
      </c>
      <c r="E8" t="s">
        <v>8</v>
      </c>
      <c r="F8">
        <v>5</v>
      </c>
      <c r="G8">
        <v>-5.5413553996623441E-2</v>
      </c>
    </row>
    <row r="9" spans="1:7" x14ac:dyDescent="0.25">
      <c r="A9" t="str">
        <f t="shared" si="0"/>
        <v>BBVA.MCSTD10</v>
      </c>
      <c r="B9" t="s">
        <v>11</v>
      </c>
      <c r="C9" t="s">
        <v>7</v>
      </c>
      <c r="D9">
        <v>10</v>
      </c>
      <c r="E9" t="s">
        <v>8</v>
      </c>
      <c r="F9">
        <v>4</v>
      </c>
      <c r="G9">
        <v>-5.9470602845122192E-2</v>
      </c>
    </row>
    <row r="10" spans="1:7" x14ac:dyDescent="0.25">
      <c r="A10" t="str">
        <f t="shared" si="0"/>
        <v>BBVA.MCEWMA1</v>
      </c>
      <c r="B10" t="s">
        <v>11</v>
      </c>
      <c r="C10" t="s">
        <v>9</v>
      </c>
      <c r="D10">
        <v>1</v>
      </c>
      <c r="E10" t="s">
        <v>8</v>
      </c>
      <c r="F10">
        <v>5</v>
      </c>
      <c r="G10">
        <v>-5.3515109844434902E-2</v>
      </c>
    </row>
    <row r="11" spans="1:7" x14ac:dyDescent="0.25">
      <c r="A11" t="str">
        <f t="shared" si="0"/>
        <v>BBVA.MCEWMA10</v>
      </c>
      <c r="B11" t="s">
        <v>11</v>
      </c>
      <c r="C11" t="s">
        <v>9</v>
      </c>
      <c r="D11">
        <v>10</v>
      </c>
      <c r="E11" t="s">
        <v>8</v>
      </c>
      <c r="F11">
        <v>4</v>
      </c>
      <c r="G11">
        <v>-5.1554402633164423E-2</v>
      </c>
    </row>
    <row r="12" spans="1:7" x14ac:dyDescent="0.25">
      <c r="A12" t="str">
        <f t="shared" si="0"/>
        <v>BBVA.MCGJR_GARCH1</v>
      </c>
      <c r="B12" t="s">
        <v>11</v>
      </c>
      <c r="C12" t="s">
        <v>10</v>
      </c>
      <c r="D12">
        <v>1</v>
      </c>
      <c r="E12" t="s">
        <v>8</v>
      </c>
      <c r="F12">
        <v>4</v>
      </c>
      <c r="G12">
        <v>-5.1914578383706091E-2</v>
      </c>
    </row>
    <row r="13" spans="1:7" x14ac:dyDescent="0.25">
      <c r="A13" t="str">
        <f t="shared" si="0"/>
        <v>BBVA.MCGJR_GARCH10</v>
      </c>
      <c r="B13" t="s">
        <v>11</v>
      </c>
      <c r="C13" t="s">
        <v>10</v>
      </c>
      <c r="D13">
        <v>10</v>
      </c>
      <c r="E13" t="s">
        <v>8</v>
      </c>
      <c r="F13">
        <v>4</v>
      </c>
      <c r="G13">
        <v>-5.9470602845122192E-2</v>
      </c>
    </row>
    <row r="14" spans="1:7" x14ac:dyDescent="0.25">
      <c r="A14" t="str">
        <f t="shared" si="0"/>
        <v>SAB.MCSTD1</v>
      </c>
      <c r="B14" t="s">
        <v>12</v>
      </c>
      <c r="C14" t="s">
        <v>7</v>
      </c>
      <c r="D14">
        <v>1</v>
      </c>
      <c r="E14" t="s">
        <v>8</v>
      </c>
      <c r="F14">
        <v>4</v>
      </c>
      <c r="G14">
        <v>-5.6064248975699352E-2</v>
      </c>
    </row>
    <row r="15" spans="1:7" x14ac:dyDescent="0.25">
      <c r="A15" t="str">
        <f t="shared" si="0"/>
        <v>SAB.MCSTD10</v>
      </c>
      <c r="B15" t="s">
        <v>12</v>
      </c>
      <c r="C15" t="s">
        <v>7</v>
      </c>
      <c r="D15">
        <v>10</v>
      </c>
      <c r="E15" t="s">
        <v>8</v>
      </c>
      <c r="F15">
        <v>1</v>
      </c>
      <c r="G15">
        <v>-5.3862879231685687E-2</v>
      </c>
    </row>
    <row r="16" spans="1:7" x14ac:dyDescent="0.25">
      <c r="A16" t="str">
        <f t="shared" si="0"/>
        <v>SAB.MCEWMA1</v>
      </c>
      <c r="B16" t="s">
        <v>12</v>
      </c>
      <c r="C16" t="s">
        <v>9</v>
      </c>
      <c r="D16">
        <v>1</v>
      </c>
      <c r="E16" t="s">
        <v>8</v>
      </c>
      <c r="F16">
        <v>4</v>
      </c>
      <c r="G16">
        <v>-5.6064248975699352E-2</v>
      </c>
    </row>
    <row r="17" spans="1:7" x14ac:dyDescent="0.25">
      <c r="A17" t="str">
        <f t="shared" si="0"/>
        <v>SAB.MCEWMA10</v>
      </c>
      <c r="B17" t="s">
        <v>12</v>
      </c>
      <c r="C17" t="s">
        <v>9</v>
      </c>
      <c r="D17">
        <v>10</v>
      </c>
      <c r="E17" t="s">
        <v>8</v>
      </c>
      <c r="F17">
        <v>2</v>
      </c>
      <c r="G17">
        <v>-5.0068680407507747E-2</v>
      </c>
    </row>
    <row r="18" spans="1:7" x14ac:dyDescent="0.25">
      <c r="A18" t="str">
        <f t="shared" si="0"/>
        <v>SAB.MCGJR_GARCH1</v>
      </c>
      <c r="B18" t="s">
        <v>12</v>
      </c>
      <c r="C18" t="s">
        <v>10</v>
      </c>
      <c r="D18">
        <v>1</v>
      </c>
      <c r="E18" t="s">
        <v>8</v>
      </c>
      <c r="F18">
        <v>3</v>
      </c>
      <c r="G18">
        <v>-5.7437887005422572E-2</v>
      </c>
    </row>
    <row r="19" spans="1:7" x14ac:dyDescent="0.25">
      <c r="A19" t="str">
        <f t="shared" si="0"/>
        <v>SAB.MCGJR_GARCH10</v>
      </c>
      <c r="B19" t="s">
        <v>12</v>
      </c>
      <c r="C19" t="s">
        <v>10</v>
      </c>
      <c r="D19">
        <v>10</v>
      </c>
      <c r="E19" t="s">
        <v>8</v>
      </c>
      <c r="F19">
        <v>2</v>
      </c>
      <c r="G19">
        <v>-5.9225390892291008E-2</v>
      </c>
    </row>
    <row r="20" spans="1:7" x14ac:dyDescent="0.25">
      <c r="A20" t="str">
        <f t="shared" si="0"/>
        <v>^IBEXSTD1</v>
      </c>
      <c r="B20" t="s">
        <v>13</v>
      </c>
      <c r="C20" t="s">
        <v>7</v>
      </c>
      <c r="D20">
        <v>1</v>
      </c>
      <c r="E20" t="s">
        <v>8</v>
      </c>
      <c r="F20">
        <v>2</v>
      </c>
      <c r="G20">
        <v>-2.305056768147766E-2</v>
      </c>
    </row>
    <row r="21" spans="1:7" x14ac:dyDescent="0.25">
      <c r="A21" t="str">
        <f t="shared" si="0"/>
        <v>^IBEXSTD10</v>
      </c>
      <c r="B21" t="s">
        <v>13</v>
      </c>
      <c r="C21" t="s">
        <v>7</v>
      </c>
      <c r="D21">
        <v>10</v>
      </c>
      <c r="E21" t="s">
        <v>8</v>
      </c>
      <c r="F21">
        <v>1</v>
      </c>
      <c r="G21">
        <v>-2.365453888716151E-2</v>
      </c>
    </row>
    <row r="22" spans="1:7" x14ac:dyDescent="0.25">
      <c r="A22" t="str">
        <f t="shared" si="0"/>
        <v>^IBEXEWMA1</v>
      </c>
      <c r="B22" t="s">
        <v>13</v>
      </c>
      <c r="C22" t="s">
        <v>9</v>
      </c>
      <c r="D22">
        <v>1</v>
      </c>
      <c r="E22" t="s">
        <v>8</v>
      </c>
      <c r="F22">
        <v>3</v>
      </c>
      <c r="G22">
        <v>-2.1775604006954649E-2</v>
      </c>
    </row>
    <row r="23" spans="1:7" x14ac:dyDescent="0.25">
      <c r="A23" t="str">
        <f t="shared" si="0"/>
        <v>^IBEXEWMA10</v>
      </c>
      <c r="B23" t="s">
        <v>13</v>
      </c>
      <c r="C23" t="s">
        <v>9</v>
      </c>
      <c r="D23">
        <v>10</v>
      </c>
      <c r="E23" t="s">
        <v>8</v>
      </c>
      <c r="F23">
        <v>3</v>
      </c>
      <c r="G23">
        <v>-2.1775604006954649E-2</v>
      </c>
    </row>
    <row r="24" spans="1:7" x14ac:dyDescent="0.25">
      <c r="A24" t="str">
        <f t="shared" si="0"/>
        <v>^IBEXGJR_GARCH1</v>
      </c>
      <c r="B24" t="s">
        <v>13</v>
      </c>
      <c r="C24" t="s">
        <v>10</v>
      </c>
      <c r="D24">
        <v>1</v>
      </c>
      <c r="E24" t="s">
        <v>8</v>
      </c>
      <c r="F24">
        <v>2</v>
      </c>
      <c r="G24">
        <v>-2.083613656685122E-2</v>
      </c>
    </row>
    <row r="25" spans="1:7" x14ac:dyDescent="0.25">
      <c r="A25" t="str">
        <f t="shared" si="0"/>
        <v>^IBEXGJR_GARCH10</v>
      </c>
      <c r="B25" t="s">
        <v>13</v>
      </c>
      <c r="C25" t="s">
        <v>10</v>
      </c>
      <c r="D25">
        <v>10</v>
      </c>
      <c r="E25" t="s">
        <v>8</v>
      </c>
      <c r="F25">
        <v>2</v>
      </c>
      <c r="G25">
        <v>-2.1440107772535071E-2</v>
      </c>
    </row>
    <row r="26" spans="1:7" x14ac:dyDescent="0.25">
      <c r="A26" t="str">
        <f t="shared" si="0"/>
        <v>BBVAE.MCSTD1</v>
      </c>
      <c r="B26" t="s">
        <v>14</v>
      </c>
      <c r="C26" t="s">
        <v>7</v>
      </c>
      <c r="D26">
        <v>1</v>
      </c>
      <c r="E26" t="s">
        <v>8</v>
      </c>
      <c r="F26">
        <v>4</v>
      </c>
      <c r="G26">
        <v>-2.3522723700070278E-2</v>
      </c>
    </row>
    <row r="27" spans="1:7" x14ac:dyDescent="0.25">
      <c r="A27" t="str">
        <f t="shared" si="0"/>
        <v>BBVAE.MCSTD10</v>
      </c>
      <c r="B27" t="s">
        <v>14</v>
      </c>
      <c r="C27" t="s">
        <v>7</v>
      </c>
      <c r="D27">
        <v>10</v>
      </c>
      <c r="E27" t="s">
        <v>8</v>
      </c>
      <c r="F27">
        <v>4</v>
      </c>
      <c r="G27">
        <v>-2.3522723700070278E-2</v>
      </c>
    </row>
    <row r="28" spans="1:7" x14ac:dyDescent="0.25">
      <c r="A28" t="str">
        <f t="shared" si="0"/>
        <v>BBVAE.MCEWMA1</v>
      </c>
      <c r="B28" t="s">
        <v>14</v>
      </c>
      <c r="C28" t="s">
        <v>9</v>
      </c>
      <c r="D28">
        <v>1</v>
      </c>
      <c r="E28" t="s">
        <v>8</v>
      </c>
      <c r="F28">
        <v>4</v>
      </c>
      <c r="G28">
        <v>-2.3522723700070278E-2</v>
      </c>
    </row>
    <row r="29" spans="1:7" x14ac:dyDescent="0.25">
      <c r="A29" t="str">
        <f t="shared" si="0"/>
        <v>BBVAE.MCEWMA10</v>
      </c>
      <c r="B29" t="s">
        <v>14</v>
      </c>
      <c r="C29" t="s">
        <v>9</v>
      </c>
      <c r="D29">
        <v>10</v>
      </c>
      <c r="E29" t="s">
        <v>8</v>
      </c>
      <c r="F29">
        <v>3</v>
      </c>
      <c r="G29">
        <v>-2.441891678338012E-2</v>
      </c>
    </row>
    <row r="30" spans="1:7" x14ac:dyDescent="0.25">
      <c r="A30" t="str">
        <f t="shared" si="0"/>
        <v>BBVAE.MCGJR_GARCH1</v>
      </c>
      <c r="B30" t="s">
        <v>14</v>
      </c>
      <c r="C30" t="s">
        <v>10</v>
      </c>
      <c r="D30">
        <v>1</v>
      </c>
      <c r="E30" t="s">
        <v>8</v>
      </c>
      <c r="F30">
        <v>2</v>
      </c>
      <c r="G30">
        <v>-2.5058962018173019E-2</v>
      </c>
    </row>
    <row r="31" spans="1:7" x14ac:dyDescent="0.25">
      <c r="A31" t="str">
        <f t="shared" si="0"/>
        <v>BBVAE.MCGJR_GARCH10</v>
      </c>
      <c r="B31" t="s">
        <v>14</v>
      </c>
      <c r="C31" t="s">
        <v>10</v>
      </c>
      <c r="D31">
        <v>10</v>
      </c>
      <c r="E31" t="s">
        <v>8</v>
      </c>
      <c r="F31">
        <v>2</v>
      </c>
      <c r="G31">
        <v>-2.4992321408591148E-2</v>
      </c>
    </row>
    <row r="32" spans="1:7" x14ac:dyDescent="0.25">
      <c r="A32" t="str">
        <f t="shared" si="0"/>
        <v>XTC5.MISTD1</v>
      </c>
      <c r="B32" t="s">
        <v>15</v>
      </c>
      <c r="C32" t="s">
        <v>7</v>
      </c>
      <c r="D32">
        <v>1</v>
      </c>
      <c r="E32" t="s">
        <v>8</v>
      </c>
      <c r="F32">
        <v>10</v>
      </c>
      <c r="G32">
        <v>-1.2095202468815189E-2</v>
      </c>
    </row>
    <row r="33" spans="1:7" x14ac:dyDescent="0.25">
      <c r="A33" t="str">
        <f t="shared" si="0"/>
        <v>XTC5.MISTD10</v>
      </c>
      <c r="B33" t="s">
        <v>15</v>
      </c>
      <c r="C33" t="s">
        <v>7</v>
      </c>
      <c r="D33">
        <v>10</v>
      </c>
      <c r="E33" t="s">
        <v>8</v>
      </c>
      <c r="F33">
        <v>10</v>
      </c>
      <c r="G33">
        <v>-1.2095202468815189E-2</v>
      </c>
    </row>
    <row r="34" spans="1:7" x14ac:dyDescent="0.25">
      <c r="A34" t="str">
        <f t="shared" si="0"/>
        <v>XTC5.MIEWMA1</v>
      </c>
      <c r="B34" t="s">
        <v>15</v>
      </c>
      <c r="C34" t="s">
        <v>9</v>
      </c>
      <c r="D34">
        <v>1</v>
      </c>
      <c r="E34" t="s">
        <v>8</v>
      </c>
      <c r="F34">
        <v>9</v>
      </c>
      <c r="G34">
        <v>-1.233076795178939E-2</v>
      </c>
    </row>
    <row r="35" spans="1:7" x14ac:dyDescent="0.25">
      <c r="A35" t="str">
        <f t="shared" si="0"/>
        <v>XTC5.MIEWMA10</v>
      </c>
      <c r="B35" t="s">
        <v>15</v>
      </c>
      <c r="C35" t="s">
        <v>9</v>
      </c>
      <c r="D35">
        <v>10</v>
      </c>
      <c r="E35" t="s">
        <v>8</v>
      </c>
      <c r="F35">
        <v>6</v>
      </c>
      <c r="G35">
        <v>-1.391807241559748E-2</v>
      </c>
    </row>
    <row r="36" spans="1:7" x14ac:dyDescent="0.25">
      <c r="A36" t="str">
        <f t="shared" si="0"/>
        <v>XTC5.MIGJR_GARCH1</v>
      </c>
      <c r="B36" t="s">
        <v>15</v>
      </c>
      <c r="C36" t="s">
        <v>10</v>
      </c>
      <c r="D36">
        <v>1</v>
      </c>
      <c r="E36" t="s">
        <v>8</v>
      </c>
      <c r="F36">
        <v>7</v>
      </c>
      <c r="G36">
        <v>-1.397337431842046E-2</v>
      </c>
    </row>
    <row r="37" spans="1:7" x14ac:dyDescent="0.25">
      <c r="A37" t="str">
        <f t="shared" si="0"/>
        <v>XTC5.MIGJR_GARCH10</v>
      </c>
      <c r="B37" t="s">
        <v>15</v>
      </c>
      <c r="C37" t="s">
        <v>10</v>
      </c>
      <c r="D37">
        <v>10</v>
      </c>
      <c r="E37" t="s">
        <v>8</v>
      </c>
      <c r="F37">
        <v>5</v>
      </c>
      <c r="G37">
        <v>-1.546514837653017E-2</v>
      </c>
    </row>
    <row r="38" spans="1:7" x14ac:dyDescent="0.25">
      <c r="A38" t="str">
        <f t="shared" si="0"/>
        <v>EURUSD=XSTD1</v>
      </c>
      <c r="B38" t="s">
        <v>16</v>
      </c>
      <c r="C38" t="s">
        <v>7</v>
      </c>
      <c r="D38">
        <v>1</v>
      </c>
      <c r="E38" t="s">
        <v>8</v>
      </c>
      <c r="F38">
        <v>2</v>
      </c>
      <c r="G38">
        <v>-1.077483005827848E-2</v>
      </c>
    </row>
    <row r="39" spans="1:7" x14ac:dyDescent="0.25">
      <c r="A39" t="str">
        <f t="shared" si="0"/>
        <v>EURUSD=XSTD10</v>
      </c>
      <c r="B39" t="s">
        <v>16</v>
      </c>
      <c r="C39" t="s">
        <v>7</v>
      </c>
      <c r="D39">
        <v>10</v>
      </c>
      <c r="E39" t="s">
        <v>8</v>
      </c>
      <c r="F39">
        <v>2</v>
      </c>
      <c r="G39">
        <v>-1.077483005827848E-2</v>
      </c>
    </row>
    <row r="40" spans="1:7" x14ac:dyDescent="0.25">
      <c r="A40" t="str">
        <f t="shared" si="0"/>
        <v>EURUSD=XEWMA1</v>
      </c>
      <c r="B40" t="s">
        <v>16</v>
      </c>
      <c r="C40" t="s">
        <v>9</v>
      </c>
      <c r="D40">
        <v>1</v>
      </c>
      <c r="E40" t="s">
        <v>8</v>
      </c>
      <c r="F40">
        <v>3</v>
      </c>
      <c r="G40">
        <v>-1.009575574249005E-2</v>
      </c>
    </row>
    <row r="41" spans="1:7" x14ac:dyDescent="0.25">
      <c r="A41" t="str">
        <f t="shared" si="0"/>
        <v>EURUSD=XEWMA10</v>
      </c>
      <c r="B41" t="s">
        <v>16</v>
      </c>
      <c r="C41" t="s">
        <v>9</v>
      </c>
      <c r="D41">
        <v>10</v>
      </c>
      <c r="E41" t="s">
        <v>8</v>
      </c>
      <c r="F41">
        <v>2</v>
      </c>
      <c r="G41">
        <v>-1.077483005827848E-2</v>
      </c>
    </row>
    <row r="42" spans="1:7" x14ac:dyDescent="0.25">
      <c r="A42" t="str">
        <f t="shared" si="0"/>
        <v>EURUSD=XGJR_GARCH1</v>
      </c>
      <c r="B42" t="s">
        <v>16</v>
      </c>
      <c r="C42" t="s">
        <v>10</v>
      </c>
      <c r="D42">
        <v>1</v>
      </c>
      <c r="E42" t="s">
        <v>8</v>
      </c>
      <c r="F42">
        <v>2</v>
      </c>
      <c r="G42">
        <v>-1.077483005827848E-2</v>
      </c>
    </row>
    <row r="43" spans="1:7" x14ac:dyDescent="0.25">
      <c r="A43" t="str">
        <f t="shared" si="0"/>
        <v>EURUSD=XGJR_GARCH10</v>
      </c>
      <c r="B43" t="s">
        <v>16</v>
      </c>
      <c r="C43" t="s">
        <v>10</v>
      </c>
      <c r="D43">
        <v>10</v>
      </c>
      <c r="E43" t="s">
        <v>8</v>
      </c>
      <c r="F43">
        <v>2</v>
      </c>
      <c r="G43">
        <v>-1.077483005827848E-2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0D4-846D-4889-97D0-766F4ABD258F}">
  <dimension ref="A1:G43"/>
  <sheetViews>
    <sheetView workbookViewId="0">
      <selection activeCell="B1" sqref="B1:G43"/>
    </sheetView>
  </sheetViews>
  <sheetFormatPr baseColWidth="10" defaultColWidth="9.140625" defaultRowHeight="15" x14ac:dyDescent="0.25"/>
  <sheetData>
    <row r="1" spans="1:7" x14ac:dyDescent="0.25">
      <c r="A1" t="s">
        <v>17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t="str">
        <f>_xlfn.CONCAT(B2,C2,D2)</f>
        <v>SAN.MCSTD1</v>
      </c>
      <c r="B2" t="s">
        <v>6</v>
      </c>
      <c r="C2" t="s">
        <v>7</v>
      </c>
      <c r="D2">
        <v>1</v>
      </c>
      <c r="E2" t="s">
        <v>8</v>
      </c>
      <c r="F2">
        <v>5</v>
      </c>
      <c r="G2">
        <v>-4.5835125216145918E-2</v>
      </c>
    </row>
    <row r="3" spans="1:7" x14ac:dyDescent="0.25">
      <c r="A3" t="str">
        <f t="shared" ref="A3:A43" si="0">_xlfn.CONCAT(B3,C3,D3)</f>
        <v>SAN.MCSTD10</v>
      </c>
      <c r="B3" t="s">
        <v>6</v>
      </c>
      <c r="C3" t="s">
        <v>7</v>
      </c>
      <c r="D3">
        <v>10</v>
      </c>
      <c r="E3" t="s">
        <v>8</v>
      </c>
      <c r="F3">
        <v>2</v>
      </c>
      <c r="G3">
        <v>-5.0762945403321547E-2</v>
      </c>
    </row>
    <row r="4" spans="1:7" x14ac:dyDescent="0.25">
      <c r="A4" t="str">
        <f t="shared" si="0"/>
        <v>SAN.MCEWMA1</v>
      </c>
      <c r="B4" t="s">
        <v>6</v>
      </c>
      <c r="C4" t="s">
        <v>9</v>
      </c>
      <c r="D4">
        <v>1</v>
      </c>
      <c r="E4" t="s">
        <v>8</v>
      </c>
      <c r="F4">
        <v>5</v>
      </c>
      <c r="G4">
        <v>-4.5835125216145918E-2</v>
      </c>
    </row>
    <row r="5" spans="1:7" x14ac:dyDescent="0.25">
      <c r="A5" t="str">
        <f t="shared" si="0"/>
        <v>SAN.MCEWMA10</v>
      </c>
      <c r="B5" t="s">
        <v>6</v>
      </c>
      <c r="C5" t="s">
        <v>9</v>
      </c>
      <c r="D5">
        <v>10</v>
      </c>
      <c r="E5" t="s">
        <v>8</v>
      </c>
      <c r="F5">
        <v>3</v>
      </c>
      <c r="G5">
        <v>-4.8956901808583073E-2</v>
      </c>
    </row>
    <row r="6" spans="1:7" x14ac:dyDescent="0.25">
      <c r="A6" t="str">
        <f t="shared" si="0"/>
        <v>SAN.MCGJR_GARCH1</v>
      </c>
      <c r="B6" t="s">
        <v>6</v>
      </c>
      <c r="C6" t="s">
        <v>10</v>
      </c>
      <c r="D6">
        <v>1</v>
      </c>
      <c r="E6" t="s">
        <v>8</v>
      </c>
      <c r="F6">
        <v>4</v>
      </c>
      <c r="G6">
        <v>-4.7773785934743823E-2</v>
      </c>
    </row>
    <row r="7" spans="1:7" x14ac:dyDescent="0.25">
      <c r="A7" t="str">
        <f t="shared" si="0"/>
        <v>SAN.MCGJR_GARCH10</v>
      </c>
      <c r="B7" t="s">
        <v>6</v>
      </c>
      <c r="C7" t="s">
        <v>10</v>
      </c>
      <c r="D7">
        <v>10</v>
      </c>
      <c r="E7" t="s">
        <v>8</v>
      </c>
      <c r="F7">
        <v>1</v>
      </c>
      <c r="G7">
        <v>-5.0212284785645017E-2</v>
      </c>
    </row>
    <row r="8" spans="1:7" x14ac:dyDescent="0.25">
      <c r="A8" t="str">
        <f t="shared" si="0"/>
        <v>BBVA.MCSTD1</v>
      </c>
      <c r="B8" t="s">
        <v>11</v>
      </c>
      <c r="C8" t="s">
        <v>7</v>
      </c>
      <c r="D8">
        <v>1</v>
      </c>
      <c r="E8" t="s">
        <v>8</v>
      </c>
      <c r="F8">
        <v>5</v>
      </c>
      <c r="G8">
        <v>-5.5413553996623441E-2</v>
      </c>
    </row>
    <row r="9" spans="1:7" x14ac:dyDescent="0.25">
      <c r="A9" t="str">
        <f t="shared" si="0"/>
        <v>BBVA.MCSTD10</v>
      </c>
      <c r="B9" t="s">
        <v>11</v>
      </c>
      <c r="C9" t="s">
        <v>7</v>
      </c>
      <c r="D9">
        <v>10</v>
      </c>
      <c r="E9" t="s">
        <v>8</v>
      </c>
      <c r="F9">
        <v>4</v>
      </c>
      <c r="G9">
        <v>-5.9470602845122192E-2</v>
      </c>
    </row>
    <row r="10" spans="1:7" x14ac:dyDescent="0.25">
      <c r="A10" t="str">
        <f t="shared" si="0"/>
        <v>BBVA.MCEWMA1</v>
      </c>
      <c r="B10" t="s">
        <v>11</v>
      </c>
      <c r="C10" t="s">
        <v>9</v>
      </c>
      <c r="D10">
        <v>1</v>
      </c>
      <c r="E10" t="s">
        <v>8</v>
      </c>
      <c r="F10">
        <v>5</v>
      </c>
      <c r="G10">
        <v>-5.3515109844434902E-2</v>
      </c>
    </row>
    <row r="11" spans="1:7" x14ac:dyDescent="0.25">
      <c r="A11" t="str">
        <f t="shared" si="0"/>
        <v>BBVA.MCEWMA10</v>
      </c>
      <c r="B11" t="s">
        <v>11</v>
      </c>
      <c r="C11" t="s">
        <v>9</v>
      </c>
      <c r="D11">
        <v>10</v>
      </c>
      <c r="E11" t="s">
        <v>8</v>
      </c>
      <c r="F11">
        <v>4</v>
      </c>
      <c r="G11">
        <v>-5.1554402633164423E-2</v>
      </c>
    </row>
    <row r="12" spans="1:7" x14ac:dyDescent="0.25">
      <c r="A12" t="str">
        <f t="shared" si="0"/>
        <v>BBVA.MCGJR_GARCH1</v>
      </c>
      <c r="B12" t="s">
        <v>11</v>
      </c>
      <c r="C12" t="s">
        <v>10</v>
      </c>
      <c r="D12">
        <v>1</v>
      </c>
      <c r="E12" t="s">
        <v>8</v>
      </c>
      <c r="F12">
        <v>4</v>
      </c>
      <c r="G12">
        <v>-5.1914578383706091E-2</v>
      </c>
    </row>
    <row r="13" spans="1:7" x14ac:dyDescent="0.25">
      <c r="A13" t="str">
        <f t="shared" si="0"/>
        <v>BBVA.MCGJR_GARCH10</v>
      </c>
      <c r="B13" t="s">
        <v>11</v>
      </c>
      <c r="C13" t="s">
        <v>10</v>
      </c>
      <c r="D13">
        <v>10</v>
      </c>
      <c r="E13" t="s">
        <v>8</v>
      </c>
      <c r="F13">
        <v>4</v>
      </c>
      <c r="G13">
        <v>-5.9470602845122192E-2</v>
      </c>
    </row>
    <row r="14" spans="1:7" x14ac:dyDescent="0.25">
      <c r="A14" t="str">
        <f t="shared" si="0"/>
        <v>SAB.MCSTD1</v>
      </c>
      <c r="B14" t="s">
        <v>12</v>
      </c>
      <c r="C14" t="s">
        <v>7</v>
      </c>
      <c r="D14">
        <v>1</v>
      </c>
      <c r="E14" t="s">
        <v>8</v>
      </c>
      <c r="F14">
        <v>4</v>
      </c>
      <c r="G14">
        <v>-5.6064248975699352E-2</v>
      </c>
    </row>
    <row r="15" spans="1:7" x14ac:dyDescent="0.25">
      <c r="A15" t="str">
        <f t="shared" si="0"/>
        <v>SAB.MCSTD10</v>
      </c>
      <c r="B15" t="s">
        <v>12</v>
      </c>
      <c r="C15" t="s">
        <v>7</v>
      </c>
      <c r="D15">
        <v>10</v>
      </c>
      <c r="E15" t="s">
        <v>8</v>
      </c>
      <c r="F15">
        <v>1</v>
      </c>
      <c r="G15">
        <v>-5.3862879231685687E-2</v>
      </c>
    </row>
    <row r="16" spans="1:7" x14ac:dyDescent="0.25">
      <c r="A16" t="str">
        <f t="shared" si="0"/>
        <v>SAB.MCEWMA1</v>
      </c>
      <c r="B16" t="s">
        <v>12</v>
      </c>
      <c r="C16" t="s">
        <v>9</v>
      </c>
      <c r="D16">
        <v>1</v>
      </c>
      <c r="E16" t="s">
        <v>8</v>
      </c>
      <c r="F16">
        <v>4</v>
      </c>
      <c r="G16">
        <v>-5.6064248975699352E-2</v>
      </c>
    </row>
    <row r="17" spans="1:7" x14ac:dyDescent="0.25">
      <c r="A17" t="str">
        <f t="shared" si="0"/>
        <v>SAB.MCEWMA10</v>
      </c>
      <c r="B17" t="s">
        <v>12</v>
      </c>
      <c r="C17" t="s">
        <v>9</v>
      </c>
      <c r="D17">
        <v>10</v>
      </c>
      <c r="E17" t="s">
        <v>8</v>
      </c>
      <c r="F17">
        <v>2</v>
      </c>
      <c r="G17">
        <v>-5.0068680407507747E-2</v>
      </c>
    </row>
    <row r="18" spans="1:7" x14ac:dyDescent="0.25">
      <c r="A18" t="str">
        <f t="shared" si="0"/>
        <v>SAB.MCGJR_GARCH1</v>
      </c>
      <c r="B18" t="s">
        <v>12</v>
      </c>
      <c r="C18" t="s">
        <v>10</v>
      </c>
      <c r="D18">
        <v>1</v>
      </c>
      <c r="E18" t="s">
        <v>8</v>
      </c>
      <c r="F18">
        <v>3</v>
      </c>
      <c r="G18">
        <v>-5.7437887005422572E-2</v>
      </c>
    </row>
    <row r="19" spans="1:7" x14ac:dyDescent="0.25">
      <c r="A19" t="str">
        <f t="shared" si="0"/>
        <v>SAB.MCGJR_GARCH10</v>
      </c>
      <c r="B19" t="s">
        <v>12</v>
      </c>
      <c r="C19" t="s">
        <v>10</v>
      </c>
      <c r="D19">
        <v>10</v>
      </c>
      <c r="E19" t="s">
        <v>8</v>
      </c>
      <c r="F19">
        <v>2</v>
      </c>
      <c r="G19">
        <v>-5.9225390892291008E-2</v>
      </c>
    </row>
    <row r="20" spans="1:7" x14ac:dyDescent="0.25">
      <c r="A20" t="str">
        <f t="shared" si="0"/>
        <v>^IBEXSTD1</v>
      </c>
      <c r="B20" t="s">
        <v>13</v>
      </c>
      <c r="C20" t="s">
        <v>7</v>
      </c>
      <c r="D20">
        <v>1</v>
      </c>
      <c r="E20" t="s">
        <v>8</v>
      </c>
      <c r="F20">
        <v>2</v>
      </c>
      <c r="G20">
        <v>-2.305056768147766E-2</v>
      </c>
    </row>
    <row r="21" spans="1:7" x14ac:dyDescent="0.25">
      <c r="A21" t="str">
        <f t="shared" si="0"/>
        <v>^IBEXSTD10</v>
      </c>
      <c r="B21" t="s">
        <v>13</v>
      </c>
      <c r="C21" t="s">
        <v>7</v>
      </c>
      <c r="D21">
        <v>10</v>
      </c>
      <c r="E21" t="s">
        <v>8</v>
      </c>
      <c r="F21">
        <v>1</v>
      </c>
      <c r="G21">
        <v>-2.365453888716151E-2</v>
      </c>
    </row>
    <row r="22" spans="1:7" x14ac:dyDescent="0.25">
      <c r="A22" t="str">
        <f t="shared" si="0"/>
        <v>^IBEXEWMA1</v>
      </c>
      <c r="B22" t="s">
        <v>13</v>
      </c>
      <c r="C22" t="s">
        <v>9</v>
      </c>
      <c r="D22">
        <v>1</v>
      </c>
      <c r="E22" t="s">
        <v>8</v>
      </c>
      <c r="F22">
        <v>3</v>
      </c>
      <c r="G22">
        <v>-2.1775604006954649E-2</v>
      </c>
    </row>
    <row r="23" spans="1:7" x14ac:dyDescent="0.25">
      <c r="A23" t="str">
        <f t="shared" si="0"/>
        <v>^IBEXEWMA10</v>
      </c>
      <c r="B23" t="s">
        <v>13</v>
      </c>
      <c r="C23" t="s">
        <v>9</v>
      </c>
      <c r="D23">
        <v>10</v>
      </c>
      <c r="E23" t="s">
        <v>8</v>
      </c>
      <c r="F23">
        <v>3</v>
      </c>
      <c r="G23">
        <v>-2.1775604006954649E-2</v>
      </c>
    </row>
    <row r="24" spans="1:7" x14ac:dyDescent="0.25">
      <c r="A24" t="str">
        <f t="shared" si="0"/>
        <v>^IBEXGJR_GARCH1</v>
      </c>
      <c r="B24" t="s">
        <v>13</v>
      </c>
      <c r="C24" t="s">
        <v>10</v>
      </c>
      <c r="D24">
        <v>1</v>
      </c>
      <c r="E24" t="s">
        <v>8</v>
      </c>
      <c r="F24">
        <v>2</v>
      </c>
      <c r="G24">
        <v>-2.083613656685122E-2</v>
      </c>
    </row>
    <row r="25" spans="1:7" x14ac:dyDescent="0.25">
      <c r="A25" t="str">
        <f t="shared" si="0"/>
        <v>^IBEXGJR_GARCH10</v>
      </c>
      <c r="B25" t="s">
        <v>13</v>
      </c>
      <c r="C25" t="s">
        <v>10</v>
      </c>
      <c r="D25">
        <v>10</v>
      </c>
      <c r="E25" t="s">
        <v>8</v>
      </c>
      <c r="F25">
        <v>2</v>
      </c>
      <c r="G25">
        <v>-2.1440107772535071E-2</v>
      </c>
    </row>
    <row r="26" spans="1:7" x14ac:dyDescent="0.25">
      <c r="A26" t="str">
        <f t="shared" si="0"/>
        <v>BBVAE.MCSTD1</v>
      </c>
      <c r="B26" t="s">
        <v>14</v>
      </c>
      <c r="C26" t="s">
        <v>7</v>
      </c>
      <c r="D26">
        <v>1</v>
      </c>
      <c r="E26" t="s">
        <v>8</v>
      </c>
      <c r="F26">
        <v>4</v>
      </c>
      <c r="G26">
        <v>-2.3522723700070278E-2</v>
      </c>
    </row>
    <row r="27" spans="1:7" x14ac:dyDescent="0.25">
      <c r="A27" t="str">
        <f t="shared" si="0"/>
        <v>BBVAE.MCSTD10</v>
      </c>
      <c r="B27" t="s">
        <v>14</v>
      </c>
      <c r="C27" t="s">
        <v>7</v>
      </c>
      <c r="D27">
        <v>10</v>
      </c>
      <c r="E27" t="s">
        <v>8</v>
      </c>
      <c r="F27">
        <v>4</v>
      </c>
      <c r="G27">
        <v>-2.3522723700070278E-2</v>
      </c>
    </row>
    <row r="28" spans="1:7" x14ac:dyDescent="0.25">
      <c r="A28" t="str">
        <f t="shared" si="0"/>
        <v>BBVAE.MCEWMA1</v>
      </c>
      <c r="B28" t="s">
        <v>14</v>
      </c>
      <c r="C28" t="s">
        <v>9</v>
      </c>
      <c r="D28">
        <v>1</v>
      </c>
      <c r="E28" t="s">
        <v>8</v>
      </c>
      <c r="F28">
        <v>4</v>
      </c>
      <c r="G28">
        <v>-2.3522723700070278E-2</v>
      </c>
    </row>
    <row r="29" spans="1:7" x14ac:dyDescent="0.25">
      <c r="A29" t="str">
        <f t="shared" si="0"/>
        <v>BBVAE.MCEWMA10</v>
      </c>
      <c r="B29" t="s">
        <v>14</v>
      </c>
      <c r="C29" t="s">
        <v>9</v>
      </c>
      <c r="D29">
        <v>10</v>
      </c>
      <c r="E29" t="s">
        <v>8</v>
      </c>
      <c r="F29">
        <v>3</v>
      </c>
      <c r="G29">
        <v>-2.441891678338012E-2</v>
      </c>
    </row>
    <row r="30" spans="1:7" x14ac:dyDescent="0.25">
      <c r="A30" t="str">
        <f t="shared" si="0"/>
        <v>BBVAE.MCGJR_GARCH1</v>
      </c>
      <c r="B30" t="s">
        <v>14</v>
      </c>
      <c r="C30" t="s">
        <v>10</v>
      </c>
      <c r="D30">
        <v>1</v>
      </c>
      <c r="E30" t="s">
        <v>8</v>
      </c>
      <c r="F30">
        <v>2</v>
      </c>
      <c r="G30">
        <v>-2.5058962018173019E-2</v>
      </c>
    </row>
    <row r="31" spans="1:7" x14ac:dyDescent="0.25">
      <c r="A31" t="str">
        <f t="shared" si="0"/>
        <v>BBVAE.MCGJR_GARCH10</v>
      </c>
      <c r="B31" t="s">
        <v>14</v>
      </c>
      <c r="C31" t="s">
        <v>10</v>
      </c>
      <c r="D31">
        <v>10</v>
      </c>
      <c r="E31" t="s">
        <v>8</v>
      </c>
      <c r="F31">
        <v>2</v>
      </c>
      <c r="G31">
        <v>-2.4992321408591148E-2</v>
      </c>
    </row>
    <row r="32" spans="1:7" x14ac:dyDescent="0.25">
      <c r="A32" t="str">
        <f t="shared" si="0"/>
        <v>XTC5.MISTD1</v>
      </c>
      <c r="B32" t="s">
        <v>15</v>
      </c>
      <c r="C32" t="s">
        <v>7</v>
      </c>
      <c r="D32">
        <v>1</v>
      </c>
      <c r="E32" t="s">
        <v>8</v>
      </c>
      <c r="F32">
        <v>10</v>
      </c>
      <c r="G32">
        <v>-1.2095202468815189E-2</v>
      </c>
    </row>
    <row r="33" spans="1:7" x14ac:dyDescent="0.25">
      <c r="A33" t="str">
        <f t="shared" si="0"/>
        <v>XTC5.MISTD10</v>
      </c>
      <c r="B33" t="s">
        <v>15</v>
      </c>
      <c r="C33" t="s">
        <v>7</v>
      </c>
      <c r="D33">
        <v>10</v>
      </c>
      <c r="E33" t="s">
        <v>8</v>
      </c>
      <c r="F33">
        <v>10</v>
      </c>
      <c r="G33">
        <v>-1.2095202468815189E-2</v>
      </c>
    </row>
    <row r="34" spans="1:7" x14ac:dyDescent="0.25">
      <c r="A34" t="str">
        <f t="shared" si="0"/>
        <v>XTC5.MIEWMA1</v>
      </c>
      <c r="B34" t="s">
        <v>15</v>
      </c>
      <c r="C34" t="s">
        <v>9</v>
      </c>
      <c r="D34">
        <v>1</v>
      </c>
      <c r="E34" t="s">
        <v>8</v>
      </c>
      <c r="F34">
        <v>9</v>
      </c>
      <c r="G34">
        <v>-1.233076795178939E-2</v>
      </c>
    </row>
    <row r="35" spans="1:7" x14ac:dyDescent="0.25">
      <c r="A35" t="str">
        <f t="shared" si="0"/>
        <v>XTC5.MIEWMA10</v>
      </c>
      <c r="B35" t="s">
        <v>15</v>
      </c>
      <c r="C35" t="s">
        <v>9</v>
      </c>
      <c r="D35">
        <v>10</v>
      </c>
      <c r="E35" t="s">
        <v>8</v>
      </c>
      <c r="F35">
        <v>6</v>
      </c>
      <c r="G35">
        <v>-1.391807241559748E-2</v>
      </c>
    </row>
    <row r="36" spans="1:7" x14ac:dyDescent="0.25">
      <c r="A36" t="str">
        <f t="shared" si="0"/>
        <v>XTC5.MIGJR_GARCH1</v>
      </c>
      <c r="B36" t="s">
        <v>15</v>
      </c>
      <c r="C36" t="s">
        <v>10</v>
      </c>
      <c r="D36">
        <v>1</v>
      </c>
      <c r="E36" t="s">
        <v>8</v>
      </c>
      <c r="F36">
        <v>7</v>
      </c>
      <c r="G36">
        <v>-1.397337431842046E-2</v>
      </c>
    </row>
    <row r="37" spans="1:7" x14ac:dyDescent="0.25">
      <c r="A37" t="str">
        <f t="shared" si="0"/>
        <v>XTC5.MIGJR_GARCH10</v>
      </c>
      <c r="B37" t="s">
        <v>15</v>
      </c>
      <c r="C37" t="s">
        <v>10</v>
      </c>
      <c r="D37">
        <v>10</v>
      </c>
      <c r="E37" t="s">
        <v>8</v>
      </c>
      <c r="F37">
        <v>6</v>
      </c>
      <c r="G37">
        <v>-1.4323302780949459E-2</v>
      </c>
    </row>
    <row r="38" spans="1:7" x14ac:dyDescent="0.25">
      <c r="A38" t="str">
        <f t="shared" si="0"/>
        <v>EURUSD=XSTD1</v>
      </c>
      <c r="B38" t="s">
        <v>16</v>
      </c>
      <c r="C38" t="s">
        <v>7</v>
      </c>
      <c r="D38">
        <v>1</v>
      </c>
      <c r="E38" t="s">
        <v>8</v>
      </c>
      <c r="F38">
        <v>2</v>
      </c>
      <c r="G38">
        <v>-1.077483005827848E-2</v>
      </c>
    </row>
    <row r="39" spans="1:7" x14ac:dyDescent="0.25">
      <c r="A39" t="str">
        <f t="shared" si="0"/>
        <v>EURUSD=XSTD10</v>
      </c>
      <c r="B39" t="s">
        <v>16</v>
      </c>
      <c r="C39" t="s">
        <v>7</v>
      </c>
      <c r="D39">
        <v>10</v>
      </c>
      <c r="E39" t="s">
        <v>8</v>
      </c>
      <c r="F39">
        <v>2</v>
      </c>
      <c r="G39">
        <v>-1.077483005827848E-2</v>
      </c>
    </row>
    <row r="40" spans="1:7" x14ac:dyDescent="0.25">
      <c r="A40" t="str">
        <f t="shared" si="0"/>
        <v>EURUSD=XEWMA1</v>
      </c>
      <c r="B40" t="s">
        <v>16</v>
      </c>
      <c r="C40" t="s">
        <v>9</v>
      </c>
      <c r="D40">
        <v>1</v>
      </c>
      <c r="E40" t="s">
        <v>8</v>
      </c>
      <c r="F40">
        <v>3</v>
      </c>
      <c r="G40">
        <v>-1.009575574249005E-2</v>
      </c>
    </row>
    <row r="41" spans="1:7" x14ac:dyDescent="0.25">
      <c r="A41" t="str">
        <f t="shared" si="0"/>
        <v>EURUSD=XEWMA10</v>
      </c>
      <c r="B41" t="s">
        <v>16</v>
      </c>
      <c r="C41" t="s">
        <v>9</v>
      </c>
      <c r="D41">
        <v>10</v>
      </c>
      <c r="E41" t="s">
        <v>8</v>
      </c>
      <c r="F41">
        <v>2</v>
      </c>
      <c r="G41">
        <v>-1.077483005827848E-2</v>
      </c>
    </row>
    <row r="42" spans="1:7" x14ac:dyDescent="0.25">
      <c r="A42" t="str">
        <f t="shared" si="0"/>
        <v>EURUSD=XGJR_GARCH1</v>
      </c>
      <c r="B42" t="s">
        <v>16</v>
      </c>
      <c r="C42" t="s">
        <v>10</v>
      </c>
      <c r="D42">
        <v>1</v>
      </c>
      <c r="E42" t="s">
        <v>8</v>
      </c>
      <c r="F42">
        <v>2</v>
      </c>
      <c r="G42">
        <v>-1.077483005827848E-2</v>
      </c>
    </row>
    <row r="43" spans="1:7" x14ac:dyDescent="0.25">
      <c r="A43" t="str">
        <f t="shared" si="0"/>
        <v>EURUSD=XGJR_GARCH10</v>
      </c>
      <c r="B43" t="s">
        <v>16</v>
      </c>
      <c r="C43" t="s">
        <v>10</v>
      </c>
      <c r="D43">
        <v>10</v>
      </c>
      <c r="E43" t="s">
        <v>8</v>
      </c>
      <c r="F43">
        <v>2</v>
      </c>
      <c r="G43">
        <v>-1.077483005827848E-2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E5D7-1A31-4CEB-9648-073D9836B290}">
  <dimension ref="A1:G43"/>
  <sheetViews>
    <sheetView workbookViewId="0">
      <selection activeCell="B1" sqref="B1:G43"/>
    </sheetView>
  </sheetViews>
  <sheetFormatPr baseColWidth="10" defaultColWidth="9.140625" defaultRowHeight="15" x14ac:dyDescent="0.25"/>
  <sheetData>
    <row r="1" spans="1:7" x14ac:dyDescent="0.25">
      <c r="A1" t="s">
        <v>17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t="str">
        <f>_xlfn.CONCAT(B2,C2,D2)</f>
        <v>SAN.MCSTD1</v>
      </c>
      <c r="B2" t="s">
        <v>6</v>
      </c>
      <c r="C2" t="s">
        <v>7</v>
      </c>
      <c r="D2">
        <v>1</v>
      </c>
      <c r="E2" t="s">
        <v>8</v>
      </c>
      <c r="F2">
        <v>5</v>
      </c>
      <c r="G2">
        <v>-4.5835125216145918E-2</v>
      </c>
    </row>
    <row r="3" spans="1:7" x14ac:dyDescent="0.25">
      <c r="A3" t="str">
        <f t="shared" ref="A3:A43" si="0">_xlfn.CONCAT(B3,C3,D3)</f>
        <v>SAN.MCSTD10</v>
      </c>
      <c r="B3" t="s">
        <v>6</v>
      </c>
      <c r="C3" t="s">
        <v>7</v>
      </c>
      <c r="D3">
        <v>10</v>
      </c>
      <c r="E3" t="s">
        <v>8</v>
      </c>
      <c r="F3">
        <v>2</v>
      </c>
      <c r="G3">
        <v>-5.0762945403321547E-2</v>
      </c>
    </row>
    <row r="4" spans="1:7" x14ac:dyDescent="0.25">
      <c r="A4" t="str">
        <f t="shared" si="0"/>
        <v>SAN.MCEWMA1</v>
      </c>
      <c r="B4" t="s">
        <v>6</v>
      </c>
      <c r="C4" t="s">
        <v>9</v>
      </c>
      <c r="D4">
        <v>1</v>
      </c>
      <c r="E4" t="s">
        <v>8</v>
      </c>
      <c r="F4">
        <v>5</v>
      </c>
      <c r="G4">
        <v>-4.5835125216145918E-2</v>
      </c>
    </row>
    <row r="5" spans="1:7" x14ac:dyDescent="0.25">
      <c r="A5" t="str">
        <f t="shared" si="0"/>
        <v>SAN.MCEWMA10</v>
      </c>
      <c r="B5" t="s">
        <v>6</v>
      </c>
      <c r="C5" t="s">
        <v>9</v>
      </c>
      <c r="D5">
        <v>10</v>
      </c>
      <c r="E5" t="s">
        <v>8</v>
      </c>
      <c r="F5">
        <v>3</v>
      </c>
      <c r="G5">
        <v>-4.8956901808583073E-2</v>
      </c>
    </row>
    <row r="6" spans="1:7" x14ac:dyDescent="0.25">
      <c r="A6" t="str">
        <f t="shared" si="0"/>
        <v>SAN.MCGJR_GARCH1</v>
      </c>
      <c r="B6" t="s">
        <v>6</v>
      </c>
      <c r="C6" t="s">
        <v>10</v>
      </c>
      <c r="D6">
        <v>1</v>
      </c>
      <c r="E6" t="s">
        <v>8</v>
      </c>
      <c r="F6">
        <v>4</v>
      </c>
      <c r="G6">
        <v>-4.7773785934743823E-2</v>
      </c>
    </row>
    <row r="7" spans="1:7" x14ac:dyDescent="0.25">
      <c r="A7" t="str">
        <f t="shared" si="0"/>
        <v>SAN.MCGJR_GARCH10</v>
      </c>
      <c r="B7" t="s">
        <v>6</v>
      </c>
      <c r="C7" t="s">
        <v>10</v>
      </c>
      <c r="D7">
        <v>10</v>
      </c>
      <c r="E7" t="s">
        <v>8</v>
      </c>
      <c r="F7">
        <v>1</v>
      </c>
      <c r="G7">
        <v>-5.0212284785645017E-2</v>
      </c>
    </row>
    <row r="8" spans="1:7" x14ac:dyDescent="0.25">
      <c r="A8" t="str">
        <f t="shared" si="0"/>
        <v>BBVA.MCSTD1</v>
      </c>
      <c r="B8" t="s">
        <v>11</v>
      </c>
      <c r="C8" t="s">
        <v>7</v>
      </c>
      <c r="D8">
        <v>1</v>
      </c>
      <c r="E8" t="s">
        <v>8</v>
      </c>
      <c r="F8">
        <v>5</v>
      </c>
      <c r="G8">
        <v>-5.5413553996623441E-2</v>
      </c>
    </row>
    <row r="9" spans="1:7" x14ac:dyDescent="0.25">
      <c r="A9" t="str">
        <f t="shared" si="0"/>
        <v>BBVA.MCSTD10</v>
      </c>
      <c r="B9" t="s">
        <v>11</v>
      </c>
      <c r="C9" t="s">
        <v>7</v>
      </c>
      <c r="D9">
        <v>10</v>
      </c>
      <c r="E9" t="s">
        <v>8</v>
      </c>
      <c r="F9">
        <v>4</v>
      </c>
      <c r="G9">
        <v>-5.9470602845122192E-2</v>
      </c>
    </row>
    <row r="10" spans="1:7" x14ac:dyDescent="0.25">
      <c r="A10" t="str">
        <f t="shared" si="0"/>
        <v>BBVA.MCEWMA1</v>
      </c>
      <c r="B10" t="s">
        <v>11</v>
      </c>
      <c r="C10" t="s">
        <v>9</v>
      </c>
      <c r="D10">
        <v>1</v>
      </c>
      <c r="E10" t="s">
        <v>8</v>
      </c>
      <c r="F10">
        <v>5</v>
      </c>
      <c r="G10">
        <v>-5.3515109844434902E-2</v>
      </c>
    </row>
    <row r="11" spans="1:7" x14ac:dyDescent="0.25">
      <c r="A11" t="str">
        <f t="shared" si="0"/>
        <v>BBVA.MCEWMA10</v>
      </c>
      <c r="B11" t="s">
        <v>11</v>
      </c>
      <c r="C11" t="s">
        <v>9</v>
      </c>
      <c r="D11">
        <v>10</v>
      </c>
      <c r="E11" t="s">
        <v>8</v>
      </c>
      <c r="F11">
        <v>4</v>
      </c>
      <c r="G11">
        <v>-5.1554402633164423E-2</v>
      </c>
    </row>
    <row r="12" spans="1:7" x14ac:dyDescent="0.25">
      <c r="A12" t="str">
        <f t="shared" si="0"/>
        <v>BBVA.MCGJR_GARCH1</v>
      </c>
      <c r="B12" t="s">
        <v>11</v>
      </c>
      <c r="C12" t="s">
        <v>10</v>
      </c>
      <c r="D12">
        <v>1</v>
      </c>
      <c r="E12" t="s">
        <v>8</v>
      </c>
      <c r="F12">
        <v>4</v>
      </c>
      <c r="G12">
        <v>-5.1914578383706091E-2</v>
      </c>
    </row>
    <row r="13" spans="1:7" x14ac:dyDescent="0.25">
      <c r="A13" t="str">
        <f t="shared" si="0"/>
        <v>BBVA.MCGJR_GARCH10</v>
      </c>
      <c r="B13" t="s">
        <v>11</v>
      </c>
      <c r="C13" t="s">
        <v>10</v>
      </c>
      <c r="D13">
        <v>10</v>
      </c>
      <c r="E13" t="s">
        <v>8</v>
      </c>
      <c r="F13">
        <v>4</v>
      </c>
      <c r="G13">
        <v>-5.9470602845122192E-2</v>
      </c>
    </row>
    <row r="14" spans="1:7" x14ac:dyDescent="0.25">
      <c r="A14" t="str">
        <f t="shared" si="0"/>
        <v>SAB.MCSTD1</v>
      </c>
      <c r="B14" t="s">
        <v>12</v>
      </c>
      <c r="C14" t="s">
        <v>7</v>
      </c>
      <c r="D14">
        <v>1</v>
      </c>
      <c r="E14" t="s">
        <v>8</v>
      </c>
      <c r="F14">
        <v>4</v>
      </c>
      <c r="G14">
        <v>-5.6064248975699352E-2</v>
      </c>
    </row>
    <row r="15" spans="1:7" x14ac:dyDescent="0.25">
      <c r="A15" t="str">
        <f t="shared" si="0"/>
        <v>SAB.MCSTD10</v>
      </c>
      <c r="B15" t="s">
        <v>12</v>
      </c>
      <c r="C15" t="s">
        <v>7</v>
      </c>
      <c r="D15">
        <v>10</v>
      </c>
      <c r="E15" t="s">
        <v>8</v>
      </c>
      <c r="F15">
        <v>1</v>
      </c>
      <c r="G15">
        <v>-5.3862879231685687E-2</v>
      </c>
    </row>
    <row r="16" spans="1:7" x14ac:dyDescent="0.25">
      <c r="A16" t="str">
        <f t="shared" si="0"/>
        <v>SAB.MCEWMA1</v>
      </c>
      <c r="B16" t="s">
        <v>12</v>
      </c>
      <c r="C16" t="s">
        <v>9</v>
      </c>
      <c r="D16">
        <v>1</v>
      </c>
      <c r="E16" t="s">
        <v>8</v>
      </c>
      <c r="F16">
        <v>4</v>
      </c>
      <c r="G16">
        <v>-5.6064248975699352E-2</v>
      </c>
    </row>
    <row r="17" spans="1:7" x14ac:dyDescent="0.25">
      <c r="A17" t="str">
        <f t="shared" si="0"/>
        <v>SAB.MCEWMA10</v>
      </c>
      <c r="B17" t="s">
        <v>12</v>
      </c>
      <c r="C17" t="s">
        <v>9</v>
      </c>
      <c r="D17">
        <v>10</v>
      </c>
      <c r="E17" t="s">
        <v>8</v>
      </c>
      <c r="F17">
        <v>2</v>
      </c>
      <c r="G17">
        <v>-5.0068680407507747E-2</v>
      </c>
    </row>
    <row r="18" spans="1:7" x14ac:dyDescent="0.25">
      <c r="A18" t="str">
        <f t="shared" si="0"/>
        <v>SAB.MCGJR_GARCH1</v>
      </c>
      <c r="B18" t="s">
        <v>12</v>
      </c>
      <c r="C18" t="s">
        <v>10</v>
      </c>
      <c r="D18">
        <v>1</v>
      </c>
      <c r="E18" t="s">
        <v>8</v>
      </c>
      <c r="F18">
        <v>3</v>
      </c>
      <c r="G18">
        <v>-5.7437887005422572E-2</v>
      </c>
    </row>
    <row r="19" spans="1:7" x14ac:dyDescent="0.25">
      <c r="A19" t="str">
        <f t="shared" si="0"/>
        <v>SAB.MCGJR_GARCH10</v>
      </c>
      <c r="B19" t="s">
        <v>12</v>
      </c>
      <c r="C19" t="s">
        <v>10</v>
      </c>
      <c r="D19">
        <v>10</v>
      </c>
      <c r="E19" t="s">
        <v>8</v>
      </c>
      <c r="F19">
        <v>2</v>
      </c>
      <c r="G19">
        <v>-5.9225390892291008E-2</v>
      </c>
    </row>
    <row r="20" spans="1:7" x14ac:dyDescent="0.25">
      <c r="A20" t="str">
        <f t="shared" si="0"/>
        <v>^IBEXSTD1</v>
      </c>
      <c r="B20" t="s">
        <v>13</v>
      </c>
      <c r="C20" t="s">
        <v>7</v>
      </c>
      <c r="D20">
        <v>1</v>
      </c>
      <c r="E20" t="s">
        <v>8</v>
      </c>
      <c r="F20">
        <v>2</v>
      </c>
      <c r="G20">
        <v>-2.305056768147766E-2</v>
      </c>
    </row>
    <row r="21" spans="1:7" x14ac:dyDescent="0.25">
      <c r="A21" t="str">
        <f t="shared" si="0"/>
        <v>^IBEXSTD10</v>
      </c>
      <c r="B21" t="s">
        <v>13</v>
      </c>
      <c r="C21" t="s">
        <v>7</v>
      </c>
      <c r="D21">
        <v>10</v>
      </c>
      <c r="E21" t="s">
        <v>8</v>
      </c>
      <c r="F21">
        <v>1</v>
      </c>
      <c r="G21">
        <v>-2.365453888716151E-2</v>
      </c>
    </row>
    <row r="22" spans="1:7" x14ac:dyDescent="0.25">
      <c r="A22" t="str">
        <f t="shared" si="0"/>
        <v>^IBEXEWMA1</v>
      </c>
      <c r="B22" t="s">
        <v>13</v>
      </c>
      <c r="C22" t="s">
        <v>9</v>
      </c>
      <c r="D22">
        <v>1</v>
      </c>
      <c r="E22" t="s">
        <v>8</v>
      </c>
      <c r="F22">
        <v>3</v>
      </c>
      <c r="G22">
        <v>-2.1775604006954649E-2</v>
      </c>
    </row>
    <row r="23" spans="1:7" x14ac:dyDescent="0.25">
      <c r="A23" t="str">
        <f t="shared" si="0"/>
        <v>^IBEXEWMA10</v>
      </c>
      <c r="B23" t="s">
        <v>13</v>
      </c>
      <c r="C23" t="s">
        <v>9</v>
      </c>
      <c r="D23">
        <v>10</v>
      </c>
      <c r="E23" t="s">
        <v>8</v>
      </c>
      <c r="F23">
        <v>3</v>
      </c>
      <c r="G23">
        <v>-2.1775604006954649E-2</v>
      </c>
    </row>
    <row r="24" spans="1:7" x14ac:dyDescent="0.25">
      <c r="A24" t="str">
        <f t="shared" si="0"/>
        <v>^IBEXGJR_GARCH1</v>
      </c>
      <c r="B24" t="s">
        <v>13</v>
      </c>
      <c r="C24" t="s">
        <v>10</v>
      </c>
      <c r="D24">
        <v>1</v>
      </c>
      <c r="E24" t="s">
        <v>8</v>
      </c>
      <c r="F24">
        <v>2</v>
      </c>
      <c r="G24">
        <v>-2.083613656685122E-2</v>
      </c>
    </row>
    <row r="25" spans="1:7" x14ac:dyDescent="0.25">
      <c r="A25" t="str">
        <f t="shared" si="0"/>
        <v>^IBEXGJR_GARCH10</v>
      </c>
      <c r="B25" t="s">
        <v>13</v>
      </c>
      <c r="C25" t="s">
        <v>10</v>
      </c>
      <c r="D25">
        <v>10</v>
      </c>
      <c r="E25" t="s">
        <v>8</v>
      </c>
      <c r="F25">
        <v>2</v>
      </c>
      <c r="G25">
        <v>-2.1440107772535071E-2</v>
      </c>
    </row>
    <row r="26" spans="1:7" x14ac:dyDescent="0.25">
      <c r="A26" t="str">
        <f t="shared" si="0"/>
        <v>BBVAE.MCSTD1</v>
      </c>
      <c r="B26" t="s">
        <v>14</v>
      </c>
      <c r="C26" t="s">
        <v>7</v>
      </c>
      <c r="D26">
        <v>1</v>
      </c>
      <c r="E26" t="s">
        <v>8</v>
      </c>
      <c r="F26">
        <v>4</v>
      </c>
      <c r="G26">
        <v>-2.3522723700070278E-2</v>
      </c>
    </row>
    <row r="27" spans="1:7" x14ac:dyDescent="0.25">
      <c r="A27" t="str">
        <f t="shared" si="0"/>
        <v>BBVAE.MCSTD10</v>
      </c>
      <c r="B27" t="s">
        <v>14</v>
      </c>
      <c r="C27" t="s">
        <v>7</v>
      </c>
      <c r="D27">
        <v>10</v>
      </c>
      <c r="E27" t="s">
        <v>8</v>
      </c>
      <c r="F27">
        <v>4</v>
      </c>
      <c r="G27">
        <v>-2.3522723700070278E-2</v>
      </c>
    </row>
    <row r="28" spans="1:7" x14ac:dyDescent="0.25">
      <c r="A28" t="str">
        <f t="shared" si="0"/>
        <v>BBVAE.MCEWMA1</v>
      </c>
      <c r="B28" t="s">
        <v>14</v>
      </c>
      <c r="C28" t="s">
        <v>9</v>
      </c>
      <c r="D28">
        <v>1</v>
      </c>
      <c r="E28" t="s">
        <v>8</v>
      </c>
      <c r="F28">
        <v>4</v>
      </c>
      <c r="G28">
        <v>-2.3522723700070278E-2</v>
      </c>
    </row>
    <row r="29" spans="1:7" x14ac:dyDescent="0.25">
      <c r="A29" t="str">
        <f t="shared" si="0"/>
        <v>BBVAE.MCEWMA10</v>
      </c>
      <c r="B29" t="s">
        <v>14</v>
      </c>
      <c r="C29" t="s">
        <v>9</v>
      </c>
      <c r="D29">
        <v>10</v>
      </c>
      <c r="E29" t="s">
        <v>8</v>
      </c>
      <c r="F29">
        <v>3</v>
      </c>
      <c r="G29">
        <v>-2.441891678338012E-2</v>
      </c>
    </row>
    <row r="30" spans="1:7" x14ac:dyDescent="0.25">
      <c r="A30" t="str">
        <f t="shared" si="0"/>
        <v>BBVAE.MCGJR_GARCH1</v>
      </c>
      <c r="B30" t="s">
        <v>14</v>
      </c>
      <c r="C30" t="s">
        <v>10</v>
      </c>
      <c r="D30">
        <v>1</v>
      </c>
      <c r="E30" t="s">
        <v>8</v>
      </c>
      <c r="F30">
        <v>2</v>
      </c>
      <c r="G30">
        <v>-2.5058962018173019E-2</v>
      </c>
    </row>
    <row r="31" spans="1:7" x14ac:dyDescent="0.25">
      <c r="A31" t="str">
        <f t="shared" si="0"/>
        <v>BBVAE.MCGJR_GARCH10</v>
      </c>
      <c r="B31" t="s">
        <v>14</v>
      </c>
      <c r="C31" t="s">
        <v>10</v>
      </c>
      <c r="D31">
        <v>10</v>
      </c>
      <c r="E31" t="s">
        <v>8</v>
      </c>
      <c r="F31">
        <v>2</v>
      </c>
      <c r="G31">
        <v>-2.4992321408591148E-2</v>
      </c>
    </row>
    <row r="32" spans="1:7" x14ac:dyDescent="0.25">
      <c r="A32" t="str">
        <f t="shared" si="0"/>
        <v>XTC5.MISTD1</v>
      </c>
      <c r="B32" t="s">
        <v>15</v>
      </c>
      <c r="C32" t="s">
        <v>7</v>
      </c>
      <c r="D32">
        <v>1</v>
      </c>
      <c r="E32" t="s">
        <v>8</v>
      </c>
      <c r="F32">
        <v>10</v>
      </c>
      <c r="G32">
        <v>-1.2095202468815189E-2</v>
      </c>
    </row>
    <row r="33" spans="1:7" x14ac:dyDescent="0.25">
      <c r="A33" t="str">
        <f t="shared" si="0"/>
        <v>XTC5.MISTD10</v>
      </c>
      <c r="B33" t="s">
        <v>15</v>
      </c>
      <c r="C33" t="s">
        <v>7</v>
      </c>
      <c r="D33">
        <v>10</v>
      </c>
      <c r="E33" t="s">
        <v>8</v>
      </c>
      <c r="F33">
        <v>10</v>
      </c>
      <c r="G33">
        <v>-1.2095202468815189E-2</v>
      </c>
    </row>
    <row r="34" spans="1:7" x14ac:dyDescent="0.25">
      <c r="A34" t="str">
        <f t="shared" si="0"/>
        <v>XTC5.MIEWMA1</v>
      </c>
      <c r="B34" t="s">
        <v>15</v>
      </c>
      <c r="C34" t="s">
        <v>9</v>
      </c>
      <c r="D34">
        <v>1</v>
      </c>
      <c r="E34" t="s">
        <v>8</v>
      </c>
      <c r="F34">
        <v>9</v>
      </c>
      <c r="G34">
        <v>-1.233076795178939E-2</v>
      </c>
    </row>
    <row r="35" spans="1:7" x14ac:dyDescent="0.25">
      <c r="A35" t="str">
        <f t="shared" si="0"/>
        <v>XTC5.MIEWMA10</v>
      </c>
      <c r="B35" t="s">
        <v>15</v>
      </c>
      <c r="C35" t="s">
        <v>9</v>
      </c>
      <c r="D35">
        <v>10</v>
      </c>
      <c r="E35" t="s">
        <v>8</v>
      </c>
      <c r="F35">
        <v>6</v>
      </c>
      <c r="G35">
        <v>-1.391807241559748E-2</v>
      </c>
    </row>
    <row r="36" spans="1:7" x14ac:dyDescent="0.25">
      <c r="A36" t="str">
        <f t="shared" si="0"/>
        <v>XTC5.MIGJR_GARCH1</v>
      </c>
      <c r="B36" t="s">
        <v>15</v>
      </c>
      <c r="C36" t="s">
        <v>10</v>
      </c>
      <c r="D36">
        <v>1</v>
      </c>
      <c r="E36" t="s">
        <v>8</v>
      </c>
      <c r="F36">
        <v>7</v>
      </c>
      <c r="G36">
        <v>-1.397337431842046E-2</v>
      </c>
    </row>
    <row r="37" spans="1:7" x14ac:dyDescent="0.25">
      <c r="A37" t="str">
        <f t="shared" si="0"/>
        <v>XTC5.MIGJR_GARCH10</v>
      </c>
      <c r="B37" t="s">
        <v>15</v>
      </c>
      <c r="C37" t="s">
        <v>10</v>
      </c>
      <c r="D37">
        <v>10</v>
      </c>
      <c r="E37" t="s">
        <v>8</v>
      </c>
      <c r="F37">
        <v>5</v>
      </c>
      <c r="G37">
        <v>-1.546514837653017E-2</v>
      </c>
    </row>
    <row r="38" spans="1:7" x14ac:dyDescent="0.25">
      <c r="A38" t="str">
        <f t="shared" si="0"/>
        <v>EURUSD=XSTD1</v>
      </c>
      <c r="B38" t="s">
        <v>16</v>
      </c>
      <c r="C38" t="s">
        <v>7</v>
      </c>
      <c r="D38">
        <v>1</v>
      </c>
      <c r="E38" t="s">
        <v>8</v>
      </c>
      <c r="F38">
        <v>2</v>
      </c>
      <c r="G38">
        <v>-1.077483005827848E-2</v>
      </c>
    </row>
    <row r="39" spans="1:7" x14ac:dyDescent="0.25">
      <c r="A39" t="str">
        <f t="shared" si="0"/>
        <v>EURUSD=XSTD10</v>
      </c>
      <c r="B39" t="s">
        <v>16</v>
      </c>
      <c r="C39" t="s">
        <v>7</v>
      </c>
      <c r="D39">
        <v>10</v>
      </c>
      <c r="E39" t="s">
        <v>8</v>
      </c>
      <c r="F39">
        <v>2</v>
      </c>
      <c r="G39">
        <v>-1.077483005827848E-2</v>
      </c>
    </row>
    <row r="40" spans="1:7" x14ac:dyDescent="0.25">
      <c r="A40" t="str">
        <f t="shared" si="0"/>
        <v>EURUSD=XEWMA1</v>
      </c>
      <c r="B40" t="s">
        <v>16</v>
      </c>
      <c r="C40" t="s">
        <v>9</v>
      </c>
      <c r="D40">
        <v>1</v>
      </c>
      <c r="E40" t="s">
        <v>8</v>
      </c>
      <c r="F40">
        <v>3</v>
      </c>
      <c r="G40">
        <v>-1.009575574249005E-2</v>
      </c>
    </row>
    <row r="41" spans="1:7" x14ac:dyDescent="0.25">
      <c r="A41" t="str">
        <f t="shared" si="0"/>
        <v>EURUSD=XEWMA10</v>
      </c>
      <c r="B41" t="s">
        <v>16</v>
      </c>
      <c r="C41" t="s">
        <v>9</v>
      </c>
      <c r="D41">
        <v>10</v>
      </c>
      <c r="E41" t="s">
        <v>8</v>
      </c>
      <c r="F41">
        <v>2</v>
      </c>
      <c r="G41">
        <v>-1.077483005827848E-2</v>
      </c>
    </row>
    <row r="42" spans="1:7" x14ac:dyDescent="0.25">
      <c r="A42" t="str">
        <f t="shared" si="0"/>
        <v>EURUSD=XGJR_GARCH1</v>
      </c>
      <c r="B42" t="s">
        <v>16</v>
      </c>
      <c r="C42" t="s">
        <v>10</v>
      </c>
      <c r="D42">
        <v>1</v>
      </c>
      <c r="E42" t="s">
        <v>8</v>
      </c>
      <c r="F42">
        <v>2</v>
      </c>
      <c r="G42">
        <v>-1.077483005827848E-2</v>
      </c>
    </row>
    <row r="43" spans="1:7" x14ac:dyDescent="0.25">
      <c r="A43" t="str">
        <f t="shared" si="0"/>
        <v>EURUSD=XGJR_GARCH10</v>
      </c>
      <c r="B43" t="s">
        <v>16</v>
      </c>
      <c r="C43" t="s">
        <v>10</v>
      </c>
      <c r="D43">
        <v>10</v>
      </c>
      <c r="E43" t="s">
        <v>8</v>
      </c>
      <c r="F43">
        <v>2</v>
      </c>
      <c r="G43">
        <v>-1.077483005827848E-2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7531-87A9-4BA9-9E89-8269522EF626}">
  <dimension ref="A1:C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4</v>
      </c>
      <c r="C1" s="1" t="s">
        <v>5</v>
      </c>
    </row>
    <row r="2" spans="1:3" x14ac:dyDescent="0.25">
      <c r="A2" t="s">
        <v>6</v>
      </c>
      <c r="B2">
        <v>3</v>
      </c>
      <c r="C2">
        <v>-4.8956901808583073E-2</v>
      </c>
    </row>
    <row r="3" spans="1:3" x14ac:dyDescent="0.25">
      <c r="A3" t="s">
        <v>11</v>
      </c>
      <c r="B3">
        <v>3</v>
      </c>
      <c r="C3">
        <v>-6.349563146089357E-2</v>
      </c>
    </row>
    <row r="4" spans="1:3" x14ac:dyDescent="0.25">
      <c r="A4" t="s">
        <v>12</v>
      </c>
      <c r="B4">
        <v>3</v>
      </c>
      <c r="C4">
        <v>-5.7437887005422572E-2</v>
      </c>
    </row>
    <row r="5" spans="1:3" x14ac:dyDescent="0.25">
      <c r="A5" t="s">
        <v>13</v>
      </c>
      <c r="B5">
        <v>3</v>
      </c>
      <c r="C5">
        <v>-2.1775604006954649E-2</v>
      </c>
    </row>
    <row r="6" spans="1:3" x14ac:dyDescent="0.25">
      <c r="A6" t="s">
        <v>14</v>
      </c>
      <c r="B6">
        <v>3</v>
      </c>
      <c r="C6">
        <v>-2.4418885973905079E-2</v>
      </c>
    </row>
    <row r="7" spans="1:3" x14ac:dyDescent="0.25">
      <c r="A7" t="s">
        <v>15</v>
      </c>
      <c r="B7">
        <v>3</v>
      </c>
      <c r="C7">
        <v>-1.9101495540053859E-2</v>
      </c>
    </row>
    <row r="8" spans="1:3" x14ac:dyDescent="0.25">
      <c r="A8" t="s">
        <v>16</v>
      </c>
      <c r="B8">
        <v>3</v>
      </c>
      <c r="C8">
        <v>-1.017831312531498E-2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Main</vt:lpstr>
      <vt:lpstr>BacktestRidge - Salida</vt:lpstr>
      <vt:lpstr>BacktestMultiquantile - Salida</vt:lpstr>
      <vt:lpstr>BacktestFisslerziegel - Salida</vt:lpstr>
      <vt:lpstr>ES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Marlowe</dc:creator>
  <cp:lastModifiedBy>Byron Marlowe</cp:lastModifiedBy>
  <dcterms:created xsi:type="dcterms:W3CDTF">2024-11-15T09:53:35Z</dcterms:created>
  <dcterms:modified xsi:type="dcterms:W3CDTF">2024-11-18T14:30:03Z</dcterms:modified>
</cp:coreProperties>
</file>