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\Desktop\"/>
    </mc:Choice>
  </mc:AlternateContent>
  <xr:revisionPtr revIDLastSave="0" documentId="13_ncr:1_{34B3CAE4-0556-49EF-966B-9EC58A6003B6}" xr6:coauthVersionLast="45" xr6:coauthVersionMax="45" xr10:uidLastSave="{00000000-0000-0000-0000-000000000000}"/>
  <bookViews>
    <workbookView xWindow="-120" yWindow="-120" windowWidth="24240" windowHeight="13140" tabRatio="828" activeTab="1" xr2:uid="{00000000-000D-0000-FFFF-FFFF00000000}"/>
  </bookViews>
  <sheets>
    <sheet name="Record" sheetId="4" r:id="rId1"/>
    <sheet name="group test time" sheetId="3" r:id="rId2"/>
    <sheet name="test plan all1" sheetId="12" r:id="rId3"/>
  </sheets>
  <definedNames>
    <definedName name="model1">'test plan all1'!$B$2:$B$120</definedName>
    <definedName name="plan1">'test plan all1'!$C$1:$T$1</definedName>
    <definedName name="times1">'test plan all1'!$C$2:$T$120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3" l="1"/>
  <c r="E41" i="3"/>
  <c r="E42" i="3"/>
  <c r="T10" i="12" l="1"/>
  <c r="T3" i="12"/>
  <c r="L6" i="3" l="1"/>
  <c r="K6" i="3" s="1"/>
  <c r="M6" i="3"/>
  <c r="N6" i="3"/>
  <c r="L7" i="3"/>
  <c r="K7" i="3" s="1"/>
  <c r="M7" i="3"/>
  <c r="N7" i="3"/>
  <c r="L8" i="3"/>
  <c r="M8" i="3"/>
  <c r="N8" i="3"/>
  <c r="L9" i="3"/>
  <c r="M9" i="3"/>
  <c r="N9" i="3"/>
  <c r="L10" i="3"/>
  <c r="K10" i="3" s="1"/>
  <c r="M10" i="3"/>
  <c r="N10" i="3"/>
  <c r="L11" i="3"/>
  <c r="K11" i="3" s="1"/>
  <c r="M11" i="3"/>
  <c r="N11" i="3"/>
  <c r="L12" i="3"/>
  <c r="M12" i="3"/>
  <c r="N12" i="3"/>
  <c r="L13" i="3"/>
  <c r="M13" i="3"/>
  <c r="N13" i="3"/>
  <c r="L14" i="3"/>
  <c r="K14" i="3" s="1"/>
  <c r="M14" i="3"/>
  <c r="N14" i="3"/>
  <c r="L15" i="3"/>
  <c r="K15" i="3" s="1"/>
  <c r="M15" i="3"/>
  <c r="N15" i="3"/>
  <c r="L16" i="3"/>
  <c r="M16" i="3"/>
  <c r="N16" i="3"/>
  <c r="L17" i="3"/>
  <c r="M17" i="3"/>
  <c r="N17" i="3"/>
  <c r="L18" i="3"/>
  <c r="M18" i="3"/>
  <c r="N18" i="3"/>
  <c r="L19" i="3"/>
  <c r="K19" i="3" s="1"/>
  <c r="M19" i="3"/>
  <c r="N19" i="3"/>
  <c r="L20" i="3"/>
  <c r="M20" i="3"/>
  <c r="N20" i="3"/>
  <c r="L21" i="3"/>
  <c r="M21" i="3"/>
  <c r="N21" i="3"/>
  <c r="L22" i="3"/>
  <c r="K22" i="3" s="1"/>
  <c r="M22" i="3"/>
  <c r="N22" i="3"/>
  <c r="L23" i="3"/>
  <c r="K23" i="3" s="1"/>
  <c r="M23" i="3"/>
  <c r="N23" i="3"/>
  <c r="L24" i="3"/>
  <c r="M24" i="3"/>
  <c r="N24" i="3"/>
  <c r="L25" i="3"/>
  <c r="M25" i="3"/>
  <c r="N25" i="3"/>
  <c r="L26" i="3"/>
  <c r="M26" i="3"/>
  <c r="N26" i="3"/>
  <c r="L27" i="3"/>
  <c r="K27" i="3" s="1"/>
  <c r="M27" i="3"/>
  <c r="N27" i="3"/>
  <c r="L28" i="3"/>
  <c r="M28" i="3"/>
  <c r="N28" i="3"/>
  <c r="L29" i="3"/>
  <c r="M29" i="3"/>
  <c r="N29" i="3"/>
  <c r="L30" i="3"/>
  <c r="M30" i="3"/>
  <c r="N30" i="3"/>
  <c r="L31" i="3"/>
  <c r="K31" i="3" s="1"/>
  <c r="M31" i="3"/>
  <c r="N31" i="3"/>
  <c r="L32" i="3"/>
  <c r="M32" i="3"/>
  <c r="N32" i="3"/>
  <c r="L33" i="3"/>
  <c r="M33" i="3"/>
  <c r="N33" i="3"/>
  <c r="L34" i="3"/>
  <c r="M34" i="3"/>
  <c r="N34" i="3"/>
  <c r="L35" i="3"/>
  <c r="K35" i="3" s="1"/>
  <c r="M35" i="3"/>
  <c r="N35" i="3"/>
  <c r="L36" i="3"/>
  <c r="M36" i="3"/>
  <c r="N36" i="3"/>
  <c r="L37" i="3"/>
  <c r="M37" i="3"/>
  <c r="N37" i="3"/>
  <c r="L38" i="3"/>
  <c r="M38" i="3"/>
  <c r="N38" i="3"/>
  <c r="L39" i="3"/>
  <c r="K39" i="3" s="1"/>
  <c r="M39" i="3"/>
  <c r="N39" i="3"/>
  <c r="L40" i="3"/>
  <c r="M40" i="3"/>
  <c r="N40" i="3"/>
  <c r="L41" i="3"/>
  <c r="M41" i="3"/>
  <c r="N41" i="3"/>
  <c r="L42" i="3"/>
  <c r="M42" i="3"/>
  <c r="N42" i="3"/>
  <c r="L43" i="3"/>
  <c r="K43" i="3" s="1"/>
  <c r="M43" i="3"/>
  <c r="N43" i="3"/>
  <c r="L44" i="3"/>
  <c r="M44" i="3"/>
  <c r="N44" i="3"/>
  <c r="L45" i="3"/>
  <c r="M45" i="3"/>
  <c r="N45" i="3"/>
  <c r="L46" i="3"/>
  <c r="M46" i="3"/>
  <c r="N46" i="3"/>
  <c r="L47" i="3"/>
  <c r="K47" i="3" s="1"/>
  <c r="M47" i="3"/>
  <c r="N47" i="3"/>
  <c r="L48" i="3"/>
  <c r="M48" i="3"/>
  <c r="N48" i="3"/>
  <c r="L49" i="3"/>
  <c r="M49" i="3"/>
  <c r="N49" i="3"/>
  <c r="L50" i="3"/>
  <c r="M50" i="3"/>
  <c r="N50" i="3"/>
  <c r="L51" i="3"/>
  <c r="K51" i="3" s="1"/>
  <c r="M51" i="3"/>
  <c r="N51" i="3"/>
  <c r="L52" i="3"/>
  <c r="M52" i="3"/>
  <c r="N52" i="3"/>
  <c r="L53" i="3"/>
  <c r="M53" i="3"/>
  <c r="N53" i="3"/>
  <c r="L54" i="3"/>
  <c r="M54" i="3"/>
  <c r="N54" i="3"/>
  <c r="L55" i="3"/>
  <c r="K55" i="3" s="1"/>
  <c r="M55" i="3"/>
  <c r="N55" i="3"/>
  <c r="L56" i="3"/>
  <c r="M56" i="3"/>
  <c r="N56" i="3"/>
  <c r="L57" i="3"/>
  <c r="M57" i="3"/>
  <c r="N57" i="3"/>
  <c r="L58" i="3"/>
  <c r="M58" i="3"/>
  <c r="N58" i="3"/>
  <c r="L59" i="3"/>
  <c r="K59" i="3" s="1"/>
  <c r="M59" i="3"/>
  <c r="N59" i="3"/>
  <c r="L60" i="3"/>
  <c r="M60" i="3"/>
  <c r="N60" i="3"/>
  <c r="L61" i="3"/>
  <c r="M61" i="3"/>
  <c r="N61" i="3"/>
  <c r="L62" i="3"/>
  <c r="M62" i="3"/>
  <c r="N62" i="3"/>
  <c r="L63" i="3"/>
  <c r="K63" i="3" s="1"/>
  <c r="M63" i="3"/>
  <c r="N63" i="3"/>
  <c r="N5" i="3"/>
  <c r="M5" i="3"/>
  <c r="L5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E6" i="3"/>
  <c r="E5" i="3"/>
  <c r="F6" i="3"/>
  <c r="G6" i="3"/>
  <c r="H6" i="3"/>
  <c r="I6" i="3"/>
  <c r="I5" i="3"/>
  <c r="H5" i="3"/>
  <c r="G5" i="3"/>
  <c r="F5" i="3"/>
  <c r="K60" i="3" l="1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K5" i="3"/>
  <c r="K62" i="3"/>
  <c r="K58" i="3"/>
  <c r="K54" i="3"/>
  <c r="K50" i="3"/>
  <c r="K46" i="3"/>
  <c r="K42" i="3"/>
  <c r="K38" i="3"/>
  <c r="K34" i="3"/>
  <c r="K30" i="3"/>
  <c r="K26" i="3"/>
  <c r="K18" i="3"/>
  <c r="D44" i="3"/>
  <c r="D9" i="3"/>
  <c r="D13" i="3"/>
  <c r="D63" i="3"/>
  <c r="D43" i="3"/>
  <c r="D35" i="3"/>
  <c r="D17" i="3"/>
  <c r="D42" i="3"/>
  <c r="D6" i="3"/>
  <c r="D10" i="3"/>
  <c r="D14" i="3"/>
  <c r="D18" i="3"/>
  <c r="D7" i="3"/>
  <c r="D11" i="3"/>
  <c r="D15" i="3"/>
  <c r="D19" i="3"/>
  <c r="D8" i="3"/>
  <c r="D12" i="3"/>
  <c r="D16" i="3"/>
  <c r="D20" i="3"/>
  <c r="D60" i="3"/>
  <c r="D56" i="3"/>
  <c r="D52" i="3"/>
  <c r="D40" i="3"/>
  <c r="D36" i="3"/>
  <c r="D32" i="3"/>
  <c r="D28" i="3"/>
  <c r="D24" i="3"/>
  <c r="D5" i="3"/>
  <c r="D59" i="3"/>
  <c r="D55" i="3"/>
  <c r="D51" i="3"/>
  <c r="D47" i="3"/>
  <c r="D39" i="3"/>
  <c r="D31" i="3"/>
  <c r="D27" i="3"/>
  <c r="D23" i="3"/>
  <c r="D48" i="3"/>
  <c r="D62" i="3"/>
  <c r="D58" i="3"/>
  <c r="D54" i="3"/>
  <c r="D50" i="3"/>
  <c r="D46" i="3"/>
  <c r="D38" i="3"/>
  <c r="D34" i="3"/>
  <c r="D30" i="3"/>
  <c r="D26" i="3"/>
  <c r="D22" i="3"/>
  <c r="D61" i="3"/>
  <c r="D57" i="3"/>
  <c r="D53" i="3"/>
  <c r="D49" i="3"/>
  <c r="D45" i="3"/>
  <c r="D41" i="3"/>
  <c r="D37" i="3"/>
  <c r="D33" i="3"/>
  <c r="D29" i="3"/>
  <c r="D25" i="3"/>
  <c r="D21" i="3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15" i="12"/>
  <c r="T14" i="12"/>
  <c r="T13" i="12"/>
  <c r="T12" i="12"/>
  <c r="T11" i="12"/>
  <c r="T9" i="12"/>
  <c r="T85" i="12"/>
  <c r="T84" i="12"/>
  <c r="T83" i="12"/>
  <c r="T82" i="12"/>
  <c r="T81" i="12"/>
  <c r="T80" i="12"/>
  <c r="T79" i="12"/>
  <c r="T78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8" i="12"/>
  <c r="T7" i="12"/>
  <c r="T6" i="12"/>
  <c r="T5" i="12"/>
  <c r="T4" i="12"/>
  <c r="T2" i="12"/>
  <c r="T77" i="12"/>
  <c r="T76" i="12"/>
  <c r="T75" i="12"/>
  <c r="T74" i="12"/>
  <c r="T73" i="12"/>
  <c r="T72" i="12"/>
  <c r="T71" i="12"/>
  <c r="T70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P64" i="3" l="1"/>
  <c r="P65" i="3" s="1"/>
</calcChain>
</file>

<file path=xl/sharedStrings.xml><?xml version="1.0" encoding="utf-8"?>
<sst xmlns="http://schemas.openxmlformats.org/spreadsheetml/2006/main" count="377" uniqueCount="254">
  <si>
    <t xml:space="preserve">1. Input D-Link WiFi APP Ver. :                                          </t>
  </si>
  <si>
    <t>OS:  </t>
  </si>
  <si>
    <t>2. Model &amp; Time Selector</t>
  </si>
  <si>
    <t>Series</t>
  </si>
  <si>
    <t>Model</t>
  </si>
  <si>
    <t>Regression</t>
  </si>
  <si>
    <t>Easy
Test</t>
  </si>
  <si>
    <t>Time Selector(hrs)</t>
  </si>
  <si>
    <t>DIR-1935</t>
  </si>
  <si>
    <t>DIR-2680</t>
  </si>
  <si>
    <t>DIR-853</t>
  </si>
  <si>
    <t>DIR-867</t>
  </si>
  <si>
    <t>DIR-878</t>
  </si>
  <si>
    <t>DIR-882</t>
  </si>
  <si>
    <t>DIR-L1900</t>
  </si>
  <si>
    <t>DIR-1260</t>
  </si>
  <si>
    <t>DIR-2150</t>
  </si>
  <si>
    <t>DIR-1360</t>
  </si>
  <si>
    <t>DIR-1760</t>
  </si>
  <si>
    <t>DIR-1960</t>
  </si>
  <si>
    <t>DIR-2055</t>
  </si>
  <si>
    <t>DIR-2640</t>
  </si>
  <si>
    <t>DIR-2660</t>
  </si>
  <si>
    <t>DIR-3040</t>
  </si>
  <si>
    <t>DIR-3060</t>
  </si>
  <si>
    <t>COVR Series</t>
    <phoneticPr fontId="3" type="noConversion"/>
  </si>
  <si>
    <t>COVR-3902</t>
  </si>
  <si>
    <t>COVR-C1203</t>
  </si>
  <si>
    <t>COVR-C1213</t>
  </si>
  <si>
    <t>COVR-P2502</t>
  </si>
  <si>
    <t>COVR-R2203</t>
  </si>
  <si>
    <t>DAP Series</t>
  </si>
  <si>
    <t>DAP-1620</t>
  </si>
  <si>
    <t>DAP-1820</t>
  </si>
  <si>
    <t>DRA-1360</t>
  </si>
  <si>
    <t>DRA-2060</t>
  </si>
  <si>
    <t>DAP-1755</t>
    <phoneticPr fontId="3" type="noConversion"/>
  </si>
  <si>
    <t>DAP-1950</t>
  </si>
  <si>
    <t>DAP-1955</t>
  </si>
  <si>
    <t>DAP-1900</t>
  </si>
  <si>
    <t>Total Time Required (hrs) =</t>
  </si>
  <si>
    <t>3. Select Manpower =</t>
  </si>
  <si>
    <t>Working Day =</t>
  </si>
  <si>
    <t>Update Date</t>
  </si>
  <si>
    <t>Content</t>
  </si>
  <si>
    <t>2020/01/14-</t>
  </si>
  <si>
    <t>update EXO wizard test plan</t>
  </si>
  <si>
    <t>Add new model_DIR-L1900</t>
  </si>
  <si>
    <t>Add new model_DAP-1950/1755</t>
  </si>
  <si>
    <t>update_DIR-L1900_wizard </t>
  </si>
  <si>
    <t>Add new model_COVR-L1900/DIR-1250/2150/x5460</t>
  </si>
  <si>
    <t>2020/04/24-</t>
  </si>
  <si>
    <t>Add New Parental control Plan</t>
  </si>
  <si>
    <t>Add FOTA in wizard Plan</t>
  </si>
  <si>
    <t xml:space="preserve">Update all test plan </t>
  </si>
  <si>
    <t>2020/05/15-</t>
    <phoneticPr fontId="3" type="noConversion"/>
  </si>
  <si>
    <t>Add Remote</t>
  </si>
  <si>
    <t xml:space="preserve">Add mesh compatibility </t>
  </si>
  <si>
    <t>2020/06/11-</t>
  </si>
  <si>
    <t xml:space="preserve">Update mesh compatibility </t>
  </si>
  <si>
    <t xml:space="preserve">Plan </t>
  </si>
  <si>
    <t>Router </t>
  </si>
  <si>
    <t xml:space="preserve">wizard </t>
  </si>
  <si>
    <t>Internet</t>
  </si>
  <si>
    <t>smart connect Wi-Fi Settings</t>
  </si>
  <si>
    <t>Side Menu</t>
  </si>
  <si>
    <t>main page-router</t>
  </si>
  <si>
    <t>main page-AP</t>
  </si>
  <si>
    <t>Operation</t>
  </si>
  <si>
    <t>COVR-Reunion</t>
  </si>
  <si>
    <t>Management-router</t>
  </si>
  <si>
    <t>Management-AP</t>
  </si>
  <si>
    <t xml:space="preserve">mesh compatibility </t>
  </si>
  <si>
    <t>Remote management</t>
    <phoneticPr fontId="3" type="noConversion"/>
  </si>
  <si>
    <t>Update New Parental control Plan</t>
    <phoneticPr fontId="3" type="noConversion"/>
  </si>
  <si>
    <t>Update Remote</t>
    <phoneticPr fontId="3" type="noConversion"/>
  </si>
  <si>
    <t xml:space="preserve">Update Easy mesh router wizard </t>
    <phoneticPr fontId="3" type="noConversion"/>
  </si>
  <si>
    <t xml:space="preserve">Update Easy mesh DAP wizard </t>
    <phoneticPr fontId="3" type="noConversion"/>
  </si>
  <si>
    <t>2020/08/10-</t>
    <phoneticPr fontId="3" type="noConversion"/>
  </si>
  <si>
    <t>Update New Parental control</t>
    <phoneticPr fontId="3" type="noConversion"/>
  </si>
  <si>
    <t>Update DAP Wireless</t>
    <phoneticPr fontId="3" type="noConversion"/>
  </si>
  <si>
    <t>Update Side menu</t>
    <phoneticPr fontId="3" type="noConversion"/>
  </si>
  <si>
    <t>DIR-821</t>
    <phoneticPr fontId="3" type="noConversion"/>
  </si>
  <si>
    <t>DIR-822</t>
    <phoneticPr fontId="3" type="noConversion"/>
  </si>
  <si>
    <t>Update Support device</t>
    <phoneticPr fontId="3" type="noConversion"/>
  </si>
  <si>
    <t>Update Wireless test plan</t>
    <phoneticPr fontId="3" type="noConversion"/>
  </si>
  <si>
    <t>2020/10/21-</t>
    <phoneticPr fontId="3" type="noConversion"/>
  </si>
  <si>
    <t>DAP-1610_B1</t>
    <phoneticPr fontId="3" type="noConversion"/>
  </si>
  <si>
    <t>Easy mesh Series</t>
    <phoneticPr fontId="3" type="noConversion"/>
  </si>
  <si>
    <t>DIR-LX1870</t>
  </si>
  <si>
    <t>COVR-X1860</t>
  </si>
  <si>
    <t>COVR-2203</t>
  </si>
  <si>
    <t>FOTA in wizard</t>
    <phoneticPr fontId="3" type="noConversion"/>
  </si>
  <si>
    <t>2020/12/17-</t>
    <phoneticPr fontId="3" type="noConversion"/>
  </si>
  <si>
    <t>將defend時間獨立分開</t>
    <phoneticPr fontId="3" type="noConversion"/>
  </si>
  <si>
    <t>DIR-853_Full</t>
    <phoneticPr fontId="3" type="noConversion"/>
  </si>
  <si>
    <t>DIR-878_Full</t>
    <phoneticPr fontId="3" type="noConversion"/>
  </si>
  <si>
    <t>DIR-882_Full</t>
    <phoneticPr fontId="3" type="noConversion"/>
  </si>
  <si>
    <t>DIR-867_Full</t>
    <phoneticPr fontId="3" type="noConversion"/>
  </si>
  <si>
    <t>DIR-1935_Full</t>
    <phoneticPr fontId="3" type="noConversion"/>
  </si>
  <si>
    <t>COVR-3902_Full</t>
    <phoneticPr fontId="3" type="noConversion"/>
  </si>
  <si>
    <t>DIR-2150_Full</t>
    <phoneticPr fontId="3" type="noConversion"/>
  </si>
  <si>
    <t>DIR-1260_Full</t>
    <phoneticPr fontId="3" type="noConversion"/>
  </si>
  <si>
    <t>DIR-821_Full</t>
    <phoneticPr fontId="3" type="noConversion"/>
  </si>
  <si>
    <t>DIR-822_Full</t>
    <phoneticPr fontId="3" type="noConversion"/>
  </si>
  <si>
    <t>DIR-2680_Full</t>
    <phoneticPr fontId="3" type="noConversion"/>
  </si>
  <si>
    <t>DIR-L1900_Full</t>
    <phoneticPr fontId="3" type="noConversion"/>
  </si>
  <si>
    <t>DIR-853_Regression</t>
    <phoneticPr fontId="3" type="noConversion"/>
  </si>
  <si>
    <t>DIR-878_Regression</t>
    <phoneticPr fontId="3" type="noConversion"/>
  </si>
  <si>
    <t>DIR-882_Regression</t>
    <phoneticPr fontId="3" type="noConversion"/>
  </si>
  <si>
    <t>DIR-867_Regression</t>
    <phoneticPr fontId="3" type="noConversion"/>
  </si>
  <si>
    <t>DIR-1935_Regression</t>
    <phoneticPr fontId="3" type="noConversion"/>
  </si>
  <si>
    <t>COVR-3902_Regression</t>
    <phoneticPr fontId="3" type="noConversion"/>
  </si>
  <si>
    <t>DIR-2150_Regression</t>
    <phoneticPr fontId="3" type="noConversion"/>
  </si>
  <si>
    <t>DIR-1260_Regression</t>
    <phoneticPr fontId="3" type="noConversion"/>
  </si>
  <si>
    <t>DIR-821_Regression</t>
    <phoneticPr fontId="3" type="noConversion"/>
  </si>
  <si>
    <t>DIR-822_Regression</t>
    <phoneticPr fontId="3" type="noConversion"/>
  </si>
  <si>
    <t>DIR-2680_Regression</t>
    <phoneticPr fontId="3" type="noConversion"/>
  </si>
  <si>
    <t>DIR-L1900_Regression</t>
    <phoneticPr fontId="3" type="noConversion"/>
  </si>
  <si>
    <t>Full Test</t>
    <phoneticPr fontId="3" type="noConversion"/>
  </si>
  <si>
    <t>D-Link DeFend full function</t>
    <phoneticPr fontId="3" type="noConversion"/>
  </si>
  <si>
    <t>DIR-2660_Full</t>
    <phoneticPr fontId="3" type="noConversion"/>
  </si>
  <si>
    <t>DIR-1360_Full</t>
    <phoneticPr fontId="3" type="noConversion"/>
  </si>
  <si>
    <t>DIR-1760_Full</t>
    <phoneticPr fontId="3" type="noConversion"/>
  </si>
  <si>
    <t>DIR-1960_Full</t>
    <phoneticPr fontId="3" type="noConversion"/>
  </si>
  <si>
    <t>DIR-3060_Full</t>
    <phoneticPr fontId="3" type="noConversion"/>
  </si>
  <si>
    <t>DIR-2640_Full</t>
    <phoneticPr fontId="3" type="noConversion"/>
  </si>
  <si>
    <t>DIR-3040_Full</t>
    <phoneticPr fontId="3" type="noConversion"/>
  </si>
  <si>
    <t>DIR-2055_Full</t>
    <phoneticPr fontId="3" type="noConversion"/>
  </si>
  <si>
    <t>DIR-2660_Regression</t>
    <phoneticPr fontId="3" type="noConversion"/>
  </si>
  <si>
    <t>DIR-1360_Regression</t>
    <phoneticPr fontId="3" type="noConversion"/>
  </si>
  <si>
    <t>DIR-1760_Regression</t>
    <phoneticPr fontId="3" type="noConversion"/>
  </si>
  <si>
    <t>DIR-1960_Regression</t>
    <phoneticPr fontId="3" type="noConversion"/>
  </si>
  <si>
    <t>DIR-3060_Regression</t>
    <phoneticPr fontId="3" type="noConversion"/>
  </si>
  <si>
    <t>DIR-2055_Regression</t>
    <phoneticPr fontId="3" type="noConversion"/>
  </si>
  <si>
    <t>DIR-2640_Regression</t>
    <phoneticPr fontId="3" type="noConversion"/>
  </si>
  <si>
    <t>DIR-3040_Regression</t>
    <phoneticPr fontId="3" type="noConversion"/>
  </si>
  <si>
    <t>COVR</t>
    <phoneticPr fontId="3" type="noConversion"/>
  </si>
  <si>
    <t>COVR-2203_Full</t>
    <phoneticPr fontId="3" type="noConversion"/>
  </si>
  <si>
    <t>COVR-R2203_Full</t>
    <phoneticPr fontId="3" type="noConversion"/>
  </si>
  <si>
    <t>COVR-C1203_Full</t>
    <phoneticPr fontId="3" type="noConversion"/>
  </si>
  <si>
    <t>COVR-C1213_Full</t>
    <phoneticPr fontId="3" type="noConversion"/>
  </si>
  <si>
    <t>COVR-P2502_Full</t>
    <phoneticPr fontId="3" type="noConversion"/>
  </si>
  <si>
    <t>COVR-2203_Regression</t>
    <phoneticPr fontId="3" type="noConversion"/>
  </si>
  <si>
    <t>COVR-R2203_Regression</t>
    <phoneticPr fontId="3" type="noConversion"/>
  </si>
  <si>
    <t>COVR-C1203_Regression</t>
    <phoneticPr fontId="3" type="noConversion"/>
  </si>
  <si>
    <t>COVR-C1213_Regression</t>
    <phoneticPr fontId="3" type="noConversion"/>
  </si>
  <si>
    <t>COVR-P2502_Regression</t>
    <phoneticPr fontId="3" type="noConversion"/>
  </si>
  <si>
    <t>Easy mesh</t>
    <phoneticPr fontId="3" type="noConversion"/>
  </si>
  <si>
    <t>COVR-X1864_Full</t>
  </si>
  <si>
    <t>COVR-L1900_Full</t>
    <phoneticPr fontId="3" type="noConversion"/>
  </si>
  <si>
    <t>COVR-L1902_Full</t>
    <phoneticPr fontId="3" type="noConversion"/>
  </si>
  <si>
    <t>DIR-1750_Full</t>
    <phoneticPr fontId="3" type="noConversion"/>
  </si>
  <si>
    <t>DIR-1950_Full</t>
    <phoneticPr fontId="3" type="noConversion"/>
  </si>
  <si>
    <t>COVR-L1900_Regression</t>
    <phoneticPr fontId="3" type="noConversion"/>
  </si>
  <si>
    <t>COVR-L1902_Regression</t>
    <phoneticPr fontId="3" type="noConversion"/>
  </si>
  <si>
    <t>DIR-1750_Regression</t>
    <phoneticPr fontId="3" type="noConversion"/>
  </si>
  <si>
    <t>DIR-1950_Regression</t>
    <phoneticPr fontId="3" type="noConversion"/>
  </si>
  <si>
    <t>DAP</t>
    <phoneticPr fontId="3" type="noConversion"/>
  </si>
  <si>
    <t>DAP-1620_Full</t>
    <phoneticPr fontId="3" type="noConversion"/>
  </si>
  <si>
    <t>DAP-1820_Full</t>
    <phoneticPr fontId="3" type="noConversion"/>
  </si>
  <si>
    <t>DRA-2060_Full</t>
    <phoneticPr fontId="3" type="noConversion"/>
  </si>
  <si>
    <t>DRA-1360_Full</t>
    <phoneticPr fontId="3" type="noConversion"/>
  </si>
  <si>
    <t>DAP-1950_Full</t>
    <phoneticPr fontId="3" type="noConversion"/>
  </si>
  <si>
    <t>DAP-1755_Full</t>
    <phoneticPr fontId="3" type="noConversion"/>
  </si>
  <si>
    <t>DAP-1955_Full</t>
    <phoneticPr fontId="3" type="noConversion"/>
  </si>
  <si>
    <t>DAP-1900_Full</t>
    <phoneticPr fontId="3" type="noConversion"/>
  </si>
  <si>
    <t>DAP-1530</t>
    <phoneticPr fontId="3" type="noConversion"/>
  </si>
  <si>
    <t>DAP-1620_Regression</t>
    <phoneticPr fontId="3" type="noConversion"/>
  </si>
  <si>
    <t>DAP-1820_Regression</t>
    <phoneticPr fontId="3" type="noConversion"/>
  </si>
  <si>
    <t>DRA-2060_Regression</t>
    <phoneticPr fontId="3" type="noConversion"/>
  </si>
  <si>
    <t>DRA-1360_Regression</t>
    <phoneticPr fontId="3" type="noConversion"/>
  </si>
  <si>
    <t>DAP-1950_Regression</t>
    <phoneticPr fontId="3" type="noConversion"/>
  </si>
  <si>
    <t>DAP-1755_Regression</t>
    <phoneticPr fontId="3" type="noConversion"/>
  </si>
  <si>
    <t>DAP-1955_Regression</t>
    <phoneticPr fontId="3" type="noConversion"/>
  </si>
  <si>
    <t>DAP-1900_Regression</t>
    <phoneticPr fontId="3" type="noConversion"/>
  </si>
  <si>
    <t>DAP-1530_Regression</t>
    <phoneticPr fontId="3" type="noConversion"/>
  </si>
  <si>
    <t>DAP-1530_Full</t>
    <phoneticPr fontId="3" type="noConversion"/>
  </si>
  <si>
    <t>Parental control</t>
    <phoneticPr fontId="3" type="noConversion"/>
  </si>
  <si>
    <t>Advance parental control</t>
    <phoneticPr fontId="3" type="noConversion"/>
  </si>
  <si>
    <t>DIR Series</t>
    <phoneticPr fontId="3" type="noConversion"/>
  </si>
  <si>
    <t>COVR-L1902</t>
    <phoneticPr fontId="3" type="noConversion"/>
  </si>
  <si>
    <t>COVR-L1900</t>
    <phoneticPr fontId="3" type="noConversion"/>
  </si>
  <si>
    <t>COVR-X1864</t>
  </si>
  <si>
    <t>DIR-1950</t>
    <phoneticPr fontId="3" type="noConversion"/>
  </si>
  <si>
    <t>DIR-1750</t>
    <phoneticPr fontId="3" type="noConversion"/>
  </si>
  <si>
    <t>COVR-1103_A1</t>
    <phoneticPr fontId="3" type="noConversion"/>
  </si>
  <si>
    <t>COVR-1103_B1</t>
    <phoneticPr fontId="3" type="noConversion"/>
  </si>
  <si>
    <t>EXO</t>
  </si>
  <si>
    <t>DIR-X1560_Full</t>
  </si>
  <si>
    <t>DIR-X5460_Full</t>
  </si>
  <si>
    <t>DIR-X4860_Full</t>
  </si>
  <si>
    <t>DIR-X1860_Full</t>
  </si>
  <si>
    <t>DIR-X6060_Full</t>
  </si>
  <si>
    <t>COVR-X1870_Full</t>
  </si>
  <si>
    <t>COVR-X1872_Full</t>
  </si>
  <si>
    <t>COVR-X1873_Full</t>
  </si>
  <si>
    <t>DIR-X1870_Full</t>
  </si>
  <si>
    <t>COVR-X1860_Full</t>
  </si>
  <si>
    <t>COVR-X1862_Full</t>
  </si>
  <si>
    <t>COVR-X1863_Full</t>
  </si>
  <si>
    <t>DAP-X1870_Full</t>
  </si>
  <si>
    <t>DAP-X1860_Full</t>
  </si>
  <si>
    <t>DAP-LX1880_Full</t>
  </si>
  <si>
    <t>DIR-X1560_Regression</t>
  </si>
  <si>
    <t>DIR-X1860_Regression</t>
  </si>
  <si>
    <t>DIR-X5460_Regression</t>
  </si>
  <si>
    <t>DIR-X4860_Regression</t>
  </si>
  <si>
    <t>DIR-X6060_Regression</t>
  </si>
  <si>
    <t>COVR-X1870_Regression</t>
  </si>
  <si>
    <t>COVR-X1872_Regression</t>
  </si>
  <si>
    <t>COVR-X1873_Regression</t>
  </si>
  <si>
    <t>DIR-LX1870_Regression</t>
  </si>
  <si>
    <t>DIR-X1870_Regression</t>
  </si>
  <si>
    <t>COVR-X1860_Regression</t>
  </si>
  <si>
    <t>COVR-X1862_Regression</t>
  </si>
  <si>
    <t>COVR-X1863_Regression</t>
  </si>
  <si>
    <t>COVR-X1864_Regression</t>
  </si>
  <si>
    <t>DAP-X1870_Regression</t>
  </si>
  <si>
    <t>DAP-X1860_Regression</t>
  </si>
  <si>
    <t>DAP-LX1880_Regression</t>
  </si>
  <si>
    <t>DIR-X1560</t>
  </si>
  <si>
    <t>DAP-X1870</t>
  </si>
  <si>
    <t>DIR-X1860</t>
  </si>
  <si>
    <t>DIR-X6060</t>
  </si>
  <si>
    <t>DIR-X5460</t>
  </si>
  <si>
    <t>DIR-X4860</t>
  </si>
  <si>
    <t>EXO Series</t>
  </si>
  <si>
    <t>COVR-X1870</t>
  </si>
  <si>
    <t>COVR-X1872</t>
  </si>
  <si>
    <t>COVR-X1873</t>
  </si>
  <si>
    <t>DIR-X1870</t>
  </si>
  <si>
    <t>COVR-X1862</t>
  </si>
  <si>
    <t>COVR-X1863</t>
  </si>
  <si>
    <t>DIR-X3260</t>
  </si>
  <si>
    <t>DAP-LX1880</t>
  </si>
  <si>
    <t>DAP-X1860</t>
  </si>
  <si>
    <t>Parental Control</t>
    <phoneticPr fontId="3" type="noConversion"/>
  </si>
  <si>
    <t>Advance Parental Control</t>
    <phoneticPr fontId="3" type="noConversion"/>
  </si>
  <si>
    <t>D-Link DeFend Full Function</t>
    <phoneticPr fontId="3" type="noConversion"/>
  </si>
  <si>
    <t>FOTA In Wizard</t>
    <phoneticPr fontId="3" type="noConversion"/>
  </si>
  <si>
    <t>Remote Management</t>
    <phoneticPr fontId="3" type="noConversion"/>
  </si>
  <si>
    <t>Google+Alexa Test</t>
    <phoneticPr fontId="3" type="noConversion"/>
  </si>
  <si>
    <t>D-Link DeFend regression function</t>
    <phoneticPr fontId="3" type="noConversion"/>
  </si>
  <si>
    <t>DIR-X3260_Full</t>
    <phoneticPr fontId="3" type="noConversion"/>
  </si>
  <si>
    <t>DIR-X3260_Regression</t>
    <phoneticPr fontId="3" type="noConversion"/>
  </si>
  <si>
    <t>COVR-1103_A1_Full</t>
    <phoneticPr fontId="3" type="noConversion"/>
  </si>
  <si>
    <t>COVR-1103_A1_Regression</t>
    <phoneticPr fontId="3" type="noConversion"/>
  </si>
  <si>
    <t>DIR-LX1870_Full</t>
    <phoneticPr fontId="3" type="noConversion"/>
  </si>
  <si>
    <t>DAP-1610_B1_Regression</t>
    <phoneticPr fontId="3" type="noConversion"/>
  </si>
  <si>
    <t>DAP-1610_B1_Full</t>
    <phoneticPr fontId="3" type="noConversion"/>
  </si>
  <si>
    <t>COVR-1103_B1_Full</t>
    <phoneticPr fontId="3" type="noConversion"/>
  </si>
  <si>
    <t>COVR-1103_B1_Regression</t>
    <phoneticPr fontId="3" type="noConversion"/>
  </si>
  <si>
    <t>Basic Function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</si>
</sst>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/m/d;@"/>
  </numFmts>
  <fonts count="13">
    <font>
      <sz val="11"/>
      <color theme="1"/>
      <name val="新細明體"/>
      <family val="2"/>
      <scheme val="minor"/>
    </font>
    <font>
      <sz val="13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scheme val="minor"/>
    </font>
    <font>
      <sz val="10"/>
      <name val="Arial"/>
      <family val="2"/>
    </font>
    <font>
      <sz val="12"/>
      <name val="宋体"/>
      <family val="3"/>
      <charset val="136"/>
    </font>
    <font>
      <sz val="13"/>
      <color theme="1"/>
      <name val="新細明體"/>
      <family val="1"/>
      <charset val="136"/>
      <scheme val="minor"/>
    </font>
    <font>
      <sz val="14"/>
      <color theme="1"/>
      <name val="Microsoft JhengHei Light"/>
      <family val="2"/>
      <charset val="136"/>
    </font>
    <font>
      <sz val="11"/>
      <color theme="1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sz val="14"/>
      <color rgb="FF000000"/>
      <name val="Microsoft JhengHei Light"/>
      <family val="2"/>
      <charset val="136"/>
    </font>
    <font>
      <sz val="14"/>
      <color rgb="FFED7D31"/>
      <name val="Microsoft JhengHei Light"/>
      <family val="2"/>
      <charset val="136"/>
    </font>
  </fonts>
  <fills count="2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8E7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10EC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77" fontId="6" fillId="0" borderId="0"/>
    <xf numFmtId="177" fontId="6" fillId="0" borderId="0"/>
    <xf numFmtId="0" fontId="5" fillId="0" borderId="0"/>
  </cellStyleXfs>
  <cellXfs count="118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12" xfId="0" applyFont="1" applyBorder="1"/>
    <xf numFmtId="0" fontId="2" fillId="0" borderId="1" xfId="0" applyFont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0" fontId="4" fillId="0" borderId="15" xfId="0" applyFont="1" applyBorder="1"/>
    <xf numFmtId="0" fontId="2" fillId="0" borderId="1" xfId="0" applyFont="1" applyBorder="1" applyAlignment="1">
      <alignment horizontal="center" vertical="center"/>
    </xf>
    <xf numFmtId="0" fontId="4" fillId="0" borderId="18" xfId="0" applyFont="1" applyFill="1" applyBorder="1"/>
    <xf numFmtId="0" fontId="4" fillId="0" borderId="1" xfId="0" applyFont="1" applyFill="1" applyBorder="1"/>
    <xf numFmtId="0" fontId="4" fillId="0" borderId="13" xfId="0" applyFont="1" applyFill="1" applyBorder="1"/>
    <xf numFmtId="0" fontId="4" fillId="0" borderId="12" xfId="0" applyFont="1" applyFill="1" applyBorder="1"/>
    <xf numFmtId="0" fontId="4" fillId="0" borderId="31" xfId="0" applyFont="1" applyFill="1" applyBorder="1"/>
    <xf numFmtId="0" fontId="4" fillId="0" borderId="32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21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3" borderId="15" xfId="0" applyFont="1" applyFill="1" applyBorder="1" applyAlignment="1">
      <alignment horizontal="left" vertical="center"/>
    </xf>
    <xf numFmtId="0" fontId="1" fillId="16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vertical="center"/>
    </xf>
    <xf numFmtId="0" fontId="9" fillId="0" borderId="0" xfId="0" applyFont="1"/>
    <xf numFmtId="0" fontId="10" fillId="5" borderId="15" xfId="0" applyFont="1" applyFill="1" applyBorder="1" applyAlignment="1">
      <alignment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8" fillId="0" borderId="3" xfId="0" applyFont="1" applyBorder="1"/>
    <xf numFmtId="0" fontId="8" fillId="17" borderId="3" xfId="0" applyFont="1" applyFill="1" applyBorder="1"/>
    <xf numFmtId="0" fontId="8" fillId="0" borderId="4" xfId="0" applyFont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1" xfId="0" applyFont="1" applyBorder="1"/>
    <xf numFmtId="0" fontId="8" fillId="17" borderId="1" xfId="0" applyFont="1" applyFill="1" applyBorder="1"/>
    <xf numFmtId="0" fontId="8" fillId="0" borderId="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8" borderId="1" xfId="0" applyFont="1" applyFill="1" applyBorder="1"/>
    <xf numFmtId="0" fontId="8" fillId="13" borderId="25" xfId="0" applyFont="1" applyFill="1" applyBorder="1" applyAlignment="1">
      <alignment horizontal="center" vertical="center"/>
    </xf>
    <xf numFmtId="0" fontId="8" fillId="8" borderId="5" xfId="0" applyFont="1" applyFill="1" applyBorder="1"/>
    <xf numFmtId="0" fontId="8" fillId="8" borderId="9" xfId="0" applyFont="1" applyFill="1" applyBorder="1"/>
    <xf numFmtId="0" fontId="8" fillId="0" borderId="2" xfId="0" applyFont="1" applyBorder="1" applyAlignment="1">
      <alignment horizontal="center" vertical="center"/>
    </xf>
    <xf numFmtId="0" fontId="8" fillId="8" borderId="3" xfId="0" applyFont="1" applyFill="1" applyBorder="1"/>
    <xf numFmtId="0" fontId="8" fillId="19" borderId="3" xfId="0" applyFont="1" applyFill="1" applyBorder="1"/>
    <xf numFmtId="0" fontId="8" fillId="19" borderId="1" xfId="0" applyFont="1" applyFill="1" applyBorder="1"/>
    <xf numFmtId="0" fontId="8" fillId="0" borderId="6" xfId="0" applyFont="1" applyBorder="1" applyAlignment="1">
      <alignment horizontal="center" vertical="center"/>
    </xf>
    <xf numFmtId="0" fontId="8" fillId="9" borderId="1" xfId="0" applyFont="1" applyFill="1" applyBorder="1"/>
    <xf numFmtId="0" fontId="8" fillId="18" borderId="7" xfId="0" applyFont="1" applyFill="1" applyBorder="1"/>
    <xf numFmtId="0" fontId="8" fillId="20" borderId="7" xfId="0" applyFont="1" applyFill="1" applyBorder="1"/>
    <xf numFmtId="0" fontId="8" fillId="20" borderId="10" xfId="0" applyFont="1" applyFill="1" applyBorder="1"/>
    <xf numFmtId="0" fontId="8" fillId="0" borderId="11" xfId="0" applyFont="1" applyBorder="1" applyAlignment="1">
      <alignment horizontal="center" vertical="center"/>
    </xf>
    <xf numFmtId="0" fontId="8" fillId="18" borderId="17" xfId="0" applyFont="1" applyFill="1" applyBorder="1"/>
    <xf numFmtId="0" fontId="8" fillId="10" borderId="3" xfId="0" applyFont="1" applyFill="1" applyBorder="1"/>
    <xf numFmtId="0" fontId="8" fillId="10" borderId="1" xfId="0" applyFont="1" applyFill="1" applyBorder="1"/>
    <xf numFmtId="0" fontId="11" fillId="11" borderId="7" xfId="0" applyFont="1" applyFill="1" applyBorder="1"/>
    <xf numFmtId="0" fontId="11" fillId="11" borderId="10" xfId="0" applyFont="1" applyFill="1" applyBorder="1"/>
    <xf numFmtId="0" fontId="11" fillId="11" borderId="11" xfId="0" applyFont="1" applyFill="1" applyBorder="1"/>
    <xf numFmtId="0" fontId="11" fillId="11" borderId="15" xfId="0" applyFont="1" applyFill="1" applyBorder="1"/>
    <xf numFmtId="0" fontId="8" fillId="0" borderId="12" xfId="0" applyFont="1" applyBorder="1"/>
    <xf numFmtId="0" fontId="11" fillId="11" borderId="0" xfId="0" applyFont="1" applyFill="1"/>
    <xf numFmtId="0" fontId="8" fillId="0" borderId="9" xfId="0" applyFont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7" xfId="0" applyFont="1" applyBorder="1"/>
    <xf numFmtId="0" fontId="8" fillId="12" borderId="25" xfId="0" applyFont="1" applyFill="1" applyBorder="1"/>
    <xf numFmtId="0" fontId="8" fillId="12" borderId="29" xfId="0" applyFont="1" applyFill="1" applyBorder="1"/>
    <xf numFmtId="0" fontId="8" fillId="12" borderId="29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right"/>
    </xf>
    <xf numFmtId="176" fontId="12" fillId="0" borderId="7" xfId="0" applyNumberFormat="1" applyFont="1" applyBorder="1"/>
    <xf numFmtId="0" fontId="9" fillId="0" borderId="0" xfId="0" applyFont="1" applyAlignment="1">
      <alignment horizontal="right"/>
    </xf>
    <xf numFmtId="0" fontId="9" fillId="0" borderId="0" xfId="0" applyFont="1" applyBorder="1"/>
    <xf numFmtId="0" fontId="9" fillId="0" borderId="15" xfId="0" applyFont="1" applyBorder="1"/>
    <xf numFmtId="0" fontId="8" fillId="12" borderId="29" xfId="0" applyFont="1" applyFill="1" applyBorder="1" applyAlignment="1"/>
    <xf numFmtId="0" fontId="4" fillId="0" borderId="1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0" fontId="8" fillId="12" borderId="23" xfId="0" applyFont="1" applyFill="1" applyBorder="1" applyAlignment="1">
      <alignment horizontal="right"/>
    </xf>
    <xf numFmtId="0" fontId="8" fillId="12" borderId="27" xfId="0" applyFont="1" applyFill="1" applyBorder="1" applyAlignment="1">
      <alignment horizontal="right"/>
    </xf>
    <xf numFmtId="0" fontId="8" fillId="12" borderId="29" xfId="0" applyFont="1" applyFill="1" applyBorder="1" applyAlignment="1">
      <alignment horizontal="right"/>
    </xf>
    <xf numFmtId="0" fontId="8" fillId="4" borderId="24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left"/>
    </xf>
    <xf numFmtId="0" fontId="8" fillId="4" borderId="29" xfId="0" applyFont="1" applyFill="1" applyBorder="1" applyAlignment="1">
      <alignment horizontal="left"/>
    </xf>
    <xf numFmtId="0" fontId="8" fillId="4" borderId="26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4" borderId="28" xfId="0" applyFont="1" applyFill="1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/>
    </xf>
    <xf numFmtId="0" fontId="11" fillId="11" borderId="18" xfId="0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</cellXfs>
  <cellStyles count="9">
    <cellStyle name="一般" xfId="0" builtinId="0"/>
    <cellStyle name="一般 2" xfId="1" xr:uid="{0A89936E-2967-4E1A-A710-CC84BB577E8E}"/>
    <cellStyle name="样式 1" xfId="8" xr:uid="{39A30F10-4875-4D1E-A74E-A9C5261BD4ED}"/>
    <cellStyle name="常规 2" xfId="2" xr:uid="{E89DDD7D-F387-45BB-B037-FFEDDD638EC2}"/>
    <cellStyle name="常规 2 2" xfId="3" xr:uid="{5FD4FFDC-2592-4552-831C-B0954F08298D}"/>
    <cellStyle name="常规 3" xfId="4" xr:uid="{2348C3B3-9CA9-44FD-B810-3AA978F61D3F}"/>
    <cellStyle name="常规 5 2" xfId="5" xr:uid="{61E37F23-E18C-48CE-A8C5-E43E029A5A4E}"/>
    <cellStyle name="常规 5 2 5 2 2" xfId="6" xr:uid="{14E3FA6E-820D-458C-B510-8B2439A087AA}"/>
    <cellStyle name="常规 5 2 5 3" xfId="7" xr:uid="{76D6AECD-28D3-4B23-8A53-0E96D8D1AECD}"/>
  </cellStyles>
  <dxfs count="1">
    <dxf>
      <fill>
        <patternFill patternType="lightGray">
          <bgColor theme="0" tint="-4.9989318521683403E-2"/>
        </patternFill>
      </fill>
    </dxf>
  </dxfs>
  <tableStyles count="0" defaultTableStyle="TableStyleMedium2" defaultPivotStyle="PivotStyleMedium9"/>
  <colors>
    <mruColors>
      <color rgb="FFB10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CBE6-806C-4BB7-82CF-2559819DC93D}">
  <dimension ref="A1:B23"/>
  <sheetViews>
    <sheetView workbookViewId="0">
      <selection activeCell="B24" sqref="B24"/>
    </sheetView>
  </sheetViews>
  <sheetFormatPr defaultColWidth="9" defaultRowHeight="15.75"/>
  <cols>
    <col min="1" max="1" width="15.85546875" bestFit="1" customWidth="1"/>
    <col min="2" max="2" width="61.140625" bestFit="1" customWidth="1"/>
  </cols>
  <sheetData>
    <row r="1" spans="1:2" ht="19.5">
      <c r="A1" s="7" t="s">
        <v>43</v>
      </c>
      <c r="B1" s="4" t="s">
        <v>44</v>
      </c>
    </row>
    <row r="2" spans="1:2" ht="19.5">
      <c r="A2" s="84" t="s">
        <v>45</v>
      </c>
      <c r="B2" s="2" t="s">
        <v>46</v>
      </c>
    </row>
    <row r="3" spans="1:2" ht="19.5">
      <c r="A3" s="85"/>
      <c r="B3" s="1" t="s">
        <v>47</v>
      </c>
    </row>
    <row r="4" spans="1:2" ht="19.5">
      <c r="A4" s="85"/>
      <c r="B4" s="1" t="s">
        <v>48</v>
      </c>
    </row>
    <row r="5" spans="1:2" ht="19.5">
      <c r="A5" s="86" t="s">
        <v>45</v>
      </c>
      <c r="B5" s="3" t="s">
        <v>49</v>
      </c>
    </row>
    <row r="6" spans="1:2" ht="19.5">
      <c r="A6" s="87"/>
      <c r="B6" s="3" t="s">
        <v>50</v>
      </c>
    </row>
    <row r="7" spans="1:2" ht="19.5">
      <c r="A7" s="88" t="s">
        <v>51</v>
      </c>
      <c r="B7" s="1" t="s">
        <v>52</v>
      </c>
    </row>
    <row r="8" spans="1:2" ht="19.5">
      <c r="A8" s="89"/>
      <c r="B8" s="1" t="s">
        <v>53</v>
      </c>
    </row>
    <row r="9" spans="1:2" ht="19.5">
      <c r="A9" s="89"/>
      <c r="B9" s="3" t="s">
        <v>54</v>
      </c>
    </row>
    <row r="10" spans="1:2" ht="19.5">
      <c r="A10" s="90" t="s">
        <v>55</v>
      </c>
      <c r="B10" s="6" t="s">
        <v>56</v>
      </c>
    </row>
    <row r="11" spans="1:2" ht="19.5">
      <c r="A11" s="91"/>
      <c r="B11" s="8" t="s">
        <v>57</v>
      </c>
    </row>
    <row r="12" spans="1:2" ht="19.5">
      <c r="A12" s="80" t="s">
        <v>58</v>
      </c>
      <c r="B12" s="9" t="s">
        <v>59</v>
      </c>
    </row>
    <row r="13" spans="1:2" ht="19.5">
      <c r="A13" s="81"/>
      <c r="B13" s="9" t="s">
        <v>75</v>
      </c>
    </row>
    <row r="14" spans="1:2" ht="19.5">
      <c r="A14" s="81"/>
      <c r="B14" s="9" t="s">
        <v>74</v>
      </c>
    </row>
    <row r="15" spans="1:2" ht="19.5">
      <c r="A15" s="80" t="s">
        <v>78</v>
      </c>
      <c r="B15" s="9" t="s">
        <v>59</v>
      </c>
    </row>
    <row r="16" spans="1:2" ht="19.5">
      <c r="A16" s="81"/>
      <c r="B16" s="9" t="s">
        <v>76</v>
      </c>
    </row>
    <row r="17" spans="1:2" ht="19.5">
      <c r="A17" s="81"/>
      <c r="B17" s="9" t="s">
        <v>77</v>
      </c>
    </row>
    <row r="18" spans="1:2" ht="19.5">
      <c r="A18" s="81"/>
      <c r="B18" s="9" t="s">
        <v>79</v>
      </c>
    </row>
    <row r="19" spans="1:2" ht="19.5">
      <c r="A19" s="81"/>
      <c r="B19" s="9" t="s">
        <v>80</v>
      </c>
    </row>
    <row r="20" spans="1:2" ht="19.5">
      <c r="A20" s="81"/>
      <c r="B20" s="11" t="s">
        <v>81</v>
      </c>
    </row>
    <row r="21" spans="1:2" ht="19.5">
      <c r="A21" s="82" t="s">
        <v>86</v>
      </c>
      <c r="B21" s="12" t="s">
        <v>84</v>
      </c>
    </row>
    <row r="22" spans="1:2" ht="19.5">
      <c r="A22" s="83"/>
      <c r="B22" s="13" t="s">
        <v>85</v>
      </c>
    </row>
    <row r="23" spans="1:2" ht="19.5">
      <c r="A23" s="12" t="s">
        <v>93</v>
      </c>
      <c r="B23" s="10" t="s">
        <v>94</v>
      </c>
    </row>
  </sheetData>
  <mergeCells count="7">
    <mergeCell ref="A15:A20"/>
    <mergeCell ref="A21:A22"/>
    <mergeCell ref="A2:A4"/>
    <mergeCell ref="A5:A6"/>
    <mergeCell ref="A7:A9"/>
    <mergeCell ref="A10:A11"/>
    <mergeCell ref="A12:A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3985-C87E-416E-9600-71F606ACA70A}">
  <dimension ref="A1:P918"/>
  <sheetViews>
    <sheetView tabSelected="1"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4" sqref="J1:J1048576"/>
    </sheetView>
  </sheetViews>
  <sheetFormatPr defaultColWidth="15.140625" defaultRowHeight="15"/>
  <cols>
    <col min="1" max="2" width="15.140625" style="25"/>
    <col min="3" max="3" width="20.28515625" style="25" customWidth="1"/>
    <col min="4" max="6" width="15.140625" style="25"/>
    <col min="7" max="7" width="15.140625" style="76"/>
    <col min="8" max="9" width="15.140625" style="25"/>
    <col min="10" max="10" width="18.85546875" style="78" customWidth="1"/>
    <col min="11" max="15" width="15.140625" style="25"/>
    <col min="16" max="16" width="24.140625" style="25" customWidth="1"/>
    <col min="17" max="16384" width="15.140625" style="25"/>
  </cols>
  <sheetData>
    <row r="1" spans="1:16" ht="18.75">
      <c r="A1" s="105" t="s">
        <v>0</v>
      </c>
      <c r="B1" s="99"/>
      <c r="C1" s="99"/>
      <c r="D1" s="99"/>
      <c r="E1" s="99"/>
      <c r="F1" s="99"/>
      <c r="G1" s="99"/>
      <c r="H1" s="99"/>
      <c r="I1" s="99"/>
      <c r="J1" s="106"/>
      <c r="K1" s="98" t="s">
        <v>1</v>
      </c>
      <c r="L1" s="99"/>
      <c r="M1" s="99"/>
      <c r="N1" s="99"/>
      <c r="O1" s="99"/>
      <c r="P1" s="100"/>
    </row>
    <row r="2" spans="1:16" ht="18.75">
      <c r="A2" s="102" t="s">
        <v>2</v>
      </c>
      <c r="B2" s="103"/>
      <c r="C2" s="103"/>
      <c r="D2" s="103"/>
      <c r="E2" s="103"/>
      <c r="F2" s="103"/>
      <c r="G2" s="103"/>
      <c r="H2" s="103"/>
      <c r="I2" s="103"/>
      <c r="J2" s="104"/>
      <c r="K2" s="101"/>
      <c r="L2" s="101"/>
      <c r="M2" s="101"/>
      <c r="N2" s="101"/>
      <c r="O2" s="101"/>
      <c r="P2" s="101"/>
    </row>
    <row r="3" spans="1:16" ht="18.75">
      <c r="A3" s="107" t="s">
        <v>3</v>
      </c>
      <c r="B3" s="107"/>
      <c r="C3" s="107" t="s">
        <v>4</v>
      </c>
      <c r="D3" s="110" t="s">
        <v>119</v>
      </c>
      <c r="E3" s="110"/>
      <c r="F3" s="110"/>
      <c r="G3" s="110"/>
      <c r="H3" s="110"/>
      <c r="I3" s="110"/>
      <c r="J3" s="110"/>
      <c r="K3" s="111" t="s">
        <v>5</v>
      </c>
      <c r="L3" s="111"/>
      <c r="M3" s="111"/>
      <c r="N3" s="111"/>
      <c r="O3" s="114" t="s">
        <v>6</v>
      </c>
      <c r="P3" s="107" t="s">
        <v>7</v>
      </c>
    </row>
    <row r="4" spans="1:16" s="29" customFormat="1" ht="79.5" customHeight="1">
      <c r="A4" s="107"/>
      <c r="B4" s="107"/>
      <c r="C4" s="107"/>
      <c r="D4" s="27" t="s">
        <v>253</v>
      </c>
      <c r="E4" s="26" t="s">
        <v>237</v>
      </c>
      <c r="F4" s="26" t="s">
        <v>238</v>
      </c>
      <c r="G4" s="26" t="s">
        <v>239</v>
      </c>
      <c r="H4" s="26" t="s">
        <v>240</v>
      </c>
      <c r="I4" s="27" t="s">
        <v>241</v>
      </c>
      <c r="J4" s="26" t="s">
        <v>242</v>
      </c>
      <c r="K4" s="28" t="s">
        <v>253</v>
      </c>
      <c r="L4" s="28" t="s">
        <v>243</v>
      </c>
      <c r="M4" s="28" t="s">
        <v>92</v>
      </c>
      <c r="N4" s="28" t="s">
        <v>241</v>
      </c>
      <c r="O4" s="114"/>
      <c r="P4" s="107"/>
    </row>
    <row r="5" spans="1:16" ht="18.75">
      <c r="A5" s="30">
        <v>1</v>
      </c>
      <c r="B5" s="108" t="s">
        <v>180</v>
      </c>
      <c r="C5" s="31" t="s">
        <v>8</v>
      </c>
      <c r="D5" s="32">
        <f t="shared" ref="D5:D36" si="0">(INDEX(times1,MATCH(CONCATENATE($C5,"_Full"),model1,0),MATCH($D$4,plan1,0)))-SUM($E5:$I5)</f>
        <v>12.9</v>
      </c>
      <c r="E5" s="32">
        <f t="shared" ref="E5:E36" si="1">_xlfn.IFNA(INDEX(times1,MATCH(CONCATENATE($C5,"_Full"),model1,0),MATCH($E$4,plan1,0)),0)</f>
        <v>2</v>
      </c>
      <c r="F5" s="32">
        <f t="shared" ref="F5:F36" si="2">INDEX(times1,MATCH(CONCATENATE($C5,"_Full"),model1,0),MATCH($F$4,plan1,0))</f>
        <v>0</v>
      </c>
      <c r="G5" s="32">
        <f t="shared" ref="G5:G36" si="3">INDEX(times1,MATCH(CONCATENATE($C5,"_Full"),model1,0),MATCH($G$4,plan1,0))</f>
        <v>0</v>
      </c>
      <c r="H5" s="32">
        <f t="shared" ref="H5:H36" si="4">INDEX(times1,MATCH(CONCATENATE($C5,"_Full"),model1,0),MATCH($H$4,plan1,0))</f>
        <v>0</v>
      </c>
      <c r="I5" s="32">
        <f t="shared" ref="I5:I36" si="5">INDEX(times1,MATCH(CONCATENATE($C5,"_Full"),model1,0),MATCH($I$4,plan1,0))</f>
        <v>0</v>
      </c>
      <c r="J5" s="33">
        <v>0</v>
      </c>
      <c r="K5" s="34">
        <f>(INDEX(times1,MATCH(CONCATENATE($C5,"_Regression"),model1,0),MATCH($D$4,plan1,0)))-SUM($L5:$N5)</f>
        <v>6.9</v>
      </c>
      <c r="L5" s="35">
        <f t="shared" ref="L5:L36" si="6">INDEX(times1,MATCH(CONCATENATE($C5,"_Regression"),model1,0),MATCH($L$4,plan1,0))</f>
        <v>0</v>
      </c>
      <c r="M5" s="35">
        <f t="shared" ref="M5:M36" si="7">INDEX(times1,MATCH(CONCATENATE($C5,"_Regression"),model1,0),MATCH($M$4,plan1,0))</f>
        <v>0</v>
      </c>
      <c r="N5" s="35">
        <f t="shared" ref="N5:N36" si="8">INDEX(times1,MATCH(CONCATENATE($C5,"_Regression"),model1,0),MATCH($N$4,plan1,0))</f>
        <v>0</v>
      </c>
      <c r="O5" s="36">
        <v>2</v>
      </c>
      <c r="P5" s="37"/>
    </row>
    <row r="6" spans="1:16" ht="18.75">
      <c r="A6" s="38">
        <v>2</v>
      </c>
      <c r="B6" s="108"/>
      <c r="C6" s="39" t="s">
        <v>9</v>
      </c>
      <c r="D6" s="40">
        <f t="shared" si="0"/>
        <v>12.899999999999999</v>
      </c>
      <c r="E6" s="40">
        <f t="shared" si="1"/>
        <v>0.5</v>
      </c>
      <c r="F6" s="40">
        <f t="shared" si="2"/>
        <v>0</v>
      </c>
      <c r="G6" s="40">
        <f t="shared" si="3"/>
        <v>16</v>
      </c>
      <c r="H6" s="40">
        <f t="shared" si="4"/>
        <v>0</v>
      </c>
      <c r="I6" s="40">
        <f t="shared" si="5"/>
        <v>0</v>
      </c>
      <c r="J6" s="41">
        <v>18</v>
      </c>
      <c r="K6" s="34">
        <f>(INDEX(times1,MATCH(CONCATENATE($C6,"_Regression"),model1,0),MATCH($D$4,plan1,0)))-SUM($L6:$N6)</f>
        <v>6.9</v>
      </c>
      <c r="L6" s="117">
        <f t="shared" si="6"/>
        <v>2</v>
      </c>
      <c r="M6" s="42">
        <f t="shared" si="7"/>
        <v>0</v>
      </c>
      <c r="N6" s="42">
        <f t="shared" si="8"/>
        <v>0</v>
      </c>
      <c r="O6" s="43">
        <v>4</v>
      </c>
      <c r="P6" s="37"/>
    </row>
    <row r="7" spans="1:16" ht="18.75">
      <c r="A7" s="38">
        <v>3</v>
      </c>
      <c r="B7" s="108"/>
      <c r="C7" s="44" t="s">
        <v>10</v>
      </c>
      <c r="D7" s="40">
        <f t="shared" si="0"/>
        <v>12.9</v>
      </c>
      <c r="E7" s="40">
        <f t="shared" si="1"/>
        <v>2</v>
      </c>
      <c r="F7" s="40">
        <f t="shared" si="2"/>
        <v>0</v>
      </c>
      <c r="G7" s="40">
        <f t="shared" si="3"/>
        <v>0</v>
      </c>
      <c r="H7" s="40">
        <f t="shared" si="4"/>
        <v>0</v>
      </c>
      <c r="I7" s="40">
        <f t="shared" si="5"/>
        <v>0</v>
      </c>
      <c r="J7" s="42">
        <v>0</v>
      </c>
      <c r="K7" s="34">
        <f>(INDEX(times1,MATCH(CONCATENATE($C7,"_Regression"),model1,0),MATCH($D$4,plan1,0)))-SUM($L7:$N7)</f>
        <v>6.9</v>
      </c>
      <c r="L7" s="42">
        <f t="shared" si="6"/>
        <v>0</v>
      </c>
      <c r="M7" s="42">
        <f t="shared" si="7"/>
        <v>0</v>
      </c>
      <c r="N7" s="42">
        <f t="shared" si="8"/>
        <v>0</v>
      </c>
      <c r="O7" s="43">
        <v>2</v>
      </c>
      <c r="P7" s="37"/>
    </row>
    <row r="8" spans="1:16" ht="18.75">
      <c r="A8" s="38">
        <v>4</v>
      </c>
      <c r="B8" s="108"/>
      <c r="C8" s="44" t="s">
        <v>11</v>
      </c>
      <c r="D8" s="40">
        <f t="shared" si="0"/>
        <v>12.9</v>
      </c>
      <c r="E8" s="40">
        <f t="shared" si="1"/>
        <v>2</v>
      </c>
      <c r="F8" s="40">
        <f t="shared" si="2"/>
        <v>0</v>
      </c>
      <c r="G8" s="40">
        <f t="shared" si="3"/>
        <v>0</v>
      </c>
      <c r="H8" s="40">
        <f t="shared" si="4"/>
        <v>0</v>
      </c>
      <c r="I8" s="40">
        <f t="shared" si="5"/>
        <v>0</v>
      </c>
      <c r="J8" s="42">
        <v>0</v>
      </c>
      <c r="K8" s="34">
        <f>(INDEX(times1,MATCH(CONCATENATE($C8,"_Regression"),model1,0),MATCH($D$4,plan1,0)))-SUM($L8:$N8)</f>
        <v>6.9</v>
      </c>
      <c r="L8" s="42">
        <f t="shared" si="6"/>
        <v>0</v>
      </c>
      <c r="M8" s="42">
        <f t="shared" si="7"/>
        <v>0</v>
      </c>
      <c r="N8" s="42">
        <f t="shared" si="8"/>
        <v>0</v>
      </c>
      <c r="O8" s="43">
        <v>2</v>
      </c>
      <c r="P8" s="37"/>
    </row>
    <row r="9" spans="1:16" ht="18.75">
      <c r="A9" s="38">
        <v>5</v>
      </c>
      <c r="B9" s="108"/>
      <c r="C9" s="44" t="s">
        <v>12</v>
      </c>
      <c r="D9" s="40">
        <f t="shared" si="0"/>
        <v>12.9</v>
      </c>
      <c r="E9" s="40">
        <f t="shared" si="1"/>
        <v>2</v>
      </c>
      <c r="F9" s="40">
        <f t="shared" si="2"/>
        <v>0</v>
      </c>
      <c r="G9" s="40">
        <f t="shared" si="3"/>
        <v>0</v>
      </c>
      <c r="H9" s="40">
        <f t="shared" si="4"/>
        <v>0</v>
      </c>
      <c r="I9" s="40">
        <f t="shared" si="5"/>
        <v>0</v>
      </c>
      <c r="J9" s="42">
        <v>0</v>
      </c>
      <c r="K9" s="34">
        <f>(INDEX(times1,MATCH(CONCATENATE($C9,"_Regression"),model1,0),MATCH($D$4,plan1,0)))-SUM($L9:$N9)</f>
        <v>6.9</v>
      </c>
      <c r="L9" s="42">
        <f t="shared" si="6"/>
        <v>0</v>
      </c>
      <c r="M9" s="42">
        <f t="shared" si="7"/>
        <v>0</v>
      </c>
      <c r="N9" s="42">
        <f t="shared" si="8"/>
        <v>0</v>
      </c>
      <c r="O9" s="43">
        <v>2</v>
      </c>
      <c r="P9" s="37"/>
    </row>
    <row r="10" spans="1:16" ht="18.75">
      <c r="A10" s="38">
        <v>6</v>
      </c>
      <c r="B10" s="108"/>
      <c r="C10" s="44" t="s">
        <v>13</v>
      </c>
      <c r="D10" s="40">
        <f t="shared" si="0"/>
        <v>12.9</v>
      </c>
      <c r="E10" s="40">
        <f t="shared" si="1"/>
        <v>2</v>
      </c>
      <c r="F10" s="40">
        <f t="shared" si="2"/>
        <v>0</v>
      </c>
      <c r="G10" s="40">
        <f t="shared" si="3"/>
        <v>0</v>
      </c>
      <c r="H10" s="40">
        <f t="shared" si="4"/>
        <v>0</v>
      </c>
      <c r="I10" s="40">
        <f t="shared" si="5"/>
        <v>0</v>
      </c>
      <c r="J10" s="42">
        <v>0</v>
      </c>
      <c r="K10" s="34">
        <f>(INDEX(times1,MATCH(CONCATENATE($C10,"_Regression"),model1,0),MATCH($D$4,plan1,0)))-SUM($L10:$N10)</f>
        <v>6.9</v>
      </c>
      <c r="L10" s="42">
        <f t="shared" si="6"/>
        <v>0</v>
      </c>
      <c r="M10" s="42">
        <f t="shared" si="7"/>
        <v>0</v>
      </c>
      <c r="N10" s="42">
        <f t="shared" si="8"/>
        <v>0</v>
      </c>
      <c r="O10" s="43">
        <v>2</v>
      </c>
      <c r="P10" s="37"/>
    </row>
    <row r="11" spans="1:16" ht="18.75">
      <c r="A11" s="38">
        <v>7</v>
      </c>
      <c r="B11" s="108"/>
      <c r="C11" s="44" t="s">
        <v>221</v>
      </c>
      <c r="D11" s="40">
        <f t="shared" si="0"/>
        <v>12.9</v>
      </c>
      <c r="E11" s="40">
        <f t="shared" si="1"/>
        <v>2</v>
      </c>
      <c r="F11" s="40">
        <f t="shared" si="2"/>
        <v>0</v>
      </c>
      <c r="G11" s="40">
        <f t="shared" si="3"/>
        <v>0</v>
      </c>
      <c r="H11" s="40">
        <f t="shared" si="4"/>
        <v>0</v>
      </c>
      <c r="I11" s="40">
        <f t="shared" si="5"/>
        <v>0</v>
      </c>
      <c r="J11" s="41">
        <v>18</v>
      </c>
      <c r="K11" s="34">
        <f>(INDEX(times1,MATCH(CONCATENATE($C11,"_Regression"),model1,0),MATCH($D$4,plan1,0)))-SUM($L11:$N11)</f>
        <v>6.9</v>
      </c>
      <c r="L11" s="42">
        <f t="shared" si="6"/>
        <v>0</v>
      </c>
      <c r="M11" s="42">
        <f t="shared" si="7"/>
        <v>0</v>
      </c>
      <c r="N11" s="42">
        <f t="shared" si="8"/>
        <v>0</v>
      </c>
      <c r="O11" s="43">
        <v>2</v>
      </c>
      <c r="P11" s="37"/>
    </row>
    <row r="12" spans="1:16" ht="18.75">
      <c r="A12" s="38">
        <v>8</v>
      </c>
      <c r="B12" s="108"/>
      <c r="C12" s="44" t="s">
        <v>223</v>
      </c>
      <c r="D12" s="40">
        <f t="shared" si="0"/>
        <v>12.899999999999995</v>
      </c>
      <c r="E12" s="40">
        <f t="shared" si="1"/>
        <v>2</v>
      </c>
      <c r="F12" s="40">
        <f t="shared" si="2"/>
        <v>5.2</v>
      </c>
      <c r="G12" s="40">
        <f t="shared" si="3"/>
        <v>0</v>
      </c>
      <c r="H12" s="40">
        <f t="shared" si="4"/>
        <v>0</v>
      </c>
      <c r="I12" s="40">
        <f t="shared" si="5"/>
        <v>12</v>
      </c>
      <c r="J12" s="41">
        <v>18</v>
      </c>
      <c r="K12" s="34">
        <f>(INDEX(times1,MATCH(CONCATENATE($C12,"_Regression"),model1,0),MATCH($D$4,plan1,0)))-SUM($L12:$N12)</f>
        <v>6.9</v>
      </c>
      <c r="L12" s="42">
        <f t="shared" si="6"/>
        <v>0</v>
      </c>
      <c r="M12" s="42">
        <f t="shared" si="7"/>
        <v>0</v>
      </c>
      <c r="N12" s="42">
        <f t="shared" si="8"/>
        <v>0</v>
      </c>
      <c r="O12" s="43">
        <v>2</v>
      </c>
      <c r="P12" s="37"/>
    </row>
    <row r="13" spans="1:16" ht="18.75">
      <c r="A13" s="38">
        <v>9</v>
      </c>
      <c r="B13" s="108"/>
      <c r="C13" s="39" t="s">
        <v>224</v>
      </c>
      <c r="D13" s="40">
        <f t="shared" si="0"/>
        <v>16.5</v>
      </c>
      <c r="E13" s="40">
        <f t="shared" si="1"/>
        <v>2</v>
      </c>
      <c r="F13" s="40">
        <f t="shared" si="2"/>
        <v>0</v>
      </c>
      <c r="G13" s="40">
        <f t="shared" si="3"/>
        <v>0</v>
      </c>
      <c r="H13" s="40">
        <f t="shared" si="4"/>
        <v>0</v>
      </c>
      <c r="I13" s="40">
        <f t="shared" si="5"/>
        <v>0</v>
      </c>
      <c r="J13" s="41">
        <v>18</v>
      </c>
      <c r="K13" s="34">
        <f>(INDEX(times1,MATCH(CONCATENATE($C13,"_Regression"),model1,0),MATCH($D$4,plan1,0)))-SUM($L13:$N13)</f>
        <v>10.5</v>
      </c>
      <c r="L13" s="42">
        <f t="shared" si="6"/>
        <v>0</v>
      </c>
      <c r="M13" s="42">
        <f t="shared" si="7"/>
        <v>0</v>
      </c>
      <c r="N13" s="42">
        <f t="shared" si="8"/>
        <v>0</v>
      </c>
      <c r="O13" s="43">
        <v>2</v>
      </c>
      <c r="P13" s="37"/>
    </row>
    <row r="14" spans="1:16" ht="18.75">
      <c r="A14" s="38">
        <v>10</v>
      </c>
      <c r="B14" s="108"/>
      <c r="C14" s="46" t="s">
        <v>225</v>
      </c>
      <c r="D14" s="40">
        <f t="shared" si="0"/>
        <v>12.9</v>
      </c>
      <c r="E14" s="40">
        <f t="shared" si="1"/>
        <v>2</v>
      </c>
      <c r="F14" s="40">
        <f t="shared" si="2"/>
        <v>0</v>
      </c>
      <c r="G14" s="40">
        <f t="shared" si="3"/>
        <v>0</v>
      </c>
      <c r="H14" s="40">
        <f t="shared" si="4"/>
        <v>0</v>
      </c>
      <c r="I14" s="40">
        <f t="shared" si="5"/>
        <v>0</v>
      </c>
      <c r="J14" s="41">
        <v>18</v>
      </c>
      <c r="K14" s="34">
        <f>(INDEX(times1,MATCH(CONCATENATE($C14,"_Regression"),model1,0),MATCH($D$4,plan1,0)))-SUM($L14:$N14)</f>
        <v>6.9</v>
      </c>
      <c r="L14" s="42">
        <f t="shared" si="6"/>
        <v>0</v>
      </c>
      <c r="M14" s="42">
        <f t="shared" si="7"/>
        <v>0</v>
      </c>
      <c r="N14" s="42">
        <f t="shared" si="8"/>
        <v>0</v>
      </c>
      <c r="O14" s="43">
        <v>2</v>
      </c>
      <c r="P14" s="37"/>
    </row>
    <row r="15" spans="1:16" ht="18.75">
      <c r="A15" s="38">
        <v>11</v>
      </c>
      <c r="B15" s="108"/>
      <c r="C15" s="46" t="s">
        <v>226</v>
      </c>
      <c r="D15" s="40">
        <f t="shared" si="0"/>
        <v>12.9</v>
      </c>
      <c r="E15" s="40">
        <f t="shared" si="1"/>
        <v>2</v>
      </c>
      <c r="F15" s="40">
        <f t="shared" si="2"/>
        <v>0</v>
      </c>
      <c r="G15" s="40">
        <f t="shared" si="3"/>
        <v>0</v>
      </c>
      <c r="H15" s="40">
        <f t="shared" si="4"/>
        <v>0</v>
      </c>
      <c r="I15" s="40">
        <f t="shared" si="5"/>
        <v>0</v>
      </c>
      <c r="J15" s="41">
        <v>18</v>
      </c>
      <c r="K15" s="34">
        <f>(INDEX(times1,MATCH(CONCATENATE($C15,"_Regression"),model1,0),MATCH($D$4,plan1,0)))-SUM($L15:$N15)</f>
        <v>6.9</v>
      </c>
      <c r="L15" s="42">
        <f t="shared" si="6"/>
        <v>0</v>
      </c>
      <c r="M15" s="42">
        <f t="shared" si="7"/>
        <v>0</v>
      </c>
      <c r="N15" s="42">
        <f t="shared" si="8"/>
        <v>0</v>
      </c>
      <c r="O15" s="43">
        <v>2</v>
      </c>
      <c r="P15" s="37"/>
    </row>
    <row r="16" spans="1:16" ht="18.75">
      <c r="A16" s="38">
        <v>12</v>
      </c>
      <c r="B16" s="108"/>
      <c r="C16" s="47" t="s">
        <v>14</v>
      </c>
      <c r="D16" s="40">
        <f t="shared" si="0"/>
        <v>29.4</v>
      </c>
      <c r="E16" s="40">
        <f t="shared" si="1"/>
        <v>2</v>
      </c>
      <c r="F16" s="40">
        <f t="shared" si="2"/>
        <v>0</v>
      </c>
      <c r="G16" s="40">
        <f t="shared" si="3"/>
        <v>0</v>
      </c>
      <c r="H16" s="40">
        <f t="shared" si="4"/>
        <v>0</v>
      </c>
      <c r="I16" s="40">
        <f t="shared" si="5"/>
        <v>0</v>
      </c>
      <c r="J16" s="41">
        <v>18</v>
      </c>
      <c r="K16" s="34">
        <f>(INDEX(times1,MATCH(CONCATENATE($C16,"_Regression"),model1,0),MATCH($D$4,plan1,0)))-SUM($L16:$N16)</f>
        <v>20.700000000000003</v>
      </c>
      <c r="L16" s="42">
        <f t="shared" si="6"/>
        <v>0</v>
      </c>
      <c r="M16" s="42">
        <f t="shared" si="7"/>
        <v>0</v>
      </c>
      <c r="N16" s="42">
        <f t="shared" si="8"/>
        <v>0</v>
      </c>
      <c r="O16" s="43">
        <v>4</v>
      </c>
      <c r="P16" s="37"/>
    </row>
    <row r="17" spans="1:16" ht="18.75">
      <c r="A17" s="38">
        <v>13</v>
      </c>
      <c r="B17" s="108"/>
      <c r="C17" s="47" t="s">
        <v>15</v>
      </c>
      <c r="D17" s="40">
        <f t="shared" si="0"/>
        <v>12.899999999999999</v>
      </c>
      <c r="E17" s="40">
        <f t="shared" si="1"/>
        <v>1</v>
      </c>
      <c r="F17" s="40">
        <f t="shared" si="2"/>
        <v>5.2</v>
      </c>
      <c r="G17" s="40">
        <f t="shared" si="3"/>
        <v>0</v>
      </c>
      <c r="H17" s="40">
        <f t="shared" si="4"/>
        <v>0</v>
      </c>
      <c r="I17" s="40">
        <f t="shared" si="5"/>
        <v>0</v>
      </c>
      <c r="J17" s="41">
        <v>18</v>
      </c>
      <c r="K17" s="34">
        <f>(INDEX(times1,MATCH(CONCATENATE($C17,"_Regression"),model1,0),MATCH($D$4,plan1,0)))-SUM($L17:$N17)</f>
        <v>6.9</v>
      </c>
      <c r="L17" s="42">
        <f t="shared" si="6"/>
        <v>0</v>
      </c>
      <c r="M17" s="42">
        <f t="shared" si="7"/>
        <v>0</v>
      </c>
      <c r="N17" s="42">
        <f t="shared" si="8"/>
        <v>0</v>
      </c>
      <c r="O17" s="43">
        <v>2</v>
      </c>
      <c r="P17" s="37"/>
    </row>
    <row r="18" spans="1:16" ht="18.75">
      <c r="A18" s="38">
        <v>14</v>
      </c>
      <c r="B18" s="108"/>
      <c r="C18" s="44" t="s">
        <v>16</v>
      </c>
      <c r="D18" s="40">
        <f t="shared" si="0"/>
        <v>12.899999999999999</v>
      </c>
      <c r="E18" s="40">
        <f t="shared" si="1"/>
        <v>1</v>
      </c>
      <c r="F18" s="40">
        <f t="shared" si="2"/>
        <v>5.2</v>
      </c>
      <c r="G18" s="40">
        <f t="shared" si="3"/>
        <v>0</v>
      </c>
      <c r="H18" s="40">
        <f t="shared" si="4"/>
        <v>0</v>
      </c>
      <c r="I18" s="40">
        <f t="shared" si="5"/>
        <v>0</v>
      </c>
      <c r="J18" s="41">
        <v>18</v>
      </c>
      <c r="K18" s="34">
        <f>(INDEX(times1,MATCH(CONCATENATE($C18,"_Regression"),model1,0),MATCH($D$4,plan1,0)))-SUM($L18:$N18)</f>
        <v>6.9</v>
      </c>
      <c r="L18" s="42">
        <f t="shared" si="6"/>
        <v>0</v>
      </c>
      <c r="M18" s="42">
        <f t="shared" si="7"/>
        <v>0</v>
      </c>
      <c r="N18" s="42">
        <f t="shared" si="8"/>
        <v>0</v>
      </c>
      <c r="O18" s="48">
        <v>2</v>
      </c>
      <c r="P18" s="37"/>
    </row>
    <row r="19" spans="1:16" ht="18.75">
      <c r="A19" s="38">
        <v>15</v>
      </c>
      <c r="B19" s="108"/>
      <c r="C19" s="49" t="s">
        <v>82</v>
      </c>
      <c r="D19" s="40">
        <f t="shared" si="0"/>
        <v>12.899999999999999</v>
      </c>
      <c r="E19" s="40">
        <f t="shared" si="1"/>
        <v>1</v>
      </c>
      <c r="F19" s="40">
        <f t="shared" si="2"/>
        <v>5.2</v>
      </c>
      <c r="G19" s="40">
        <f t="shared" si="3"/>
        <v>0</v>
      </c>
      <c r="H19" s="40">
        <f t="shared" si="4"/>
        <v>6</v>
      </c>
      <c r="I19" s="40">
        <f t="shared" si="5"/>
        <v>0</v>
      </c>
      <c r="J19" s="41">
        <v>18</v>
      </c>
      <c r="K19" s="34">
        <f>(INDEX(times1,MATCH(CONCATENATE($C19,"_Regression"),model1,0),MATCH($D$4,plan1,0)))-SUM($L19:$N19)</f>
        <v>6.9</v>
      </c>
      <c r="L19" s="42">
        <f t="shared" si="6"/>
        <v>0</v>
      </c>
      <c r="M19" s="117">
        <f t="shared" si="7"/>
        <v>6</v>
      </c>
      <c r="N19" s="42">
        <f t="shared" si="8"/>
        <v>0</v>
      </c>
      <c r="O19" s="48">
        <v>2</v>
      </c>
      <c r="P19" s="37"/>
    </row>
    <row r="20" spans="1:16" ht="18.75">
      <c r="A20" s="38">
        <v>16</v>
      </c>
      <c r="B20" s="109"/>
      <c r="C20" s="49" t="s">
        <v>83</v>
      </c>
      <c r="D20" s="40">
        <f t="shared" si="0"/>
        <v>12.899999999999999</v>
      </c>
      <c r="E20" s="40">
        <f t="shared" si="1"/>
        <v>1</v>
      </c>
      <c r="F20" s="40">
        <f t="shared" si="2"/>
        <v>5.2</v>
      </c>
      <c r="G20" s="40">
        <f t="shared" si="3"/>
        <v>0</v>
      </c>
      <c r="H20" s="40">
        <f t="shared" si="4"/>
        <v>6</v>
      </c>
      <c r="I20" s="40">
        <f t="shared" si="5"/>
        <v>0</v>
      </c>
      <c r="J20" s="41">
        <v>18</v>
      </c>
      <c r="K20" s="34">
        <f>(INDEX(times1,MATCH(CONCATENATE($C20,"_Regression"),model1,0),MATCH($D$4,plan1,0)))-SUM($L20:$N20)</f>
        <v>6.9</v>
      </c>
      <c r="L20" s="42">
        <f t="shared" si="6"/>
        <v>0</v>
      </c>
      <c r="M20" s="117">
        <f t="shared" si="7"/>
        <v>6</v>
      </c>
      <c r="N20" s="42">
        <f t="shared" si="8"/>
        <v>0</v>
      </c>
      <c r="O20" s="48">
        <v>2</v>
      </c>
      <c r="P20" s="37"/>
    </row>
    <row r="21" spans="1:16" ht="18.75">
      <c r="A21" s="38">
        <v>17</v>
      </c>
      <c r="B21" s="112" t="s">
        <v>227</v>
      </c>
      <c r="C21" s="50" t="s">
        <v>17</v>
      </c>
      <c r="D21" s="40">
        <f t="shared" si="0"/>
        <v>19.700000000000003</v>
      </c>
      <c r="E21" s="40">
        <f t="shared" si="1"/>
        <v>0.5</v>
      </c>
      <c r="F21" s="40">
        <f t="shared" si="2"/>
        <v>0</v>
      </c>
      <c r="G21" s="40">
        <f t="shared" si="3"/>
        <v>16</v>
      </c>
      <c r="H21" s="40">
        <f t="shared" si="4"/>
        <v>0</v>
      </c>
      <c r="I21" s="40">
        <f t="shared" si="5"/>
        <v>0</v>
      </c>
      <c r="J21" s="41">
        <v>18</v>
      </c>
      <c r="K21" s="34">
        <f>(INDEX(times1,MATCH(CONCATENATE($C21,"_Regression"),model1,0),MATCH($D$4,plan1,0)))-SUM($L21:$N21)</f>
        <v>12.2</v>
      </c>
      <c r="L21" s="117">
        <f t="shared" si="6"/>
        <v>2</v>
      </c>
      <c r="M21" s="42">
        <f t="shared" si="7"/>
        <v>0</v>
      </c>
      <c r="N21" s="42">
        <f t="shared" si="8"/>
        <v>0</v>
      </c>
      <c r="O21" s="48">
        <v>4</v>
      </c>
      <c r="P21" s="37"/>
    </row>
    <row r="22" spans="1:16" ht="18.75">
      <c r="A22" s="38">
        <v>18</v>
      </c>
      <c r="B22" s="113"/>
      <c r="C22" s="51" t="s">
        <v>18</v>
      </c>
      <c r="D22" s="40">
        <f t="shared" si="0"/>
        <v>19.700000000000003</v>
      </c>
      <c r="E22" s="40">
        <f t="shared" si="1"/>
        <v>0.5</v>
      </c>
      <c r="F22" s="40">
        <f t="shared" si="2"/>
        <v>0</v>
      </c>
      <c r="G22" s="40">
        <f t="shared" si="3"/>
        <v>16</v>
      </c>
      <c r="H22" s="40">
        <f t="shared" si="4"/>
        <v>0</v>
      </c>
      <c r="I22" s="40">
        <f t="shared" si="5"/>
        <v>0</v>
      </c>
      <c r="J22" s="41">
        <v>18</v>
      </c>
      <c r="K22" s="34">
        <f>(INDEX(times1,MATCH(CONCATENATE($C22,"_Regression"),model1,0),MATCH($D$4,plan1,0)))-SUM($L22:$N22)</f>
        <v>12.2</v>
      </c>
      <c r="L22" s="117">
        <f t="shared" si="6"/>
        <v>2</v>
      </c>
      <c r="M22" s="42">
        <f t="shared" si="7"/>
        <v>0</v>
      </c>
      <c r="N22" s="42">
        <f t="shared" si="8"/>
        <v>0</v>
      </c>
      <c r="O22" s="52">
        <v>4</v>
      </c>
      <c r="P22" s="37"/>
    </row>
    <row r="23" spans="1:16" ht="18.75">
      <c r="A23" s="38">
        <v>19</v>
      </c>
      <c r="B23" s="113"/>
      <c r="C23" s="51" t="s">
        <v>19</v>
      </c>
      <c r="D23" s="40">
        <f t="shared" si="0"/>
        <v>19.700000000000003</v>
      </c>
      <c r="E23" s="40">
        <f t="shared" si="1"/>
        <v>0.5</v>
      </c>
      <c r="F23" s="40">
        <f t="shared" si="2"/>
        <v>0</v>
      </c>
      <c r="G23" s="40">
        <f t="shared" si="3"/>
        <v>16</v>
      </c>
      <c r="H23" s="40">
        <f t="shared" si="4"/>
        <v>0</v>
      </c>
      <c r="I23" s="40">
        <f t="shared" si="5"/>
        <v>0</v>
      </c>
      <c r="J23" s="41">
        <v>18</v>
      </c>
      <c r="K23" s="34">
        <f>(INDEX(times1,MATCH(CONCATENATE($C23,"_Regression"),model1,0),MATCH($D$4,plan1,0)))-SUM($L23:$N23)</f>
        <v>12.2</v>
      </c>
      <c r="L23" s="117">
        <f t="shared" si="6"/>
        <v>2</v>
      </c>
      <c r="M23" s="42">
        <f t="shared" si="7"/>
        <v>0</v>
      </c>
      <c r="N23" s="42">
        <f t="shared" si="8"/>
        <v>0</v>
      </c>
      <c r="O23" s="52">
        <v>4</v>
      </c>
      <c r="P23" s="37"/>
    </row>
    <row r="24" spans="1:16" ht="18.75">
      <c r="A24" s="38">
        <v>20</v>
      </c>
      <c r="B24" s="113"/>
      <c r="C24" s="51" t="s">
        <v>20</v>
      </c>
      <c r="D24" s="40">
        <f t="shared" si="0"/>
        <v>19.7</v>
      </c>
      <c r="E24" s="40">
        <f t="shared" si="1"/>
        <v>2</v>
      </c>
      <c r="F24" s="40">
        <f t="shared" si="2"/>
        <v>0</v>
      </c>
      <c r="G24" s="40">
        <f t="shared" si="3"/>
        <v>0</v>
      </c>
      <c r="H24" s="40">
        <f t="shared" si="4"/>
        <v>0</v>
      </c>
      <c r="I24" s="40">
        <f t="shared" si="5"/>
        <v>0</v>
      </c>
      <c r="J24" s="41">
        <v>18</v>
      </c>
      <c r="K24" s="34">
        <f>(INDEX(times1,MATCH(CONCATENATE($C24,"_Regression"),model1,0),MATCH($D$4,plan1,0)))-SUM($L24:$N24)</f>
        <v>12.2</v>
      </c>
      <c r="L24" s="42">
        <f t="shared" si="6"/>
        <v>0</v>
      </c>
      <c r="M24" s="42">
        <f t="shared" si="7"/>
        <v>0</v>
      </c>
      <c r="N24" s="42">
        <f t="shared" si="8"/>
        <v>0</v>
      </c>
      <c r="O24" s="52">
        <v>2</v>
      </c>
      <c r="P24" s="37"/>
    </row>
    <row r="25" spans="1:16" ht="18.75">
      <c r="A25" s="38">
        <v>21</v>
      </c>
      <c r="B25" s="113"/>
      <c r="C25" s="53" t="s">
        <v>21</v>
      </c>
      <c r="D25" s="40">
        <f t="shared" si="0"/>
        <v>19.7</v>
      </c>
      <c r="E25" s="40">
        <f t="shared" si="1"/>
        <v>2</v>
      </c>
      <c r="F25" s="40">
        <f t="shared" si="2"/>
        <v>0</v>
      </c>
      <c r="G25" s="40">
        <f t="shared" si="3"/>
        <v>0</v>
      </c>
      <c r="H25" s="40">
        <f t="shared" si="4"/>
        <v>0</v>
      </c>
      <c r="I25" s="40">
        <f t="shared" si="5"/>
        <v>0</v>
      </c>
      <c r="J25" s="41">
        <v>18</v>
      </c>
      <c r="K25" s="34">
        <f>(INDEX(times1,MATCH(CONCATENATE($C25,"_Regression"),model1,0),MATCH($D$4,plan1,0)))-SUM($L25:$N25)</f>
        <v>12.2</v>
      </c>
      <c r="L25" s="42">
        <f t="shared" si="6"/>
        <v>0</v>
      </c>
      <c r="M25" s="42">
        <f t="shared" si="7"/>
        <v>0</v>
      </c>
      <c r="N25" s="42">
        <f t="shared" si="8"/>
        <v>0</v>
      </c>
      <c r="O25" s="52">
        <v>2</v>
      </c>
      <c r="P25" s="37"/>
    </row>
    <row r="26" spans="1:16" ht="18.75">
      <c r="A26" s="38">
        <v>22</v>
      </c>
      <c r="B26" s="113"/>
      <c r="C26" s="51" t="s">
        <v>22</v>
      </c>
      <c r="D26" s="40">
        <f t="shared" si="0"/>
        <v>19.700000000000003</v>
      </c>
      <c r="E26" s="40">
        <f t="shared" si="1"/>
        <v>0.5</v>
      </c>
      <c r="F26" s="40">
        <f t="shared" si="2"/>
        <v>0</v>
      </c>
      <c r="G26" s="40">
        <f t="shared" si="3"/>
        <v>16</v>
      </c>
      <c r="H26" s="40">
        <f t="shared" si="4"/>
        <v>0</v>
      </c>
      <c r="I26" s="40">
        <f t="shared" si="5"/>
        <v>0</v>
      </c>
      <c r="J26" s="41">
        <v>18</v>
      </c>
      <c r="K26" s="34">
        <f>(INDEX(times1,MATCH(CONCATENATE($C26,"_Regression"),model1,0),MATCH($D$4,plan1,0)))-SUM($L26:$N26)</f>
        <v>12.2</v>
      </c>
      <c r="L26" s="117">
        <f t="shared" si="6"/>
        <v>2</v>
      </c>
      <c r="M26" s="42">
        <f t="shared" si="7"/>
        <v>0</v>
      </c>
      <c r="N26" s="42">
        <f t="shared" si="8"/>
        <v>0</v>
      </c>
      <c r="O26" s="52">
        <v>4</v>
      </c>
      <c r="P26" s="37"/>
    </row>
    <row r="27" spans="1:16" ht="18.75">
      <c r="A27" s="38">
        <v>23</v>
      </c>
      <c r="B27" s="113"/>
      <c r="C27" s="53" t="s">
        <v>23</v>
      </c>
      <c r="D27" s="40">
        <f t="shared" si="0"/>
        <v>19.7</v>
      </c>
      <c r="E27" s="40">
        <f t="shared" si="1"/>
        <v>2</v>
      </c>
      <c r="F27" s="40">
        <f t="shared" si="2"/>
        <v>0</v>
      </c>
      <c r="G27" s="40">
        <f t="shared" si="3"/>
        <v>0</v>
      </c>
      <c r="H27" s="40">
        <f t="shared" si="4"/>
        <v>0</v>
      </c>
      <c r="I27" s="40">
        <f t="shared" si="5"/>
        <v>0</v>
      </c>
      <c r="J27" s="41">
        <v>18</v>
      </c>
      <c r="K27" s="34">
        <f>(INDEX(times1,MATCH(CONCATENATE($C27,"_Regression"),model1,0),MATCH($D$4,plan1,0)))-SUM($L27:$N27)</f>
        <v>12.2</v>
      </c>
      <c r="L27" s="42">
        <f t="shared" si="6"/>
        <v>0</v>
      </c>
      <c r="M27" s="42">
        <f t="shared" si="7"/>
        <v>0</v>
      </c>
      <c r="N27" s="42">
        <f t="shared" si="8"/>
        <v>0</v>
      </c>
      <c r="O27" s="52">
        <v>2</v>
      </c>
      <c r="P27" s="37"/>
    </row>
    <row r="28" spans="1:16" ht="18.75">
      <c r="A28" s="38">
        <v>24</v>
      </c>
      <c r="B28" s="113"/>
      <c r="C28" s="51" t="s">
        <v>24</v>
      </c>
      <c r="D28" s="40">
        <f t="shared" si="0"/>
        <v>19.700000000000003</v>
      </c>
      <c r="E28" s="40">
        <f t="shared" si="1"/>
        <v>0.5</v>
      </c>
      <c r="F28" s="40">
        <f t="shared" si="2"/>
        <v>0</v>
      </c>
      <c r="G28" s="40">
        <f t="shared" si="3"/>
        <v>16</v>
      </c>
      <c r="H28" s="40">
        <f t="shared" si="4"/>
        <v>0</v>
      </c>
      <c r="I28" s="40">
        <f t="shared" si="5"/>
        <v>0</v>
      </c>
      <c r="J28" s="41">
        <v>18</v>
      </c>
      <c r="K28" s="34">
        <f>(INDEX(times1,MATCH(CONCATENATE($C28,"_Regression"),model1,0),MATCH($D$4,plan1,0)))-SUM($L28:$N28)</f>
        <v>12.2</v>
      </c>
      <c r="L28" s="117">
        <f t="shared" si="6"/>
        <v>2</v>
      </c>
      <c r="M28" s="42">
        <f t="shared" si="7"/>
        <v>0</v>
      </c>
      <c r="N28" s="42">
        <f t="shared" si="8"/>
        <v>0</v>
      </c>
      <c r="O28" s="52">
        <v>4</v>
      </c>
      <c r="P28" s="37"/>
    </row>
    <row r="29" spans="1:16" ht="18.75">
      <c r="A29" s="38">
        <v>25</v>
      </c>
      <c r="B29" s="92" t="s">
        <v>88</v>
      </c>
      <c r="C29" s="54" t="s">
        <v>181</v>
      </c>
      <c r="D29" s="40">
        <f t="shared" si="0"/>
        <v>29.900000000000002</v>
      </c>
      <c r="E29" s="40">
        <f t="shared" si="1"/>
        <v>1</v>
      </c>
      <c r="F29" s="40">
        <f t="shared" si="2"/>
        <v>5.2</v>
      </c>
      <c r="G29" s="40">
        <f t="shared" si="3"/>
        <v>0</v>
      </c>
      <c r="H29" s="40">
        <f t="shared" si="4"/>
        <v>0</v>
      </c>
      <c r="I29" s="40">
        <f t="shared" si="5"/>
        <v>0</v>
      </c>
      <c r="J29" s="41">
        <v>18</v>
      </c>
      <c r="K29" s="34">
        <f>(INDEX(times1,MATCH(CONCATENATE($C29,"_Regression"),model1,0),MATCH($D$4,plan1,0)))-SUM($L29:$N29)</f>
        <v>19.400000000000002</v>
      </c>
      <c r="L29" s="42">
        <f t="shared" si="6"/>
        <v>0</v>
      </c>
      <c r="M29" s="42">
        <f t="shared" si="7"/>
        <v>0</v>
      </c>
      <c r="N29" s="42">
        <f t="shared" si="8"/>
        <v>0</v>
      </c>
      <c r="O29" s="52">
        <v>2</v>
      </c>
      <c r="P29" s="37"/>
    </row>
    <row r="30" spans="1:16" ht="18.75">
      <c r="A30" s="38">
        <v>26</v>
      </c>
      <c r="B30" s="92"/>
      <c r="C30" s="54" t="s">
        <v>182</v>
      </c>
      <c r="D30" s="40">
        <f t="shared" si="0"/>
        <v>31.900000000000002</v>
      </c>
      <c r="E30" s="40">
        <f t="shared" si="1"/>
        <v>1</v>
      </c>
      <c r="F30" s="40">
        <f t="shared" si="2"/>
        <v>5.2</v>
      </c>
      <c r="G30" s="40">
        <f t="shared" si="3"/>
        <v>0</v>
      </c>
      <c r="H30" s="40">
        <f t="shared" si="4"/>
        <v>0</v>
      </c>
      <c r="I30" s="40">
        <f t="shared" si="5"/>
        <v>0</v>
      </c>
      <c r="J30" s="41">
        <v>18</v>
      </c>
      <c r="K30" s="34">
        <f>(INDEX(times1,MATCH(CONCATENATE($C30,"_Regression"),model1,0),MATCH($D$4,plan1,0)))-SUM($L30:$N30)</f>
        <v>21.4</v>
      </c>
      <c r="L30" s="42">
        <f t="shared" si="6"/>
        <v>0</v>
      </c>
      <c r="M30" s="42">
        <f t="shared" si="7"/>
        <v>0</v>
      </c>
      <c r="N30" s="42">
        <f t="shared" si="8"/>
        <v>0</v>
      </c>
      <c r="O30" s="52">
        <v>4</v>
      </c>
      <c r="P30" s="37"/>
    </row>
    <row r="31" spans="1:16" ht="18.75">
      <c r="A31" s="38">
        <v>27</v>
      </c>
      <c r="B31" s="92"/>
      <c r="C31" s="55" t="s">
        <v>228</v>
      </c>
      <c r="D31" s="40">
        <f t="shared" si="0"/>
        <v>31.900000000000002</v>
      </c>
      <c r="E31" s="40">
        <f t="shared" si="1"/>
        <v>1</v>
      </c>
      <c r="F31" s="40">
        <f t="shared" si="2"/>
        <v>5.2</v>
      </c>
      <c r="G31" s="40">
        <f t="shared" si="3"/>
        <v>0</v>
      </c>
      <c r="H31" s="40">
        <f t="shared" si="4"/>
        <v>0</v>
      </c>
      <c r="I31" s="40">
        <f t="shared" si="5"/>
        <v>12</v>
      </c>
      <c r="J31" s="41">
        <v>18</v>
      </c>
      <c r="K31" s="34">
        <f>(INDEX(times1,MATCH(CONCATENATE($C31,"_Regression"),model1,0),MATCH($D$4,plan1,0)))-SUM($L31:$N31)</f>
        <v>21.4</v>
      </c>
      <c r="L31" s="42">
        <f t="shared" si="6"/>
        <v>0</v>
      </c>
      <c r="M31" s="42">
        <f t="shared" si="7"/>
        <v>0</v>
      </c>
      <c r="N31" s="117">
        <f t="shared" si="8"/>
        <v>12</v>
      </c>
      <c r="O31" s="52">
        <v>4</v>
      </c>
      <c r="P31" s="37"/>
    </row>
    <row r="32" spans="1:16" ht="18.75">
      <c r="A32" s="38">
        <v>28</v>
      </c>
      <c r="B32" s="92"/>
      <c r="C32" s="55" t="s">
        <v>229</v>
      </c>
      <c r="D32" s="40">
        <f t="shared" si="0"/>
        <v>29.900000000000002</v>
      </c>
      <c r="E32" s="40">
        <f t="shared" si="1"/>
        <v>1</v>
      </c>
      <c r="F32" s="40">
        <f t="shared" si="2"/>
        <v>5.2</v>
      </c>
      <c r="G32" s="40">
        <f t="shared" si="3"/>
        <v>0</v>
      </c>
      <c r="H32" s="40">
        <f t="shared" si="4"/>
        <v>0</v>
      </c>
      <c r="I32" s="40">
        <f t="shared" si="5"/>
        <v>12</v>
      </c>
      <c r="J32" s="41">
        <v>18</v>
      </c>
      <c r="K32" s="34">
        <f>(INDEX(times1,MATCH(CONCATENATE($C32,"_Regression"),model1,0),MATCH($D$4,plan1,0)))-SUM($L32:$N32)</f>
        <v>19.400000000000002</v>
      </c>
      <c r="L32" s="42">
        <f t="shared" si="6"/>
        <v>0</v>
      </c>
      <c r="M32" s="42">
        <f t="shared" si="7"/>
        <v>0</v>
      </c>
      <c r="N32" s="117">
        <f t="shared" si="8"/>
        <v>12</v>
      </c>
      <c r="O32" s="52">
        <v>4</v>
      </c>
      <c r="P32" s="37"/>
    </row>
    <row r="33" spans="1:16" ht="18.75">
      <c r="A33" s="38">
        <v>29</v>
      </c>
      <c r="B33" s="92"/>
      <c r="C33" s="55" t="s">
        <v>230</v>
      </c>
      <c r="D33" s="40">
        <f t="shared" si="0"/>
        <v>29.900000000000002</v>
      </c>
      <c r="E33" s="40">
        <f t="shared" si="1"/>
        <v>1</v>
      </c>
      <c r="F33" s="40">
        <f t="shared" si="2"/>
        <v>5.2</v>
      </c>
      <c r="G33" s="40">
        <f t="shared" si="3"/>
        <v>0</v>
      </c>
      <c r="H33" s="40">
        <f t="shared" si="4"/>
        <v>0</v>
      </c>
      <c r="I33" s="40">
        <f t="shared" si="5"/>
        <v>12</v>
      </c>
      <c r="J33" s="41">
        <v>18</v>
      </c>
      <c r="K33" s="34">
        <f>(INDEX(times1,MATCH(CONCATENATE($C33,"_Regression"),model1,0),MATCH($D$4,plan1,0)))-SUM($L33:$N33)</f>
        <v>19.400000000000002</v>
      </c>
      <c r="L33" s="42">
        <f t="shared" si="6"/>
        <v>0</v>
      </c>
      <c r="M33" s="42">
        <f t="shared" si="7"/>
        <v>0</v>
      </c>
      <c r="N33" s="117">
        <f t="shared" si="8"/>
        <v>12</v>
      </c>
      <c r="O33" s="52">
        <v>4</v>
      </c>
      <c r="P33" s="37"/>
    </row>
    <row r="34" spans="1:16" ht="18.75">
      <c r="A34" s="38">
        <v>30</v>
      </c>
      <c r="B34" s="92"/>
      <c r="C34" s="55" t="s">
        <v>231</v>
      </c>
      <c r="D34" s="40">
        <f t="shared" si="0"/>
        <v>31.900000000000002</v>
      </c>
      <c r="E34" s="40">
        <f t="shared" si="1"/>
        <v>1</v>
      </c>
      <c r="F34" s="40">
        <f t="shared" si="2"/>
        <v>5.2</v>
      </c>
      <c r="G34" s="40">
        <f t="shared" si="3"/>
        <v>0</v>
      </c>
      <c r="H34" s="40">
        <f t="shared" si="4"/>
        <v>0</v>
      </c>
      <c r="I34" s="40">
        <f t="shared" si="5"/>
        <v>12</v>
      </c>
      <c r="J34" s="41">
        <v>18</v>
      </c>
      <c r="K34" s="34">
        <f>(INDEX(times1,MATCH(CONCATENATE($C34,"_Regression"),model1,0),MATCH($D$4,plan1,0)))-SUM($L34:$N34)</f>
        <v>21.4</v>
      </c>
      <c r="L34" s="42">
        <f t="shared" si="6"/>
        <v>0</v>
      </c>
      <c r="M34" s="42">
        <f t="shared" si="7"/>
        <v>0</v>
      </c>
      <c r="N34" s="117">
        <f t="shared" si="8"/>
        <v>12</v>
      </c>
      <c r="O34" s="52">
        <v>4</v>
      </c>
      <c r="P34" s="37"/>
    </row>
    <row r="35" spans="1:16" ht="18.75">
      <c r="A35" s="38">
        <v>31</v>
      </c>
      <c r="B35" s="92"/>
      <c r="C35" s="56" t="s">
        <v>89</v>
      </c>
      <c r="D35" s="40">
        <f t="shared" si="0"/>
        <v>31.900000000000002</v>
      </c>
      <c r="E35" s="40">
        <f t="shared" si="1"/>
        <v>1</v>
      </c>
      <c r="F35" s="40">
        <f t="shared" si="2"/>
        <v>5.2</v>
      </c>
      <c r="G35" s="40">
        <f t="shared" si="3"/>
        <v>0</v>
      </c>
      <c r="H35" s="40">
        <f t="shared" si="4"/>
        <v>0</v>
      </c>
      <c r="I35" s="40">
        <f t="shared" si="5"/>
        <v>12</v>
      </c>
      <c r="J35" s="41">
        <v>18</v>
      </c>
      <c r="K35" s="34">
        <f>(INDEX(times1,MATCH(CONCATENATE($C35,"_Regression"),model1,0),MATCH($D$4,plan1,0)))-SUM($L35:$N35)</f>
        <v>21.4</v>
      </c>
      <c r="L35" s="42">
        <f t="shared" si="6"/>
        <v>0</v>
      </c>
      <c r="M35" s="42">
        <f t="shared" si="7"/>
        <v>0</v>
      </c>
      <c r="N35" s="117">
        <f t="shared" si="8"/>
        <v>12</v>
      </c>
      <c r="O35" s="57">
        <v>4</v>
      </c>
      <c r="P35" s="37"/>
    </row>
    <row r="36" spans="1:16" ht="18.75">
      <c r="A36" s="38">
        <v>32</v>
      </c>
      <c r="B36" s="92"/>
      <c r="C36" s="58" t="s">
        <v>90</v>
      </c>
      <c r="D36" s="40">
        <f t="shared" si="0"/>
        <v>31.900000000000002</v>
      </c>
      <c r="E36" s="40">
        <f t="shared" si="1"/>
        <v>1</v>
      </c>
      <c r="F36" s="40">
        <f t="shared" si="2"/>
        <v>5.2</v>
      </c>
      <c r="G36" s="40">
        <f t="shared" si="3"/>
        <v>0</v>
      </c>
      <c r="H36" s="40">
        <f t="shared" si="4"/>
        <v>6</v>
      </c>
      <c r="I36" s="40">
        <f t="shared" si="5"/>
        <v>12</v>
      </c>
      <c r="J36" s="41">
        <v>18</v>
      </c>
      <c r="K36" s="34">
        <f>(INDEX(times1,MATCH(CONCATENATE($C36,"_Regression"),model1,0),MATCH($D$4,plan1,0)))-SUM($L36:$N36)</f>
        <v>21.4</v>
      </c>
      <c r="L36" s="42">
        <f t="shared" si="6"/>
        <v>0</v>
      </c>
      <c r="M36" s="117">
        <f t="shared" si="7"/>
        <v>6</v>
      </c>
      <c r="N36" s="117">
        <f t="shared" si="8"/>
        <v>12</v>
      </c>
      <c r="O36" s="43">
        <v>4</v>
      </c>
      <c r="P36" s="37"/>
    </row>
    <row r="37" spans="1:16" ht="18.75">
      <c r="A37" s="38">
        <v>33</v>
      </c>
      <c r="B37" s="92"/>
      <c r="C37" s="58" t="s">
        <v>232</v>
      </c>
      <c r="D37" s="40">
        <f t="shared" ref="D37:D63" si="9">(INDEX(times1,MATCH(CONCATENATE($C37,"_Full"),model1,0),MATCH($D$4,plan1,0)))-SUM($E37:$I37)</f>
        <v>29.900000000000009</v>
      </c>
      <c r="E37" s="40">
        <f t="shared" ref="E37:E63" si="10">_xlfn.IFNA(INDEX(times1,MATCH(CONCATENATE($C37,"_Full"),model1,0),MATCH($E$4,plan1,0)),0)</f>
        <v>1</v>
      </c>
      <c r="F37" s="40">
        <f t="shared" ref="F37:F63" si="11">INDEX(times1,MATCH(CONCATENATE($C37,"_Full"),model1,0),MATCH($F$4,plan1,0))</f>
        <v>5.2</v>
      </c>
      <c r="G37" s="40">
        <f t="shared" ref="G37:G63" si="12">INDEX(times1,MATCH(CONCATENATE($C37,"_Full"),model1,0),MATCH($G$4,plan1,0))</f>
        <v>0</v>
      </c>
      <c r="H37" s="40">
        <f t="shared" ref="H37:H63" si="13">INDEX(times1,MATCH(CONCATENATE($C37,"_Full"),model1,0),MATCH($H$4,plan1,0))</f>
        <v>12</v>
      </c>
      <c r="I37" s="40">
        <f t="shared" ref="I37:I63" si="14">INDEX(times1,MATCH(CONCATENATE($C37,"_Full"),model1,0),MATCH($I$4,plan1,0))</f>
        <v>12</v>
      </c>
      <c r="J37" s="41">
        <v>18</v>
      </c>
      <c r="K37" s="34">
        <f>(INDEX(times1,MATCH(CONCATENATE($C37,"_Regression"),model1,0),MATCH($D$4,plan1,0)))-SUM($L37:$N37)</f>
        <v>19.399999999999991</v>
      </c>
      <c r="L37" s="42">
        <f t="shared" ref="L37:L63" si="15">INDEX(times1,MATCH(CONCATENATE($C37,"_Regression"),model1,0),MATCH($L$4,plan1,0))</f>
        <v>0</v>
      </c>
      <c r="M37" s="117">
        <f t="shared" ref="M37:M63" si="16">INDEX(times1,MATCH(CONCATENATE($C37,"_Regression"),model1,0),MATCH($M$4,plan1,0))</f>
        <v>12</v>
      </c>
      <c r="N37" s="117">
        <f t="shared" ref="N37:N63" si="17">INDEX(times1,MATCH(CONCATENATE($C37,"_Regression"),model1,0),MATCH($N$4,plan1,0))</f>
        <v>12</v>
      </c>
      <c r="O37" s="43">
        <v>4</v>
      </c>
      <c r="P37" s="37"/>
    </row>
    <row r="38" spans="1:16" ht="18.75">
      <c r="A38" s="38">
        <v>34</v>
      </c>
      <c r="B38" s="92"/>
      <c r="C38" s="58" t="s">
        <v>233</v>
      </c>
      <c r="D38" s="40">
        <f t="shared" si="9"/>
        <v>29.900000000000009</v>
      </c>
      <c r="E38" s="40">
        <f t="shared" si="10"/>
        <v>1</v>
      </c>
      <c r="F38" s="40">
        <f t="shared" si="11"/>
        <v>5.2</v>
      </c>
      <c r="G38" s="40">
        <f t="shared" si="12"/>
        <v>0</v>
      </c>
      <c r="H38" s="40">
        <f t="shared" si="13"/>
        <v>12</v>
      </c>
      <c r="I38" s="40">
        <f t="shared" si="14"/>
        <v>12</v>
      </c>
      <c r="J38" s="41">
        <v>18</v>
      </c>
      <c r="K38" s="34">
        <f>(INDEX(times1,MATCH(CONCATENATE($C38,"_Regression"),model1,0),MATCH($D$4,plan1,0)))-SUM($L38:$N38)</f>
        <v>19.399999999999991</v>
      </c>
      <c r="L38" s="42">
        <f t="shared" si="15"/>
        <v>0</v>
      </c>
      <c r="M38" s="117">
        <f t="shared" si="16"/>
        <v>12</v>
      </c>
      <c r="N38" s="117">
        <f t="shared" si="17"/>
        <v>12</v>
      </c>
      <c r="O38" s="43">
        <v>4</v>
      </c>
      <c r="P38" s="37"/>
    </row>
    <row r="39" spans="1:16" ht="18.75">
      <c r="A39" s="38">
        <v>35</v>
      </c>
      <c r="B39" s="92"/>
      <c r="C39" s="58" t="s">
        <v>183</v>
      </c>
      <c r="D39" s="40">
        <f t="shared" si="9"/>
        <v>29.900000000000009</v>
      </c>
      <c r="E39" s="40">
        <f t="shared" si="10"/>
        <v>1</v>
      </c>
      <c r="F39" s="40">
        <f t="shared" si="11"/>
        <v>5.2</v>
      </c>
      <c r="G39" s="40">
        <f t="shared" si="12"/>
        <v>0</v>
      </c>
      <c r="H39" s="40">
        <f t="shared" si="13"/>
        <v>12</v>
      </c>
      <c r="I39" s="40">
        <f t="shared" si="14"/>
        <v>12</v>
      </c>
      <c r="J39" s="41">
        <v>18</v>
      </c>
      <c r="K39" s="34">
        <f>(INDEX(times1,MATCH(CONCATENATE($C39,"_Regression"),model1,0),MATCH($D$4,plan1,0)))-SUM($L39:$N39)</f>
        <v>19.399999999999991</v>
      </c>
      <c r="L39" s="42">
        <f t="shared" si="15"/>
        <v>0</v>
      </c>
      <c r="M39" s="117">
        <f t="shared" si="16"/>
        <v>12</v>
      </c>
      <c r="N39" s="117">
        <f t="shared" si="17"/>
        <v>12</v>
      </c>
      <c r="O39" s="43">
        <v>4</v>
      </c>
      <c r="P39" s="37"/>
    </row>
    <row r="40" spans="1:16" ht="18.75">
      <c r="A40" s="38">
        <v>36</v>
      </c>
      <c r="B40" s="92"/>
      <c r="C40" s="58" t="s">
        <v>184</v>
      </c>
      <c r="D40" s="40">
        <f t="shared" si="9"/>
        <v>29.900000000000002</v>
      </c>
      <c r="E40" s="40">
        <f t="shared" si="10"/>
        <v>1</v>
      </c>
      <c r="F40" s="40">
        <f t="shared" si="11"/>
        <v>5.2</v>
      </c>
      <c r="G40" s="40">
        <f t="shared" si="12"/>
        <v>0</v>
      </c>
      <c r="H40" s="40">
        <f t="shared" si="13"/>
        <v>0</v>
      </c>
      <c r="I40" s="40">
        <f t="shared" si="14"/>
        <v>0</v>
      </c>
      <c r="J40" s="41">
        <v>18</v>
      </c>
      <c r="K40" s="34">
        <f>(INDEX(times1,MATCH(CONCATENATE($C40,"_Regression"),model1,0),MATCH($D$4,plan1,0)))-SUM($L40:$N40)</f>
        <v>19.400000000000002</v>
      </c>
      <c r="L40" s="42">
        <f t="shared" si="15"/>
        <v>0</v>
      </c>
      <c r="M40" s="42">
        <f t="shared" si="16"/>
        <v>0</v>
      </c>
      <c r="N40" s="42">
        <f t="shared" si="17"/>
        <v>0</v>
      </c>
      <c r="O40" s="43">
        <v>2</v>
      </c>
      <c r="P40" s="37"/>
    </row>
    <row r="41" spans="1:16" ht="18.75">
      <c r="A41" s="38">
        <v>37</v>
      </c>
      <c r="B41" s="92"/>
      <c r="C41" s="58" t="s">
        <v>185</v>
      </c>
      <c r="D41" s="40">
        <f t="shared" si="9"/>
        <v>29.900000000000002</v>
      </c>
      <c r="E41" s="40">
        <f t="shared" si="10"/>
        <v>1</v>
      </c>
      <c r="F41" s="40">
        <f t="shared" si="11"/>
        <v>5.2</v>
      </c>
      <c r="G41" s="40">
        <f t="shared" si="12"/>
        <v>0</v>
      </c>
      <c r="H41" s="40">
        <f t="shared" si="13"/>
        <v>0</v>
      </c>
      <c r="I41" s="40">
        <f t="shared" si="14"/>
        <v>0</v>
      </c>
      <c r="J41" s="41">
        <v>18</v>
      </c>
      <c r="K41" s="34">
        <f>(INDEX(times1,MATCH(CONCATENATE($C41,"_Regression"),model1,0),MATCH($D$4,plan1,0)))-SUM($L41:$N41)</f>
        <v>19.400000000000002</v>
      </c>
      <c r="L41" s="42">
        <f t="shared" si="15"/>
        <v>0</v>
      </c>
      <c r="M41" s="42">
        <f t="shared" si="16"/>
        <v>0</v>
      </c>
      <c r="N41" s="42">
        <f t="shared" si="17"/>
        <v>0</v>
      </c>
      <c r="O41" s="43">
        <v>2</v>
      </c>
      <c r="P41" s="37"/>
    </row>
    <row r="42" spans="1:16" ht="18.75">
      <c r="A42" s="38">
        <v>38</v>
      </c>
      <c r="B42" s="92"/>
      <c r="C42" s="58" t="s">
        <v>234</v>
      </c>
      <c r="D42" s="40">
        <f t="shared" si="9"/>
        <v>31.900000000000002</v>
      </c>
      <c r="E42" s="40">
        <f t="shared" si="10"/>
        <v>1</v>
      </c>
      <c r="F42" s="40">
        <f t="shared" si="11"/>
        <v>5.2</v>
      </c>
      <c r="G42" s="40">
        <f t="shared" si="12"/>
        <v>0</v>
      </c>
      <c r="H42" s="40">
        <f t="shared" si="13"/>
        <v>6</v>
      </c>
      <c r="I42" s="40">
        <f t="shared" si="14"/>
        <v>0</v>
      </c>
      <c r="J42" s="41">
        <v>18</v>
      </c>
      <c r="K42" s="34">
        <f>(INDEX(times1,MATCH(CONCATENATE($C42,"_Regression"),model1,0),MATCH($D$4,plan1,0)))-SUM($L42:$N42)</f>
        <v>21.4</v>
      </c>
      <c r="L42" s="42">
        <f t="shared" si="15"/>
        <v>0</v>
      </c>
      <c r="M42" s="117">
        <f t="shared" si="16"/>
        <v>6</v>
      </c>
      <c r="N42" s="42">
        <f t="shared" si="17"/>
        <v>0</v>
      </c>
      <c r="O42" s="48">
        <v>4</v>
      </c>
      <c r="P42" s="37"/>
    </row>
    <row r="43" spans="1:16" ht="18.75">
      <c r="A43" s="38">
        <v>39</v>
      </c>
      <c r="B43" s="93" t="s">
        <v>25</v>
      </c>
      <c r="C43" s="59" t="s">
        <v>186</v>
      </c>
      <c r="D43" s="40">
        <f t="shared" si="9"/>
        <v>24.500000000000004</v>
      </c>
      <c r="E43" s="40">
        <f t="shared" si="10"/>
        <v>2</v>
      </c>
      <c r="F43" s="40">
        <f t="shared" si="11"/>
        <v>0</v>
      </c>
      <c r="G43" s="40">
        <f t="shared" si="12"/>
        <v>0</v>
      </c>
      <c r="H43" s="40">
        <f t="shared" si="13"/>
        <v>12.5</v>
      </c>
      <c r="I43" s="40">
        <f t="shared" si="14"/>
        <v>7.3</v>
      </c>
      <c r="J43" s="41">
        <v>18</v>
      </c>
      <c r="K43" s="34">
        <f>(INDEX(times1,MATCH(CONCATENATE($C43,"_Regression"),model1,0),MATCH($D$4,plan1,0)))-SUM($L43:$N43)</f>
        <v>16.999999999999996</v>
      </c>
      <c r="L43" s="42">
        <f t="shared" si="15"/>
        <v>0</v>
      </c>
      <c r="M43" s="117">
        <f t="shared" si="16"/>
        <v>12.5</v>
      </c>
      <c r="N43" s="117">
        <f t="shared" si="17"/>
        <v>7.3</v>
      </c>
      <c r="O43" s="48">
        <v>2</v>
      </c>
      <c r="P43" s="37"/>
    </row>
    <row r="44" spans="1:16" ht="18.75">
      <c r="A44" s="38">
        <v>40</v>
      </c>
      <c r="B44" s="93"/>
      <c r="C44" s="59" t="s">
        <v>187</v>
      </c>
      <c r="D44" s="40">
        <f t="shared" si="9"/>
        <v>24.500000000000004</v>
      </c>
      <c r="E44" s="40">
        <f t="shared" si="10"/>
        <v>2</v>
      </c>
      <c r="F44" s="40">
        <f t="shared" si="11"/>
        <v>0</v>
      </c>
      <c r="G44" s="40">
        <f t="shared" si="12"/>
        <v>0</v>
      </c>
      <c r="H44" s="40">
        <f t="shared" si="13"/>
        <v>12.5</v>
      </c>
      <c r="I44" s="40">
        <f t="shared" si="14"/>
        <v>7.3</v>
      </c>
      <c r="J44" s="41">
        <v>18</v>
      </c>
      <c r="K44" s="34">
        <f>(INDEX(times1,MATCH(CONCATENATE($C44,"_Regression"),model1,0),MATCH($D$4,plan1,0)))-SUM($L44:$N44)</f>
        <v>16.999999999999996</v>
      </c>
      <c r="L44" s="42">
        <f t="shared" si="15"/>
        <v>0</v>
      </c>
      <c r="M44" s="117">
        <f t="shared" si="16"/>
        <v>12.5</v>
      </c>
      <c r="N44" s="117">
        <f t="shared" si="17"/>
        <v>7.3</v>
      </c>
      <c r="O44" s="48">
        <v>2</v>
      </c>
      <c r="P44" s="37"/>
    </row>
    <row r="45" spans="1:16" ht="18.75">
      <c r="A45" s="38">
        <v>41</v>
      </c>
      <c r="B45" s="93"/>
      <c r="C45" s="60" t="s">
        <v>91</v>
      </c>
      <c r="D45" s="40">
        <f t="shared" si="9"/>
        <v>24.9</v>
      </c>
      <c r="E45" s="40">
        <f t="shared" si="10"/>
        <v>2</v>
      </c>
      <c r="F45" s="40">
        <f t="shared" si="11"/>
        <v>0</v>
      </c>
      <c r="G45" s="40">
        <f t="shared" si="12"/>
        <v>16</v>
      </c>
      <c r="H45" s="40">
        <f t="shared" si="13"/>
        <v>0</v>
      </c>
      <c r="I45" s="40">
        <f t="shared" si="14"/>
        <v>0</v>
      </c>
      <c r="J45" s="41">
        <v>18</v>
      </c>
      <c r="K45" s="34">
        <f>(INDEX(times1,MATCH(CONCATENATE($C45,"_Regression"),model1,0),MATCH($D$4,plan1,0)))-SUM($L45:$N45)</f>
        <v>17.399999999999999</v>
      </c>
      <c r="L45" s="117">
        <f t="shared" si="15"/>
        <v>2</v>
      </c>
      <c r="M45" s="42">
        <f t="shared" si="16"/>
        <v>0</v>
      </c>
      <c r="N45" s="42">
        <f t="shared" si="17"/>
        <v>0</v>
      </c>
      <c r="O45" s="52">
        <v>4</v>
      </c>
      <c r="P45" s="37"/>
    </row>
    <row r="46" spans="1:16" ht="18.75">
      <c r="A46" s="38">
        <v>42</v>
      </c>
      <c r="B46" s="93"/>
      <c r="C46" s="39" t="s">
        <v>26</v>
      </c>
      <c r="D46" s="40">
        <f t="shared" si="9"/>
        <v>12.9</v>
      </c>
      <c r="E46" s="40">
        <f t="shared" si="10"/>
        <v>2</v>
      </c>
      <c r="F46" s="40">
        <f t="shared" si="11"/>
        <v>0</v>
      </c>
      <c r="G46" s="40">
        <f t="shared" si="12"/>
        <v>0</v>
      </c>
      <c r="H46" s="40">
        <f t="shared" si="13"/>
        <v>0</v>
      </c>
      <c r="I46" s="40">
        <f t="shared" si="14"/>
        <v>0</v>
      </c>
      <c r="J46" s="42"/>
      <c r="K46" s="34">
        <f>(INDEX(times1,MATCH(CONCATENATE($C46,"_Regression"),model1,0),MATCH($D$4,plan1,0)))-SUM($L46:$N46)</f>
        <v>6.9</v>
      </c>
      <c r="L46" s="42">
        <f t="shared" si="15"/>
        <v>0</v>
      </c>
      <c r="M46" s="42">
        <f t="shared" si="16"/>
        <v>0</v>
      </c>
      <c r="N46" s="42">
        <f t="shared" si="17"/>
        <v>0</v>
      </c>
      <c r="O46" s="52">
        <v>2</v>
      </c>
      <c r="P46" s="37"/>
    </row>
    <row r="47" spans="1:16" ht="18.75">
      <c r="A47" s="38">
        <v>43</v>
      </c>
      <c r="B47" s="93"/>
      <c r="C47" s="39" t="s">
        <v>27</v>
      </c>
      <c r="D47" s="40">
        <f t="shared" si="9"/>
        <v>24.9</v>
      </c>
      <c r="E47" s="40">
        <f t="shared" si="10"/>
        <v>2</v>
      </c>
      <c r="F47" s="40">
        <f t="shared" si="11"/>
        <v>0</v>
      </c>
      <c r="G47" s="40">
        <f t="shared" si="12"/>
        <v>0</v>
      </c>
      <c r="H47" s="40">
        <f t="shared" si="13"/>
        <v>0</v>
      </c>
      <c r="I47" s="40">
        <f t="shared" si="14"/>
        <v>0</v>
      </c>
      <c r="J47" s="33"/>
      <c r="K47" s="34">
        <f>(INDEX(times1,MATCH(CONCATENATE($C47,"_Regression"),model1,0),MATCH($D$4,plan1,0)))-SUM($L47:$N47)</f>
        <v>17.399999999999999</v>
      </c>
      <c r="L47" s="42">
        <f t="shared" si="15"/>
        <v>0</v>
      </c>
      <c r="M47" s="42">
        <f t="shared" si="16"/>
        <v>0</v>
      </c>
      <c r="N47" s="42">
        <f t="shared" si="17"/>
        <v>0</v>
      </c>
      <c r="O47" s="52">
        <v>2</v>
      </c>
      <c r="P47" s="37"/>
    </row>
    <row r="48" spans="1:16" ht="18.75">
      <c r="A48" s="38">
        <v>44</v>
      </c>
      <c r="B48" s="93"/>
      <c r="C48" s="39" t="s">
        <v>28</v>
      </c>
      <c r="D48" s="40">
        <f t="shared" si="9"/>
        <v>24.9</v>
      </c>
      <c r="E48" s="40">
        <f t="shared" si="10"/>
        <v>2</v>
      </c>
      <c r="F48" s="40">
        <f t="shared" si="11"/>
        <v>0</v>
      </c>
      <c r="G48" s="40">
        <f t="shared" si="12"/>
        <v>0</v>
      </c>
      <c r="H48" s="40">
        <f t="shared" si="13"/>
        <v>0</v>
      </c>
      <c r="I48" s="40">
        <f t="shared" si="14"/>
        <v>0</v>
      </c>
      <c r="J48" s="41">
        <v>18</v>
      </c>
      <c r="K48" s="34">
        <f>(INDEX(times1,MATCH(CONCATENATE($C48,"_Regression"),model1,0),MATCH($D$4,plan1,0)))-SUM($L48:$N48)</f>
        <v>17.399999999999999</v>
      </c>
      <c r="L48" s="42">
        <f t="shared" si="15"/>
        <v>0</v>
      </c>
      <c r="M48" s="42">
        <f t="shared" si="16"/>
        <v>0</v>
      </c>
      <c r="N48" s="42">
        <f t="shared" si="17"/>
        <v>0</v>
      </c>
      <c r="O48" s="52">
        <v>2</v>
      </c>
      <c r="P48" s="37"/>
    </row>
    <row r="49" spans="1:16" ht="18.75">
      <c r="A49" s="38">
        <v>45</v>
      </c>
      <c r="B49" s="93"/>
      <c r="C49" s="39" t="s">
        <v>29</v>
      </c>
      <c r="D49" s="40">
        <f t="shared" si="9"/>
        <v>7.4</v>
      </c>
      <c r="E49" s="40">
        <f t="shared" si="10"/>
        <v>0.5</v>
      </c>
      <c r="F49" s="40">
        <f t="shared" si="11"/>
        <v>0</v>
      </c>
      <c r="G49" s="40">
        <f t="shared" si="12"/>
        <v>0</v>
      </c>
      <c r="H49" s="40">
        <f t="shared" si="13"/>
        <v>0</v>
      </c>
      <c r="I49" s="40">
        <f t="shared" si="14"/>
        <v>0</v>
      </c>
      <c r="J49" s="45"/>
      <c r="K49" s="34">
        <f>(INDEX(times1,MATCH(CONCATENATE($C49,"_Regression"),model1,0),MATCH($D$4,plan1,0)))-SUM($L49:$N49)</f>
        <v>3.2</v>
      </c>
      <c r="L49" s="42">
        <f t="shared" si="15"/>
        <v>0</v>
      </c>
      <c r="M49" s="42">
        <f t="shared" si="16"/>
        <v>0</v>
      </c>
      <c r="N49" s="42">
        <f t="shared" si="17"/>
        <v>0</v>
      </c>
      <c r="O49" s="52">
        <v>2</v>
      </c>
      <c r="P49" s="37"/>
    </row>
    <row r="50" spans="1:16" ht="18.75">
      <c r="A50" s="38">
        <v>46</v>
      </c>
      <c r="B50" s="94"/>
      <c r="C50" s="60" t="s">
        <v>30</v>
      </c>
      <c r="D50" s="40">
        <f t="shared" si="9"/>
        <v>24.9</v>
      </c>
      <c r="E50" s="40">
        <f t="shared" si="10"/>
        <v>2</v>
      </c>
      <c r="F50" s="40">
        <f t="shared" si="11"/>
        <v>0</v>
      </c>
      <c r="G50" s="40">
        <f t="shared" si="12"/>
        <v>16</v>
      </c>
      <c r="H50" s="40">
        <f t="shared" si="13"/>
        <v>0</v>
      </c>
      <c r="I50" s="40">
        <f t="shared" si="14"/>
        <v>0</v>
      </c>
      <c r="J50" s="41">
        <v>18</v>
      </c>
      <c r="K50" s="34">
        <f>(INDEX(times1,MATCH(CONCATENATE($C50,"_Regression"),model1,0),MATCH($D$4,plan1,0)))-SUM($L50:$N50)</f>
        <v>17.399999999999999</v>
      </c>
      <c r="L50" s="117">
        <f t="shared" si="15"/>
        <v>2</v>
      </c>
      <c r="M50" s="42">
        <f t="shared" si="16"/>
        <v>0</v>
      </c>
      <c r="N50" s="42">
        <f t="shared" si="17"/>
        <v>0</v>
      </c>
      <c r="O50" s="52">
        <v>4</v>
      </c>
      <c r="P50" s="37"/>
    </row>
    <row r="51" spans="1:16" ht="18.75">
      <c r="A51" s="38">
        <v>47</v>
      </c>
      <c r="B51" s="115" t="s">
        <v>31</v>
      </c>
      <c r="C51" s="61" t="s">
        <v>32</v>
      </c>
      <c r="D51" s="40">
        <f t="shared" si="9"/>
        <v>16.399999999999999</v>
      </c>
      <c r="E51" s="40">
        <f t="shared" si="10"/>
        <v>0.5</v>
      </c>
      <c r="F51" s="40">
        <f t="shared" si="11"/>
        <v>0</v>
      </c>
      <c r="G51" s="40">
        <f t="shared" si="12"/>
        <v>0</v>
      </c>
      <c r="H51" s="40">
        <f t="shared" si="13"/>
        <v>0</v>
      </c>
      <c r="I51" s="40">
        <f t="shared" si="14"/>
        <v>0</v>
      </c>
      <c r="J51" s="33"/>
      <c r="K51" s="34">
        <f>(INDEX(times1,MATCH(CONCATENATE($C51,"_Regression"),model1,0),MATCH($D$4,plan1,0)))-SUM($L51:$N51)</f>
        <v>11.2</v>
      </c>
      <c r="L51" s="42">
        <f t="shared" si="15"/>
        <v>0</v>
      </c>
      <c r="M51" s="42">
        <f t="shared" si="16"/>
        <v>0</v>
      </c>
      <c r="N51" s="42">
        <f t="shared" si="17"/>
        <v>0</v>
      </c>
      <c r="O51" s="52">
        <v>2</v>
      </c>
      <c r="P51" s="37"/>
    </row>
    <row r="52" spans="1:16" ht="18.75">
      <c r="A52" s="38">
        <v>48</v>
      </c>
      <c r="B52" s="115"/>
      <c r="C52" s="61" t="s">
        <v>33</v>
      </c>
      <c r="D52" s="40">
        <f t="shared" si="9"/>
        <v>16.399999999999999</v>
      </c>
      <c r="E52" s="40">
        <f t="shared" si="10"/>
        <v>0.5</v>
      </c>
      <c r="F52" s="40">
        <f t="shared" si="11"/>
        <v>0</v>
      </c>
      <c r="G52" s="40">
        <f t="shared" si="12"/>
        <v>0</v>
      </c>
      <c r="H52" s="40">
        <f t="shared" si="13"/>
        <v>0</v>
      </c>
      <c r="I52" s="40">
        <f t="shared" si="14"/>
        <v>0</v>
      </c>
      <c r="J52" s="42"/>
      <c r="K52" s="34">
        <f>(INDEX(times1,MATCH(CONCATENATE($C52,"_Regression"),model1,0),MATCH($D$4,plan1,0)))-SUM($L52:$N52)</f>
        <v>11.2</v>
      </c>
      <c r="L52" s="42">
        <f t="shared" si="15"/>
        <v>0</v>
      </c>
      <c r="M52" s="42">
        <f t="shared" si="16"/>
        <v>0</v>
      </c>
      <c r="N52" s="42">
        <f t="shared" si="17"/>
        <v>0</v>
      </c>
      <c r="O52" s="52">
        <v>2</v>
      </c>
      <c r="P52" s="37"/>
    </row>
    <row r="53" spans="1:16" ht="18.75">
      <c r="A53" s="38">
        <v>49</v>
      </c>
      <c r="B53" s="115"/>
      <c r="C53" s="61" t="s">
        <v>34</v>
      </c>
      <c r="D53" s="40">
        <f t="shared" si="9"/>
        <v>16.399999999999999</v>
      </c>
      <c r="E53" s="40">
        <f t="shared" si="10"/>
        <v>0.5</v>
      </c>
      <c r="F53" s="40">
        <f t="shared" si="11"/>
        <v>0</v>
      </c>
      <c r="G53" s="40">
        <f t="shared" si="12"/>
        <v>0</v>
      </c>
      <c r="H53" s="40">
        <f t="shared" si="13"/>
        <v>0</v>
      </c>
      <c r="I53" s="40">
        <f t="shared" si="14"/>
        <v>0</v>
      </c>
      <c r="J53" s="42"/>
      <c r="K53" s="34">
        <f>(INDEX(times1,MATCH(CONCATENATE($C53,"_Regression"),model1,0),MATCH($D$4,plan1,0)))-SUM($L53:$N53)</f>
        <v>11.2</v>
      </c>
      <c r="L53" s="42">
        <f t="shared" si="15"/>
        <v>0</v>
      </c>
      <c r="M53" s="42">
        <f t="shared" si="16"/>
        <v>0</v>
      </c>
      <c r="N53" s="42">
        <f t="shared" si="17"/>
        <v>0</v>
      </c>
      <c r="O53" s="52">
        <v>2</v>
      </c>
      <c r="P53" s="37"/>
    </row>
    <row r="54" spans="1:16" ht="18.75">
      <c r="A54" s="38">
        <v>50</v>
      </c>
      <c r="B54" s="115"/>
      <c r="C54" s="62" t="s">
        <v>35</v>
      </c>
      <c r="D54" s="40">
        <f t="shared" si="9"/>
        <v>16.399999999999999</v>
      </c>
      <c r="E54" s="40">
        <f t="shared" si="10"/>
        <v>0.5</v>
      </c>
      <c r="F54" s="40">
        <f t="shared" si="11"/>
        <v>0</v>
      </c>
      <c r="G54" s="40">
        <f t="shared" si="12"/>
        <v>0</v>
      </c>
      <c r="H54" s="40">
        <f t="shared" si="13"/>
        <v>0</v>
      </c>
      <c r="I54" s="40">
        <f t="shared" si="14"/>
        <v>0</v>
      </c>
      <c r="J54" s="42"/>
      <c r="K54" s="34">
        <f>(INDEX(times1,MATCH(CONCATENATE($C54,"_Regression"),model1,0),MATCH($D$4,plan1,0)))-SUM($L54:$N54)</f>
        <v>11.2</v>
      </c>
      <c r="L54" s="42">
        <f t="shared" si="15"/>
        <v>0</v>
      </c>
      <c r="M54" s="42">
        <f t="shared" si="16"/>
        <v>0</v>
      </c>
      <c r="N54" s="42">
        <f t="shared" si="17"/>
        <v>0</v>
      </c>
      <c r="O54" s="57">
        <v>2</v>
      </c>
      <c r="P54" s="37"/>
    </row>
    <row r="55" spans="1:16" ht="18.75">
      <c r="A55" s="38">
        <v>51</v>
      </c>
      <c r="B55" s="115"/>
      <c r="C55" s="63" t="s">
        <v>36</v>
      </c>
      <c r="D55" s="40">
        <f t="shared" si="9"/>
        <v>12.1</v>
      </c>
      <c r="E55" s="40">
        <f t="shared" si="10"/>
        <v>0.5</v>
      </c>
      <c r="F55" s="40">
        <f t="shared" si="11"/>
        <v>0</v>
      </c>
      <c r="G55" s="40">
        <f t="shared" si="12"/>
        <v>0</v>
      </c>
      <c r="H55" s="40">
        <f t="shared" si="13"/>
        <v>0</v>
      </c>
      <c r="I55" s="40">
        <f t="shared" si="14"/>
        <v>0</v>
      </c>
      <c r="J55" s="42"/>
      <c r="K55" s="34">
        <f>(INDEX(times1,MATCH(CONCATENATE($C55,"_Regression"),model1,0),MATCH($D$4,plan1,0)))-SUM($L55:$N55)</f>
        <v>6.9</v>
      </c>
      <c r="L55" s="42">
        <f t="shared" si="15"/>
        <v>0</v>
      </c>
      <c r="M55" s="42">
        <f t="shared" si="16"/>
        <v>0</v>
      </c>
      <c r="N55" s="42">
        <f t="shared" si="17"/>
        <v>0</v>
      </c>
      <c r="O55" s="52">
        <v>2</v>
      </c>
      <c r="P55" s="37"/>
    </row>
    <row r="56" spans="1:16" ht="18.75">
      <c r="A56" s="38">
        <v>52</v>
      </c>
      <c r="B56" s="115"/>
      <c r="C56" s="63" t="s">
        <v>37</v>
      </c>
      <c r="D56" s="40">
        <f t="shared" si="9"/>
        <v>12.1</v>
      </c>
      <c r="E56" s="40">
        <f t="shared" si="10"/>
        <v>0.5</v>
      </c>
      <c r="F56" s="40">
        <f t="shared" si="11"/>
        <v>0</v>
      </c>
      <c r="G56" s="40">
        <f t="shared" si="12"/>
        <v>0</v>
      </c>
      <c r="H56" s="40">
        <f t="shared" si="13"/>
        <v>0</v>
      </c>
      <c r="I56" s="40">
        <f t="shared" si="14"/>
        <v>0</v>
      </c>
      <c r="J56" s="42"/>
      <c r="K56" s="34">
        <f>(INDEX(times1,MATCH(CONCATENATE($C56,"_Regression"),model1,0),MATCH($D$4,plan1,0)))-SUM($L56:$N56)</f>
        <v>6.9</v>
      </c>
      <c r="L56" s="42">
        <f t="shared" si="15"/>
        <v>0</v>
      </c>
      <c r="M56" s="42">
        <f t="shared" si="16"/>
        <v>0</v>
      </c>
      <c r="N56" s="42">
        <f t="shared" si="17"/>
        <v>0</v>
      </c>
      <c r="O56" s="52">
        <v>2</v>
      </c>
      <c r="P56" s="37"/>
    </row>
    <row r="57" spans="1:16" ht="18.75">
      <c r="A57" s="38">
        <v>53</v>
      </c>
      <c r="B57" s="115"/>
      <c r="C57" s="63" t="s">
        <v>38</v>
      </c>
      <c r="D57" s="40">
        <f t="shared" si="9"/>
        <v>12.1</v>
      </c>
      <c r="E57" s="40">
        <f t="shared" si="10"/>
        <v>0.5</v>
      </c>
      <c r="F57" s="40">
        <f t="shared" si="11"/>
        <v>0</v>
      </c>
      <c r="G57" s="40">
        <f t="shared" si="12"/>
        <v>0</v>
      </c>
      <c r="H57" s="40">
        <f t="shared" si="13"/>
        <v>0</v>
      </c>
      <c r="I57" s="40">
        <f t="shared" si="14"/>
        <v>0</v>
      </c>
      <c r="J57" s="42"/>
      <c r="K57" s="34">
        <f>(INDEX(times1,MATCH(CONCATENATE($C57,"_Regression"),model1,0),MATCH($D$4,plan1,0)))-SUM($L57:$N57)</f>
        <v>6.9</v>
      </c>
      <c r="L57" s="42">
        <f t="shared" si="15"/>
        <v>0</v>
      </c>
      <c r="M57" s="42">
        <f t="shared" si="16"/>
        <v>0</v>
      </c>
      <c r="N57" s="42">
        <f t="shared" si="17"/>
        <v>0</v>
      </c>
      <c r="O57" s="57">
        <v>2</v>
      </c>
      <c r="P57" s="37"/>
    </row>
    <row r="58" spans="1:16" ht="18.75">
      <c r="A58" s="38">
        <v>54</v>
      </c>
      <c r="B58" s="115"/>
      <c r="C58" s="63" t="s">
        <v>39</v>
      </c>
      <c r="D58" s="40">
        <f t="shared" si="9"/>
        <v>12.1</v>
      </c>
      <c r="E58" s="40">
        <f t="shared" si="10"/>
        <v>0.5</v>
      </c>
      <c r="F58" s="40">
        <f t="shared" si="11"/>
        <v>0</v>
      </c>
      <c r="G58" s="40">
        <f t="shared" si="12"/>
        <v>0</v>
      </c>
      <c r="H58" s="40">
        <f t="shared" si="13"/>
        <v>0</v>
      </c>
      <c r="I58" s="40">
        <f t="shared" si="14"/>
        <v>0</v>
      </c>
      <c r="J58" s="42"/>
      <c r="K58" s="34">
        <f>(INDEX(times1,MATCH(CONCATENATE($C58,"_Regression"),model1,0),MATCH($D$4,plan1,0)))-SUM($L58:$N58)</f>
        <v>6.9</v>
      </c>
      <c r="L58" s="42">
        <f t="shared" si="15"/>
        <v>0</v>
      </c>
      <c r="M58" s="42">
        <f t="shared" si="16"/>
        <v>0</v>
      </c>
      <c r="N58" s="42">
        <f t="shared" si="17"/>
        <v>0</v>
      </c>
      <c r="O58" s="43">
        <v>2</v>
      </c>
      <c r="P58" s="37"/>
    </row>
    <row r="59" spans="1:16" ht="18.75">
      <c r="A59" s="38">
        <v>55</v>
      </c>
      <c r="B59" s="115"/>
      <c r="C59" s="63" t="s">
        <v>222</v>
      </c>
      <c r="D59" s="40">
        <f t="shared" si="9"/>
        <v>14.1</v>
      </c>
      <c r="E59" s="40">
        <f t="shared" si="10"/>
        <v>0.5</v>
      </c>
      <c r="F59" s="40">
        <f t="shared" si="11"/>
        <v>0</v>
      </c>
      <c r="G59" s="40">
        <f t="shared" si="12"/>
        <v>0</v>
      </c>
      <c r="H59" s="40">
        <f t="shared" si="13"/>
        <v>0</v>
      </c>
      <c r="I59" s="40">
        <f t="shared" si="14"/>
        <v>0</v>
      </c>
      <c r="J59" s="42"/>
      <c r="K59" s="34">
        <f>(INDEX(times1,MATCH(CONCATENATE($C59,"_Regression"),model1,0),MATCH($D$4,plan1,0)))-SUM($L59:$N59)</f>
        <v>14.6</v>
      </c>
      <c r="L59" s="42">
        <f t="shared" si="15"/>
        <v>0</v>
      </c>
      <c r="M59" s="42">
        <f t="shared" si="16"/>
        <v>0</v>
      </c>
      <c r="N59" s="42">
        <f t="shared" si="17"/>
        <v>0</v>
      </c>
      <c r="O59" s="43">
        <v>2</v>
      </c>
      <c r="P59" s="37"/>
    </row>
    <row r="60" spans="1:16" ht="18.75">
      <c r="A60" s="38">
        <v>56</v>
      </c>
      <c r="B60" s="115"/>
      <c r="C60" s="63" t="s">
        <v>235</v>
      </c>
      <c r="D60" s="40">
        <f t="shared" si="9"/>
        <v>14.1</v>
      </c>
      <c r="E60" s="40">
        <f t="shared" si="10"/>
        <v>0.5</v>
      </c>
      <c r="F60" s="40">
        <f t="shared" si="11"/>
        <v>0</v>
      </c>
      <c r="G60" s="40">
        <f t="shared" si="12"/>
        <v>0</v>
      </c>
      <c r="H60" s="40">
        <f t="shared" si="13"/>
        <v>0</v>
      </c>
      <c r="I60" s="40">
        <f t="shared" si="14"/>
        <v>0</v>
      </c>
      <c r="J60" s="42"/>
      <c r="K60" s="34">
        <f>(INDEX(times1,MATCH(CONCATENATE($C60,"_Regression"),model1,0),MATCH($D$4,plan1,0)))-SUM($L60:$N60)</f>
        <v>14.6</v>
      </c>
      <c r="L60" s="42">
        <f t="shared" si="15"/>
        <v>0</v>
      </c>
      <c r="M60" s="42">
        <f t="shared" si="16"/>
        <v>0</v>
      </c>
      <c r="N60" s="42">
        <f t="shared" si="17"/>
        <v>0</v>
      </c>
      <c r="O60" s="43">
        <v>2</v>
      </c>
      <c r="P60" s="37"/>
    </row>
    <row r="61" spans="1:16" ht="18.75">
      <c r="A61" s="38">
        <v>57</v>
      </c>
      <c r="B61" s="115"/>
      <c r="C61" s="63" t="s">
        <v>236</v>
      </c>
      <c r="D61" s="40">
        <f t="shared" si="9"/>
        <v>14.1</v>
      </c>
      <c r="E61" s="40">
        <f t="shared" si="10"/>
        <v>0.5</v>
      </c>
      <c r="F61" s="40">
        <f t="shared" si="11"/>
        <v>0</v>
      </c>
      <c r="G61" s="40">
        <f t="shared" si="12"/>
        <v>0</v>
      </c>
      <c r="H61" s="40">
        <f t="shared" si="13"/>
        <v>0</v>
      </c>
      <c r="I61" s="40">
        <f t="shared" si="14"/>
        <v>0</v>
      </c>
      <c r="J61" s="42"/>
      <c r="K61" s="34">
        <f>(INDEX(times1,MATCH(CONCATENATE($C61,"_Regression"),model1,0),MATCH($D$4,plan1,0)))-SUM($L61:$N61)</f>
        <v>14.6</v>
      </c>
      <c r="L61" s="42">
        <f t="shared" si="15"/>
        <v>0</v>
      </c>
      <c r="M61" s="42">
        <f t="shared" si="16"/>
        <v>0</v>
      </c>
      <c r="N61" s="42">
        <f t="shared" si="17"/>
        <v>0</v>
      </c>
      <c r="O61" s="43">
        <v>2</v>
      </c>
      <c r="P61" s="37"/>
    </row>
    <row r="62" spans="1:16" ht="18.75">
      <c r="A62" s="38">
        <v>58</v>
      </c>
      <c r="B62" s="115"/>
      <c r="C62" s="64" t="s">
        <v>167</v>
      </c>
      <c r="D62" s="40">
        <f t="shared" si="9"/>
        <v>12.1</v>
      </c>
      <c r="E62" s="40">
        <f t="shared" si="10"/>
        <v>0.5</v>
      </c>
      <c r="F62" s="40">
        <f t="shared" si="11"/>
        <v>0</v>
      </c>
      <c r="G62" s="40">
        <f t="shared" si="12"/>
        <v>0</v>
      </c>
      <c r="H62" s="40">
        <f t="shared" si="13"/>
        <v>0</v>
      </c>
      <c r="I62" s="40">
        <f t="shared" si="14"/>
        <v>0</v>
      </c>
      <c r="J62" s="42"/>
      <c r="K62" s="34">
        <f>(INDEX(times1,MATCH(CONCATENATE($C62,"_Regression"),model1,0),MATCH($D$4,plan1,0)))-SUM($L62:$N62)</f>
        <v>6.9</v>
      </c>
      <c r="L62" s="42">
        <f t="shared" si="15"/>
        <v>0</v>
      </c>
      <c r="M62" s="42">
        <f t="shared" si="16"/>
        <v>0</v>
      </c>
      <c r="N62" s="42">
        <f t="shared" si="17"/>
        <v>0</v>
      </c>
      <c r="O62" s="43">
        <v>2</v>
      </c>
      <c r="P62" s="37"/>
    </row>
    <row r="63" spans="1:16" ht="18.75">
      <c r="A63" s="65">
        <v>59</v>
      </c>
      <c r="B63" s="116"/>
      <c r="C63" s="66" t="s">
        <v>87</v>
      </c>
      <c r="D63" s="67">
        <f t="shared" si="9"/>
        <v>12.1</v>
      </c>
      <c r="E63" s="67">
        <f t="shared" si="10"/>
        <v>0.5</v>
      </c>
      <c r="F63" s="67">
        <f t="shared" si="11"/>
        <v>0</v>
      </c>
      <c r="G63" s="67">
        <f t="shared" si="12"/>
        <v>0</v>
      </c>
      <c r="H63" s="67">
        <f t="shared" si="13"/>
        <v>0</v>
      </c>
      <c r="I63" s="67">
        <f t="shared" si="14"/>
        <v>0</v>
      </c>
      <c r="J63" s="42"/>
      <c r="K63" s="34">
        <f>(INDEX(times1,MATCH(CONCATENATE($C63,"_Regression"),model1,0),MATCH($D$4,plan1,0)))-SUM($L63:$N63)</f>
        <v>6.9</v>
      </c>
      <c r="L63" s="68">
        <f t="shared" si="15"/>
        <v>0</v>
      </c>
      <c r="M63" s="68">
        <f t="shared" si="16"/>
        <v>0</v>
      </c>
      <c r="N63" s="68">
        <f t="shared" si="17"/>
        <v>0</v>
      </c>
      <c r="O63" s="69">
        <v>2</v>
      </c>
      <c r="P63" s="37"/>
    </row>
    <row r="64" spans="1:16" ht="18.75">
      <c r="A64" s="95" t="s">
        <v>40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70">
        <f>SUM(P5:P63)</f>
        <v>0</v>
      </c>
    </row>
    <row r="65" spans="1:16" ht="18.75">
      <c r="A65" s="71" t="s">
        <v>41</v>
      </c>
      <c r="B65" s="72"/>
      <c r="C65" s="79">
        <v>1</v>
      </c>
      <c r="D65" s="79"/>
      <c r="E65" s="73"/>
      <c r="F65" s="73"/>
      <c r="G65" s="73"/>
      <c r="H65" s="74"/>
      <c r="I65" s="74"/>
      <c r="J65" s="73"/>
      <c r="K65" s="97" t="s">
        <v>42</v>
      </c>
      <c r="L65" s="97"/>
      <c r="M65" s="97"/>
      <c r="N65" s="97"/>
      <c r="O65" s="97"/>
      <c r="P65" s="75">
        <f>P64/8</f>
        <v>0</v>
      </c>
    </row>
    <row r="66" spans="1:16">
      <c r="J66" s="77"/>
    </row>
    <row r="67" spans="1:16">
      <c r="J67" s="77"/>
    </row>
    <row r="68" spans="1:16">
      <c r="J68" s="77"/>
    </row>
    <row r="69" spans="1:16">
      <c r="J69" s="77"/>
    </row>
    <row r="70" spans="1:16">
      <c r="J70" s="77"/>
    </row>
    <row r="71" spans="1:16">
      <c r="J71" s="77"/>
    </row>
    <row r="72" spans="1:16">
      <c r="J72" s="77"/>
    </row>
    <row r="73" spans="1:16">
      <c r="J73" s="77"/>
    </row>
    <row r="74" spans="1:16">
      <c r="J74" s="77"/>
    </row>
    <row r="75" spans="1:16">
      <c r="J75" s="77"/>
    </row>
    <row r="76" spans="1:16">
      <c r="J76" s="77"/>
    </row>
    <row r="77" spans="1:16">
      <c r="J77" s="77"/>
    </row>
    <row r="78" spans="1:16">
      <c r="J78" s="77"/>
    </row>
    <row r="79" spans="1:16">
      <c r="J79" s="77"/>
    </row>
    <row r="80" spans="1:16">
      <c r="J80" s="77"/>
    </row>
    <row r="81" spans="10:10">
      <c r="J81" s="77"/>
    </row>
    <row r="82" spans="10:10">
      <c r="J82" s="77"/>
    </row>
    <row r="83" spans="10:10">
      <c r="J83" s="77"/>
    </row>
    <row r="84" spans="10:10">
      <c r="J84" s="77"/>
    </row>
    <row r="85" spans="10:10">
      <c r="J85" s="77"/>
    </row>
    <row r="86" spans="10:10">
      <c r="J86" s="77"/>
    </row>
    <row r="87" spans="10:10">
      <c r="J87" s="77"/>
    </row>
    <row r="88" spans="10:10">
      <c r="J88" s="77"/>
    </row>
    <row r="89" spans="10:10">
      <c r="J89" s="77"/>
    </row>
    <row r="90" spans="10:10">
      <c r="J90" s="77"/>
    </row>
    <row r="91" spans="10:10">
      <c r="J91" s="77"/>
    </row>
    <row r="92" spans="10:10">
      <c r="J92" s="77"/>
    </row>
    <row r="93" spans="10:10">
      <c r="J93" s="77"/>
    </row>
    <row r="94" spans="10:10">
      <c r="J94" s="77"/>
    </row>
    <row r="95" spans="10:10">
      <c r="J95" s="77"/>
    </row>
    <row r="96" spans="10:10">
      <c r="J96" s="77"/>
    </row>
    <row r="97" spans="10:10">
      <c r="J97" s="77"/>
    </row>
    <row r="98" spans="10:10">
      <c r="J98" s="77"/>
    </row>
    <row r="99" spans="10:10">
      <c r="J99" s="77"/>
    </row>
    <row r="100" spans="10:10">
      <c r="J100" s="77"/>
    </row>
    <row r="101" spans="10:10">
      <c r="J101" s="77"/>
    </row>
    <row r="102" spans="10:10">
      <c r="J102" s="77"/>
    </row>
    <row r="103" spans="10:10">
      <c r="J103" s="77"/>
    </row>
    <row r="104" spans="10:10">
      <c r="J104" s="77"/>
    </row>
    <row r="105" spans="10:10">
      <c r="J105" s="77"/>
    </row>
    <row r="106" spans="10:10">
      <c r="J106" s="77"/>
    </row>
    <row r="107" spans="10:10">
      <c r="J107" s="77"/>
    </row>
    <row r="108" spans="10:10">
      <c r="J108" s="77"/>
    </row>
    <row r="109" spans="10:10">
      <c r="J109" s="77"/>
    </row>
    <row r="110" spans="10:10">
      <c r="J110" s="77"/>
    </row>
    <row r="111" spans="10:10">
      <c r="J111" s="77"/>
    </row>
    <row r="112" spans="10:10">
      <c r="J112" s="77"/>
    </row>
    <row r="113" spans="10:10">
      <c r="J113" s="77"/>
    </row>
    <row r="114" spans="10:10">
      <c r="J114" s="77"/>
    </row>
    <row r="115" spans="10:10">
      <c r="J115" s="77"/>
    </row>
    <row r="116" spans="10:10">
      <c r="J116" s="77"/>
    </row>
    <row r="117" spans="10:10">
      <c r="J117" s="77"/>
    </row>
    <row r="118" spans="10:10">
      <c r="J118" s="77"/>
    </row>
    <row r="119" spans="10:10">
      <c r="J119" s="77"/>
    </row>
    <row r="120" spans="10:10">
      <c r="J120" s="77"/>
    </row>
    <row r="121" spans="10:10">
      <c r="J121" s="77"/>
    </row>
    <row r="122" spans="10:10">
      <c r="J122" s="77"/>
    </row>
    <row r="123" spans="10:10">
      <c r="J123" s="77"/>
    </row>
    <row r="124" spans="10:10">
      <c r="J124" s="77"/>
    </row>
    <row r="125" spans="10:10">
      <c r="J125" s="77"/>
    </row>
    <row r="126" spans="10:10">
      <c r="J126" s="77"/>
    </row>
    <row r="127" spans="10:10">
      <c r="J127" s="77"/>
    </row>
    <row r="128" spans="10:10">
      <c r="J128" s="77"/>
    </row>
    <row r="129" spans="10:10">
      <c r="J129" s="77"/>
    </row>
    <row r="130" spans="10:10">
      <c r="J130" s="77"/>
    </row>
    <row r="131" spans="10:10">
      <c r="J131" s="77"/>
    </row>
    <row r="132" spans="10:10">
      <c r="J132" s="77"/>
    </row>
    <row r="133" spans="10:10">
      <c r="J133" s="77"/>
    </row>
    <row r="134" spans="10:10">
      <c r="J134" s="77"/>
    </row>
    <row r="135" spans="10:10">
      <c r="J135" s="77"/>
    </row>
    <row r="136" spans="10:10">
      <c r="J136" s="77"/>
    </row>
    <row r="137" spans="10:10">
      <c r="J137" s="77"/>
    </row>
    <row r="138" spans="10:10">
      <c r="J138" s="77"/>
    </row>
    <row r="139" spans="10:10">
      <c r="J139" s="77"/>
    </row>
    <row r="140" spans="10:10">
      <c r="J140" s="77"/>
    </row>
    <row r="141" spans="10:10">
      <c r="J141" s="77"/>
    </row>
    <row r="142" spans="10:10">
      <c r="J142" s="77"/>
    </row>
    <row r="143" spans="10:10">
      <c r="J143" s="77"/>
    </row>
    <row r="144" spans="10:10">
      <c r="J144" s="77"/>
    </row>
    <row r="145" spans="10:10">
      <c r="J145" s="77"/>
    </row>
    <row r="146" spans="10:10">
      <c r="J146" s="77"/>
    </row>
    <row r="147" spans="10:10">
      <c r="J147" s="77"/>
    </row>
    <row r="148" spans="10:10">
      <c r="J148" s="77"/>
    </row>
    <row r="149" spans="10:10">
      <c r="J149" s="77"/>
    </row>
    <row r="150" spans="10:10">
      <c r="J150" s="77"/>
    </row>
    <row r="151" spans="10:10">
      <c r="J151" s="77"/>
    </row>
    <row r="152" spans="10:10">
      <c r="J152" s="77"/>
    </row>
    <row r="153" spans="10:10">
      <c r="J153" s="77"/>
    </row>
    <row r="154" spans="10:10">
      <c r="J154" s="77"/>
    </row>
    <row r="155" spans="10:10">
      <c r="J155" s="77"/>
    </row>
    <row r="156" spans="10:10">
      <c r="J156" s="77"/>
    </row>
    <row r="157" spans="10:10">
      <c r="J157" s="77"/>
    </row>
    <row r="158" spans="10:10">
      <c r="J158" s="77"/>
    </row>
    <row r="159" spans="10:10">
      <c r="J159" s="77"/>
    </row>
    <row r="160" spans="10:10">
      <c r="J160" s="77"/>
    </row>
    <row r="161" spans="10:10">
      <c r="J161" s="77"/>
    </row>
    <row r="162" spans="10:10">
      <c r="J162" s="77"/>
    </row>
    <row r="163" spans="10:10">
      <c r="J163" s="77"/>
    </row>
    <row r="164" spans="10:10">
      <c r="J164" s="77"/>
    </row>
    <row r="165" spans="10:10">
      <c r="J165" s="77"/>
    </row>
    <row r="166" spans="10:10">
      <c r="J166" s="77"/>
    </row>
    <row r="167" spans="10:10">
      <c r="J167" s="77"/>
    </row>
    <row r="168" spans="10:10">
      <c r="J168" s="77"/>
    </row>
    <row r="169" spans="10:10">
      <c r="J169" s="77"/>
    </row>
    <row r="170" spans="10:10">
      <c r="J170" s="77"/>
    </row>
    <row r="171" spans="10:10">
      <c r="J171" s="77"/>
    </row>
    <row r="172" spans="10:10">
      <c r="J172" s="77"/>
    </row>
    <row r="173" spans="10:10">
      <c r="J173" s="77"/>
    </row>
    <row r="174" spans="10:10">
      <c r="J174" s="77"/>
    </row>
    <row r="175" spans="10:10">
      <c r="J175" s="77"/>
    </row>
    <row r="176" spans="10:10">
      <c r="J176" s="77"/>
    </row>
    <row r="177" spans="10:10">
      <c r="J177" s="77"/>
    </row>
    <row r="178" spans="10:10">
      <c r="J178" s="77"/>
    </row>
    <row r="179" spans="10:10">
      <c r="J179" s="77"/>
    </row>
    <row r="180" spans="10:10">
      <c r="J180" s="77"/>
    </row>
    <row r="181" spans="10:10">
      <c r="J181" s="77"/>
    </row>
    <row r="182" spans="10:10">
      <c r="J182" s="77"/>
    </row>
    <row r="183" spans="10:10">
      <c r="J183" s="77"/>
    </row>
    <row r="184" spans="10:10">
      <c r="J184" s="77"/>
    </row>
    <row r="185" spans="10:10">
      <c r="J185" s="77"/>
    </row>
    <row r="186" spans="10:10">
      <c r="J186" s="77"/>
    </row>
    <row r="187" spans="10:10">
      <c r="J187" s="77"/>
    </row>
    <row r="188" spans="10:10">
      <c r="J188" s="77"/>
    </row>
    <row r="189" spans="10:10">
      <c r="J189" s="77"/>
    </row>
    <row r="190" spans="10:10">
      <c r="J190" s="77"/>
    </row>
    <row r="191" spans="10:10">
      <c r="J191" s="77"/>
    </row>
    <row r="192" spans="10:10">
      <c r="J192" s="77"/>
    </row>
    <row r="193" spans="10:10">
      <c r="J193" s="77"/>
    </row>
    <row r="194" spans="10:10">
      <c r="J194" s="77"/>
    </row>
    <row r="195" spans="10:10">
      <c r="J195" s="77"/>
    </row>
    <row r="196" spans="10:10">
      <c r="J196" s="77"/>
    </row>
    <row r="197" spans="10:10">
      <c r="J197" s="77"/>
    </row>
    <row r="198" spans="10:10">
      <c r="J198" s="77"/>
    </row>
    <row r="199" spans="10:10">
      <c r="J199" s="77"/>
    </row>
    <row r="200" spans="10:10">
      <c r="J200" s="77"/>
    </row>
    <row r="201" spans="10:10">
      <c r="J201" s="77"/>
    </row>
    <row r="202" spans="10:10">
      <c r="J202" s="77"/>
    </row>
    <row r="203" spans="10:10">
      <c r="J203" s="77"/>
    </row>
    <row r="204" spans="10:10">
      <c r="J204" s="77"/>
    </row>
    <row r="205" spans="10:10">
      <c r="J205" s="77"/>
    </row>
    <row r="206" spans="10:10">
      <c r="J206" s="77"/>
    </row>
    <row r="207" spans="10:10">
      <c r="J207" s="77"/>
    </row>
    <row r="208" spans="10:10">
      <c r="J208" s="77"/>
    </row>
    <row r="209" spans="10:10">
      <c r="J209" s="77"/>
    </row>
    <row r="210" spans="10:10">
      <c r="J210" s="77"/>
    </row>
    <row r="211" spans="10:10">
      <c r="J211" s="77"/>
    </row>
    <row r="212" spans="10:10">
      <c r="J212" s="77"/>
    </row>
    <row r="213" spans="10:10">
      <c r="J213" s="77"/>
    </row>
    <row r="214" spans="10:10">
      <c r="J214" s="77"/>
    </row>
    <row r="215" spans="10:10">
      <c r="J215" s="77"/>
    </row>
    <row r="216" spans="10:10">
      <c r="J216" s="77"/>
    </row>
    <row r="217" spans="10:10">
      <c r="J217" s="77"/>
    </row>
    <row r="218" spans="10:10">
      <c r="J218" s="77"/>
    </row>
    <row r="219" spans="10:10">
      <c r="J219" s="77"/>
    </row>
    <row r="220" spans="10:10">
      <c r="J220" s="77"/>
    </row>
    <row r="221" spans="10:10">
      <c r="J221" s="77"/>
    </row>
    <row r="222" spans="10:10">
      <c r="J222" s="77"/>
    </row>
    <row r="223" spans="10:10">
      <c r="J223" s="77"/>
    </row>
    <row r="224" spans="10:10">
      <c r="J224" s="77"/>
    </row>
    <row r="225" spans="10:10">
      <c r="J225" s="77"/>
    </row>
    <row r="226" spans="10:10">
      <c r="J226" s="77"/>
    </row>
    <row r="227" spans="10:10">
      <c r="J227" s="77"/>
    </row>
    <row r="228" spans="10:10">
      <c r="J228" s="77"/>
    </row>
    <row r="229" spans="10:10">
      <c r="J229" s="77"/>
    </row>
    <row r="230" spans="10:10">
      <c r="J230" s="77"/>
    </row>
    <row r="231" spans="10:10">
      <c r="J231" s="77"/>
    </row>
    <row r="232" spans="10:10">
      <c r="J232" s="77"/>
    </row>
    <row r="233" spans="10:10">
      <c r="J233" s="77"/>
    </row>
    <row r="234" spans="10:10">
      <c r="J234" s="77"/>
    </row>
    <row r="235" spans="10:10">
      <c r="J235" s="77"/>
    </row>
    <row r="236" spans="10:10">
      <c r="J236" s="77"/>
    </row>
    <row r="237" spans="10:10">
      <c r="J237" s="77"/>
    </row>
    <row r="238" spans="10:10">
      <c r="J238" s="77"/>
    </row>
    <row r="239" spans="10:10">
      <c r="J239" s="77"/>
    </row>
    <row r="240" spans="10:10">
      <c r="J240" s="77"/>
    </row>
    <row r="241" spans="10:10">
      <c r="J241" s="77"/>
    </row>
    <row r="242" spans="10:10">
      <c r="J242" s="77"/>
    </row>
    <row r="243" spans="10:10">
      <c r="J243" s="77"/>
    </row>
    <row r="244" spans="10:10">
      <c r="J244" s="77"/>
    </row>
    <row r="245" spans="10:10">
      <c r="J245" s="77"/>
    </row>
    <row r="246" spans="10:10">
      <c r="J246" s="77"/>
    </row>
    <row r="247" spans="10:10">
      <c r="J247" s="77"/>
    </row>
    <row r="248" spans="10:10">
      <c r="J248" s="77"/>
    </row>
    <row r="249" spans="10:10">
      <c r="J249" s="77"/>
    </row>
    <row r="250" spans="10:10">
      <c r="J250" s="77"/>
    </row>
    <row r="251" spans="10:10">
      <c r="J251" s="77"/>
    </row>
    <row r="252" spans="10:10">
      <c r="J252" s="77"/>
    </row>
    <row r="253" spans="10:10">
      <c r="J253" s="77"/>
    </row>
    <row r="254" spans="10:10">
      <c r="J254" s="77"/>
    </row>
    <row r="255" spans="10:10">
      <c r="J255" s="77"/>
    </row>
    <row r="256" spans="10:10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77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77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77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77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77"/>
    </row>
    <row r="383" spans="10:10">
      <c r="J383" s="77"/>
    </row>
    <row r="384" spans="10:10">
      <c r="J384" s="77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77"/>
    </row>
    <row r="391" spans="10:10">
      <c r="J391" s="77"/>
    </row>
    <row r="392" spans="10:10">
      <c r="J392" s="77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  <row r="424" spans="10:10">
      <c r="J424" s="77"/>
    </row>
    <row r="425" spans="10:10">
      <c r="J425" s="77"/>
    </row>
    <row r="426" spans="10:10">
      <c r="J426" s="77"/>
    </row>
    <row r="427" spans="10:10">
      <c r="J427" s="77"/>
    </row>
    <row r="428" spans="10:10">
      <c r="J428" s="77"/>
    </row>
    <row r="429" spans="10:10">
      <c r="J429" s="77"/>
    </row>
    <row r="430" spans="10:10">
      <c r="J430" s="77"/>
    </row>
    <row r="431" spans="10:10">
      <c r="J431" s="77"/>
    </row>
    <row r="432" spans="10:10">
      <c r="J432" s="77"/>
    </row>
    <row r="433" spans="10:10">
      <c r="J433" s="77"/>
    </row>
    <row r="434" spans="10:10">
      <c r="J434" s="77"/>
    </row>
    <row r="435" spans="10:10">
      <c r="J435" s="77"/>
    </row>
    <row r="436" spans="10:10">
      <c r="J436" s="77"/>
    </row>
    <row r="437" spans="10:10">
      <c r="J437" s="77"/>
    </row>
    <row r="438" spans="10:10">
      <c r="J438" s="77"/>
    </row>
    <row r="439" spans="10:10">
      <c r="J439" s="77"/>
    </row>
    <row r="440" spans="10:10">
      <c r="J440" s="77"/>
    </row>
    <row r="441" spans="10:10">
      <c r="J441" s="77"/>
    </row>
    <row r="442" spans="10:10">
      <c r="J442" s="77"/>
    </row>
    <row r="443" spans="10:10">
      <c r="J443" s="77"/>
    </row>
    <row r="444" spans="10:10">
      <c r="J444" s="77"/>
    </row>
    <row r="445" spans="10:10">
      <c r="J445" s="77"/>
    </row>
    <row r="446" spans="10:10">
      <c r="J446" s="77"/>
    </row>
    <row r="447" spans="10:10">
      <c r="J447" s="77"/>
    </row>
    <row r="448" spans="10:10">
      <c r="J448" s="77"/>
    </row>
    <row r="449" spans="10:10">
      <c r="J449" s="77"/>
    </row>
    <row r="450" spans="10:10">
      <c r="J450" s="77"/>
    </row>
    <row r="451" spans="10:10">
      <c r="J451" s="77"/>
    </row>
    <row r="452" spans="10:10">
      <c r="J452" s="77"/>
    </row>
    <row r="453" spans="10:10">
      <c r="J453" s="77"/>
    </row>
    <row r="454" spans="10:10">
      <c r="J454" s="77"/>
    </row>
    <row r="455" spans="10:10">
      <c r="J455" s="77"/>
    </row>
    <row r="456" spans="10:10">
      <c r="J456" s="77"/>
    </row>
    <row r="457" spans="10:10">
      <c r="J457" s="77"/>
    </row>
    <row r="458" spans="10:10">
      <c r="J458" s="77"/>
    </row>
    <row r="459" spans="10:10">
      <c r="J459" s="77"/>
    </row>
    <row r="460" spans="10:10">
      <c r="J460" s="77"/>
    </row>
    <row r="461" spans="10:10">
      <c r="J461" s="77"/>
    </row>
    <row r="462" spans="10:10">
      <c r="J462" s="77"/>
    </row>
    <row r="463" spans="10:10">
      <c r="J463" s="77"/>
    </row>
    <row r="464" spans="10:10">
      <c r="J464" s="77"/>
    </row>
    <row r="465" spans="10:10">
      <c r="J465" s="77"/>
    </row>
    <row r="466" spans="10:10">
      <c r="J466" s="77"/>
    </row>
    <row r="467" spans="10:10">
      <c r="J467" s="77"/>
    </row>
    <row r="468" spans="10:10">
      <c r="J468" s="77"/>
    </row>
    <row r="469" spans="10:10">
      <c r="J469" s="77"/>
    </row>
    <row r="470" spans="10:10">
      <c r="J470" s="77"/>
    </row>
    <row r="471" spans="10:10">
      <c r="J471" s="77"/>
    </row>
    <row r="472" spans="10:10">
      <c r="J472" s="77"/>
    </row>
    <row r="473" spans="10:10">
      <c r="J473" s="77"/>
    </row>
    <row r="474" spans="10:10">
      <c r="J474" s="77"/>
    </row>
    <row r="475" spans="10:10">
      <c r="J475" s="77"/>
    </row>
    <row r="476" spans="10:10">
      <c r="J476" s="77"/>
    </row>
    <row r="477" spans="10:10">
      <c r="J477" s="77"/>
    </row>
    <row r="478" spans="10:10">
      <c r="J478" s="77"/>
    </row>
    <row r="479" spans="10:10">
      <c r="J479" s="77"/>
    </row>
    <row r="480" spans="10:10">
      <c r="J480" s="77"/>
    </row>
    <row r="481" spans="10:10">
      <c r="J481" s="77"/>
    </row>
    <row r="482" spans="10:10">
      <c r="J482" s="77"/>
    </row>
    <row r="483" spans="10:10">
      <c r="J483" s="77"/>
    </row>
    <row r="484" spans="10:10">
      <c r="J484" s="77"/>
    </row>
    <row r="485" spans="10:10">
      <c r="J485" s="77"/>
    </row>
    <row r="486" spans="10:10">
      <c r="J486" s="77"/>
    </row>
    <row r="487" spans="10:10">
      <c r="J487" s="77"/>
    </row>
    <row r="488" spans="10:10">
      <c r="J488" s="77"/>
    </row>
    <row r="489" spans="10:10">
      <c r="J489" s="77"/>
    </row>
    <row r="490" spans="10:10">
      <c r="J490" s="77"/>
    </row>
    <row r="491" spans="10:10">
      <c r="J491" s="77"/>
    </row>
    <row r="492" spans="10:10">
      <c r="J492" s="77"/>
    </row>
    <row r="493" spans="10:10">
      <c r="J493" s="77"/>
    </row>
    <row r="494" spans="10:10">
      <c r="J494" s="77"/>
    </row>
    <row r="495" spans="10:10">
      <c r="J495" s="77"/>
    </row>
    <row r="496" spans="10:10">
      <c r="J496" s="77"/>
    </row>
    <row r="497" spans="10:10">
      <c r="J497" s="77"/>
    </row>
    <row r="498" spans="10:10">
      <c r="J498" s="77"/>
    </row>
    <row r="499" spans="10:10">
      <c r="J499" s="77"/>
    </row>
    <row r="500" spans="10:10">
      <c r="J500" s="77"/>
    </row>
    <row r="501" spans="10:10">
      <c r="J501" s="77"/>
    </row>
    <row r="502" spans="10:10">
      <c r="J502" s="77"/>
    </row>
    <row r="503" spans="10:10">
      <c r="J503" s="77"/>
    </row>
    <row r="504" spans="10:10">
      <c r="J504" s="77"/>
    </row>
    <row r="505" spans="10:10">
      <c r="J505" s="77"/>
    </row>
    <row r="506" spans="10:10">
      <c r="J506" s="77"/>
    </row>
    <row r="507" spans="10:10">
      <c r="J507" s="77"/>
    </row>
    <row r="508" spans="10:10">
      <c r="J508" s="77"/>
    </row>
    <row r="509" spans="10:10">
      <c r="J509" s="77"/>
    </row>
    <row r="510" spans="10:10">
      <c r="J510" s="77"/>
    </row>
    <row r="511" spans="10:10">
      <c r="J511" s="77"/>
    </row>
    <row r="512" spans="10:10">
      <c r="J512" s="77"/>
    </row>
    <row r="513" spans="10:10">
      <c r="J513" s="77"/>
    </row>
    <row r="514" spans="10:10">
      <c r="J514" s="77"/>
    </row>
    <row r="515" spans="10:10">
      <c r="J515" s="77"/>
    </row>
    <row r="516" spans="10:10">
      <c r="J516" s="77"/>
    </row>
    <row r="517" spans="10:10">
      <c r="J517" s="77"/>
    </row>
    <row r="518" spans="10:10">
      <c r="J518" s="77"/>
    </row>
    <row r="519" spans="10:10">
      <c r="J519" s="77"/>
    </row>
    <row r="520" spans="10:10">
      <c r="J520" s="77"/>
    </row>
    <row r="521" spans="10:10">
      <c r="J521" s="77"/>
    </row>
    <row r="522" spans="10:10">
      <c r="J522" s="77"/>
    </row>
    <row r="523" spans="10:10">
      <c r="J523" s="77"/>
    </row>
    <row r="524" spans="10:10">
      <c r="J524" s="77"/>
    </row>
    <row r="525" spans="10:10">
      <c r="J525" s="77"/>
    </row>
    <row r="526" spans="10:10">
      <c r="J526" s="77"/>
    </row>
    <row r="527" spans="10:10">
      <c r="J527" s="77"/>
    </row>
    <row r="528" spans="10:10">
      <c r="J528" s="77"/>
    </row>
    <row r="529" spans="10:10">
      <c r="J529" s="77"/>
    </row>
    <row r="530" spans="10:10">
      <c r="J530" s="77"/>
    </row>
    <row r="531" spans="10:10">
      <c r="J531" s="77"/>
    </row>
    <row r="532" spans="10:10">
      <c r="J532" s="77"/>
    </row>
    <row r="533" spans="10:10">
      <c r="J533" s="77"/>
    </row>
    <row r="534" spans="10:10">
      <c r="J534" s="77"/>
    </row>
    <row r="535" spans="10:10">
      <c r="J535" s="77"/>
    </row>
    <row r="536" spans="10:10">
      <c r="J536" s="77"/>
    </row>
    <row r="537" spans="10:10">
      <c r="J537" s="77"/>
    </row>
    <row r="538" spans="10:10">
      <c r="J538" s="77"/>
    </row>
    <row r="539" spans="10:10">
      <c r="J539" s="77"/>
    </row>
    <row r="540" spans="10:10">
      <c r="J540" s="77"/>
    </row>
    <row r="541" spans="10:10">
      <c r="J541" s="77"/>
    </row>
    <row r="542" spans="10:10">
      <c r="J542" s="77"/>
    </row>
    <row r="543" spans="10:10">
      <c r="J543" s="77"/>
    </row>
    <row r="544" spans="10:10">
      <c r="J544" s="77"/>
    </row>
    <row r="545" spans="10:10">
      <c r="J545" s="77"/>
    </row>
    <row r="546" spans="10:10">
      <c r="J546" s="77"/>
    </row>
    <row r="547" spans="10:10">
      <c r="J547" s="77"/>
    </row>
    <row r="548" spans="10:10">
      <c r="J548" s="77"/>
    </row>
    <row r="549" spans="10:10">
      <c r="J549" s="77"/>
    </row>
    <row r="550" spans="10:10">
      <c r="J550" s="77"/>
    </row>
    <row r="551" spans="10:10">
      <c r="J551" s="77"/>
    </row>
    <row r="552" spans="10:10">
      <c r="J552" s="77"/>
    </row>
    <row r="553" spans="10:10">
      <c r="J553" s="77"/>
    </row>
    <row r="554" spans="10:10">
      <c r="J554" s="77"/>
    </row>
    <row r="555" spans="10:10">
      <c r="J555" s="77"/>
    </row>
    <row r="556" spans="10:10">
      <c r="J556" s="77"/>
    </row>
    <row r="557" spans="10:10">
      <c r="J557" s="77"/>
    </row>
    <row r="558" spans="10:10">
      <c r="J558" s="77"/>
    </row>
    <row r="559" spans="10:10">
      <c r="J559" s="77"/>
    </row>
    <row r="560" spans="10:10">
      <c r="J560" s="77"/>
    </row>
    <row r="561" spans="10:10">
      <c r="J561" s="77"/>
    </row>
    <row r="562" spans="10:10">
      <c r="J562" s="77"/>
    </row>
    <row r="563" spans="10:10">
      <c r="J563" s="77"/>
    </row>
    <row r="564" spans="10:10">
      <c r="J564" s="77"/>
    </row>
    <row r="565" spans="10:10">
      <c r="J565" s="77"/>
    </row>
    <row r="566" spans="10:10">
      <c r="J566" s="77"/>
    </row>
    <row r="567" spans="10:10">
      <c r="J567" s="77"/>
    </row>
    <row r="568" spans="10:10">
      <c r="J568" s="77"/>
    </row>
    <row r="569" spans="10:10">
      <c r="J569" s="77"/>
    </row>
    <row r="570" spans="10:10">
      <c r="J570" s="77"/>
    </row>
    <row r="571" spans="10:10">
      <c r="J571" s="77"/>
    </row>
    <row r="572" spans="10:10">
      <c r="J572" s="77"/>
    </row>
    <row r="573" spans="10:10">
      <c r="J573" s="77"/>
    </row>
    <row r="574" spans="10:10">
      <c r="J574" s="77"/>
    </row>
    <row r="575" spans="10:10">
      <c r="J575" s="77"/>
    </row>
    <row r="576" spans="10:10">
      <c r="J576" s="77"/>
    </row>
    <row r="577" spans="10:10">
      <c r="J577" s="77"/>
    </row>
    <row r="578" spans="10:10">
      <c r="J578" s="77"/>
    </row>
    <row r="579" spans="10:10">
      <c r="J579" s="77"/>
    </row>
    <row r="580" spans="10:10">
      <c r="J580" s="77"/>
    </row>
    <row r="581" spans="10:10">
      <c r="J581" s="77"/>
    </row>
    <row r="582" spans="10:10">
      <c r="J582" s="77"/>
    </row>
    <row r="583" spans="10:10">
      <c r="J583" s="77"/>
    </row>
    <row r="584" spans="10:10">
      <c r="J584" s="77"/>
    </row>
    <row r="585" spans="10:10">
      <c r="J585" s="77"/>
    </row>
    <row r="586" spans="10:10">
      <c r="J586" s="77"/>
    </row>
    <row r="587" spans="10:10">
      <c r="J587" s="77"/>
    </row>
    <row r="588" spans="10:10">
      <c r="J588" s="77"/>
    </row>
    <row r="589" spans="10:10">
      <c r="J589" s="77"/>
    </row>
    <row r="590" spans="10:10">
      <c r="J590" s="77"/>
    </row>
    <row r="591" spans="10:10">
      <c r="J591" s="77"/>
    </row>
    <row r="592" spans="10:10">
      <c r="J592" s="77"/>
    </row>
    <row r="593" spans="10:10">
      <c r="J593" s="77"/>
    </row>
    <row r="594" spans="10:10">
      <c r="J594" s="77"/>
    </row>
    <row r="595" spans="10:10">
      <c r="J595" s="77"/>
    </row>
    <row r="596" spans="10:10">
      <c r="J596" s="77"/>
    </row>
    <row r="597" spans="10:10">
      <c r="J597" s="77"/>
    </row>
    <row r="598" spans="10:10">
      <c r="J598" s="77"/>
    </row>
    <row r="599" spans="10:10">
      <c r="J599" s="77"/>
    </row>
    <row r="600" spans="10:10">
      <c r="J600" s="77"/>
    </row>
    <row r="601" spans="10:10">
      <c r="J601" s="77"/>
    </row>
    <row r="602" spans="10:10">
      <c r="J602" s="77"/>
    </row>
    <row r="603" spans="10:10">
      <c r="J603" s="77"/>
    </row>
    <row r="604" spans="10:10">
      <c r="J604" s="77"/>
    </row>
    <row r="605" spans="10:10">
      <c r="J605" s="77"/>
    </row>
    <row r="606" spans="10:10">
      <c r="J606" s="77"/>
    </row>
    <row r="607" spans="10:10">
      <c r="J607" s="77"/>
    </row>
    <row r="608" spans="10:10">
      <c r="J608" s="77"/>
    </row>
    <row r="609" spans="10:10">
      <c r="J609" s="77"/>
    </row>
    <row r="610" spans="10:10">
      <c r="J610" s="77"/>
    </row>
    <row r="611" spans="10:10">
      <c r="J611" s="77"/>
    </row>
    <row r="612" spans="10:10">
      <c r="J612" s="77"/>
    </row>
    <row r="613" spans="10:10">
      <c r="J613" s="77"/>
    </row>
    <row r="614" spans="10:10">
      <c r="J614" s="77"/>
    </row>
    <row r="615" spans="10:10">
      <c r="J615" s="77"/>
    </row>
    <row r="616" spans="10:10">
      <c r="J616" s="77"/>
    </row>
    <row r="617" spans="10:10">
      <c r="J617" s="77"/>
    </row>
    <row r="618" spans="10:10">
      <c r="J618" s="77"/>
    </row>
    <row r="619" spans="10:10">
      <c r="J619" s="77"/>
    </row>
    <row r="620" spans="10:10">
      <c r="J620" s="77"/>
    </row>
    <row r="621" spans="10:10">
      <c r="J621" s="77"/>
    </row>
    <row r="622" spans="10:10">
      <c r="J622" s="77"/>
    </row>
    <row r="623" spans="10:10">
      <c r="J623" s="77"/>
    </row>
    <row r="624" spans="10:10">
      <c r="J624" s="77"/>
    </row>
    <row r="625" spans="10:10">
      <c r="J625" s="77"/>
    </row>
    <row r="626" spans="10:10">
      <c r="J626" s="77"/>
    </row>
    <row r="627" spans="10:10">
      <c r="J627" s="77"/>
    </row>
    <row r="628" spans="10:10">
      <c r="J628" s="77"/>
    </row>
    <row r="629" spans="10:10">
      <c r="J629" s="77"/>
    </row>
    <row r="630" spans="10:10">
      <c r="J630" s="77"/>
    </row>
    <row r="631" spans="10:10">
      <c r="J631" s="77"/>
    </row>
    <row r="632" spans="10:10">
      <c r="J632" s="77"/>
    </row>
    <row r="633" spans="10:10">
      <c r="J633" s="77"/>
    </row>
    <row r="634" spans="10:10">
      <c r="J634" s="77"/>
    </row>
    <row r="635" spans="10:10">
      <c r="J635" s="77"/>
    </row>
    <row r="636" spans="10:10">
      <c r="J636" s="77"/>
    </row>
    <row r="637" spans="10:10">
      <c r="J637" s="77"/>
    </row>
    <row r="638" spans="10:10">
      <c r="J638" s="77"/>
    </row>
    <row r="639" spans="10:10">
      <c r="J639" s="77"/>
    </row>
    <row r="640" spans="10:10">
      <c r="J640" s="77"/>
    </row>
    <row r="641" spans="10:10">
      <c r="J641" s="77"/>
    </row>
    <row r="642" spans="10:10">
      <c r="J642" s="77"/>
    </row>
    <row r="643" spans="10:10">
      <c r="J643" s="77"/>
    </row>
    <row r="644" spans="10:10">
      <c r="J644" s="77"/>
    </row>
    <row r="645" spans="10:10">
      <c r="J645" s="77"/>
    </row>
    <row r="646" spans="10:10">
      <c r="J646" s="77"/>
    </row>
    <row r="647" spans="10:10">
      <c r="J647" s="77"/>
    </row>
    <row r="648" spans="10:10">
      <c r="J648" s="77"/>
    </row>
    <row r="649" spans="10:10">
      <c r="J649" s="77"/>
    </row>
    <row r="650" spans="10:10">
      <c r="J650" s="77"/>
    </row>
    <row r="651" spans="10:10">
      <c r="J651" s="77"/>
    </row>
    <row r="652" spans="10:10">
      <c r="J652" s="77"/>
    </row>
    <row r="653" spans="10:10">
      <c r="J653" s="77"/>
    </row>
    <row r="654" spans="10:10">
      <c r="J654" s="77"/>
    </row>
    <row r="655" spans="10:10">
      <c r="J655" s="77"/>
    </row>
    <row r="656" spans="10:10">
      <c r="J656" s="77"/>
    </row>
    <row r="657" spans="10:10">
      <c r="J657" s="77"/>
    </row>
    <row r="658" spans="10:10">
      <c r="J658" s="77"/>
    </row>
    <row r="659" spans="10:10">
      <c r="J659" s="77"/>
    </row>
    <row r="660" spans="10:10">
      <c r="J660" s="77"/>
    </row>
    <row r="661" spans="10:10">
      <c r="J661" s="77"/>
    </row>
    <row r="662" spans="10:10">
      <c r="J662" s="77"/>
    </row>
    <row r="663" spans="10:10">
      <c r="J663" s="77"/>
    </row>
    <row r="664" spans="10:10">
      <c r="J664" s="77"/>
    </row>
    <row r="665" spans="10:10">
      <c r="J665" s="77"/>
    </row>
    <row r="666" spans="10:10">
      <c r="J666" s="77"/>
    </row>
    <row r="667" spans="10:10">
      <c r="J667" s="77"/>
    </row>
    <row r="668" spans="10:10">
      <c r="J668" s="77"/>
    </row>
    <row r="669" spans="10:10">
      <c r="J669" s="77"/>
    </row>
    <row r="670" spans="10:10">
      <c r="J670" s="77"/>
    </row>
    <row r="671" spans="10:10">
      <c r="J671" s="77"/>
    </row>
    <row r="672" spans="10:10">
      <c r="J672" s="77"/>
    </row>
    <row r="673" spans="10:10">
      <c r="J673" s="77"/>
    </row>
    <row r="674" spans="10:10">
      <c r="J674" s="77"/>
    </row>
    <row r="675" spans="10:10">
      <c r="J675" s="77"/>
    </row>
    <row r="676" spans="10:10">
      <c r="J676" s="77"/>
    </row>
    <row r="677" spans="10:10">
      <c r="J677" s="77"/>
    </row>
    <row r="678" spans="10:10">
      <c r="J678" s="77"/>
    </row>
    <row r="679" spans="10:10">
      <c r="J679" s="77"/>
    </row>
    <row r="680" spans="10:10">
      <c r="J680" s="77"/>
    </row>
    <row r="681" spans="10:10">
      <c r="J681" s="77"/>
    </row>
    <row r="682" spans="10:10">
      <c r="J682" s="77"/>
    </row>
    <row r="683" spans="10:10">
      <c r="J683" s="77"/>
    </row>
    <row r="684" spans="10:10">
      <c r="J684" s="77"/>
    </row>
    <row r="685" spans="10:10">
      <c r="J685" s="77"/>
    </row>
    <row r="686" spans="10:10">
      <c r="J686" s="77"/>
    </row>
    <row r="687" spans="10:10">
      <c r="J687" s="77"/>
    </row>
    <row r="688" spans="10:10">
      <c r="J688" s="77"/>
    </row>
    <row r="689" spans="10:10">
      <c r="J689" s="77"/>
    </row>
    <row r="690" spans="10:10">
      <c r="J690" s="77"/>
    </row>
    <row r="691" spans="10:10">
      <c r="J691" s="77"/>
    </row>
    <row r="692" spans="10:10">
      <c r="J692" s="77"/>
    </row>
    <row r="693" spans="10:10">
      <c r="J693" s="77"/>
    </row>
    <row r="694" spans="10:10">
      <c r="J694" s="77"/>
    </row>
    <row r="695" spans="10:10">
      <c r="J695" s="77"/>
    </row>
    <row r="696" spans="10:10">
      <c r="J696" s="77"/>
    </row>
    <row r="697" spans="10:10">
      <c r="J697" s="77"/>
    </row>
    <row r="698" spans="10:10">
      <c r="J698" s="77"/>
    </row>
    <row r="699" spans="10:10">
      <c r="J699" s="77"/>
    </row>
    <row r="700" spans="10:10">
      <c r="J700" s="77"/>
    </row>
    <row r="701" spans="10:10">
      <c r="J701" s="77"/>
    </row>
    <row r="702" spans="10:10">
      <c r="J702" s="77"/>
    </row>
    <row r="703" spans="10:10">
      <c r="J703" s="77"/>
    </row>
    <row r="704" spans="10:10">
      <c r="J704" s="77"/>
    </row>
    <row r="705" spans="10:10">
      <c r="J705" s="77"/>
    </row>
    <row r="706" spans="10:10">
      <c r="J706" s="77"/>
    </row>
    <row r="707" spans="10:10">
      <c r="J707" s="77"/>
    </row>
    <row r="708" spans="10:10">
      <c r="J708" s="77"/>
    </row>
    <row r="709" spans="10:10">
      <c r="J709" s="77"/>
    </row>
    <row r="710" spans="10:10">
      <c r="J710" s="77"/>
    </row>
    <row r="711" spans="10:10">
      <c r="J711" s="77"/>
    </row>
    <row r="712" spans="10:10">
      <c r="J712" s="77"/>
    </row>
    <row r="713" spans="10:10">
      <c r="J713" s="77"/>
    </row>
    <row r="714" spans="10:10">
      <c r="J714" s="77"/>
    </row>
    <row r="715" spans="10:10">
      <c r="J715" s="77"/>
    </row>
    <row r="716" spans="10:10">
      <c r="J716" s="77"/>
    </row>
    <row r="717" spans="10:10">
      <c r="J717" s="77"/>
    </row>
    <row r="718" spans="10:10">
      <c r="J718" s="77"/>
    </row>
    <row r="719" spans="10:10">
      <c r="J719" s="77"/>
    </row>
    <row r="720" spans="10:10">
      <c r="J720" s="77"/>
    </row>
    <row r="721" spans="10:10">
      <c r="J721" s="77"/>
    </row>
    <row r="722" spans="10:10">
      <c r="J722" s="77"/>
    </row>
    <row r="723" spans="10:10">
      <c r="J723" s="77"/>
    </row>
    <row r="724" spans="10:10">
      <c r="J724" s="77"/>
    </row>
    <row r="725" spans="10:10">
      <c r="J725" s="77"/>
    </row>
    <row r="726" spans="10:10">
      <c r="J726" s="77"/>
    </row>
    <row r="727" spans="10:10">
      <c r="J727" s="77"/>
    </row>
    <row r="728" spans="10:10">
      <c r="J728" s="77"/>
    </row>
    <row r="729" spans="10:10">
      <c r="J729" s="77"/>
    </row>
    <row r="730" spans="10:10">
      <c r="J730" s="77"/>
    </row>
    <row r="731" spans="10:10">
      <c r="J731" s="77"/>
    </row>
    <row r="732" spans="10:10">
      <c r="J732" s="77"/>
    </row>
    <row r="733" spans="10:10">
      <c r="J733" s="77"/>
    </row>
    <row r="734" spans="10:10">
      <c r="J734" s="77"/>
    </row>
    <row r="735" spans="10:10">
      <c r="J735" s="77"/>
    </row>
    <row r="736" spans="10:10">
      <c r="J736" s="77"/>
    </row>
    <row r="737" spans="10:10">
      <c r="J737" s="77"/>
    </row>
    <row r="738" spans="10:10">
      <c r="J738" s="77"/>
    </row>
    <row r="739" spans="10:10">
      <c r="J739" s="77"/>
    </row>
    <row r="740" spans="10:10">
      <c r="J740" s="77"/>
    </row>
    <row r="741" spans="10:10">
      <c r="J741" s="77"/>
    </row>
    <row r="742" spans="10:10">
      <c r="J742" s="77"/>
    </row>
    <row r="743" spans="10:10">
      <c r="J743" s="77"/>
    </row>
    <row r="744" spans="10:10">
      <c r="J744" s="77"/>
    </row>
    <row r="745" spans="10:10">
      <c r="J745" s="77"/>
    </row>
    <row r="746" spans="10:10">
      <c r="J746" s="77"/>
    </row>
    <row r="747" spans="10:10">
      <c r="J747" s="77"/>
    </row>
    <row r="748" spans="10:10">
      <c r="J748" s="77"/>
    </row>
    <row r="749" spans="10:10">
      <c r="J749" s="77"/>
    </row>
    <row r="750" spans="10:10">
      <c r="J750" s="77"/>
    </row>
    <row r="751" spans="10:10">
      <c r="J751" s="77"/>
    </row>
    <row r="752" spans="10:10">
      <c r="J752" s="77"/>
    </row>
    <row r="753" spans="10:10">
      <c r="J753" s="77"/>
    </row>
    <row r="754" spans="10:10">
      <c r="J754" s="77"/>
    </row>
    <row r="755" spans="10:10">
      <c r="J755" s="77"/>
    </row>
    <row r="756" spans="10:10">
      <c r="J756" s="77"/>
    </row>
    <row r="757" spans="10:10">
      <c r="J757" s="77"/>
    </row>
    <row r="758" spans="10:10">
      <c r="J758" s="77"/>
    </row>
    <row r="759" spans="10:10">
      <c r="J759" s="77"/>
    </row>
    <row r="760" spans="10:10">
      <c r="J760" s="77"/>
    </row>
    <row r="761" spans="10:10">
      <c r="J761" s="77"/>
    </row>
    <row r="762" spans="10:10">
      <c r="J762" s="77"/>
    </row>
    <row r="763" spans="10:10">
      <c r="J763" s="77"/>
    </row>
    <row r="764" spans="10:10">
      <c r="J764" s="77"/>
    </row>
    <row r="765" spans="10:10">
      <c r="J765" s="77"/>
    </row>
    <row r="766" spans="10:10">
      <c r="J766" s="77"/>
    </row>
    <row r="767" spans="10:10">
      <c r="J767" s="77"/>
    </row>
    <row r="768" spans="10:10">
      <c r="J768" s="77"/>
    </row>
    <row r="769" spans="10:10">
      <c r="J769" s="77"/>
    </row>
    <row r="770" spans="10:10">
      <c r="J770" s="77"/>
    </row>
    <row r="771" spans="10:10">
      <c r="J771" s="77"/>
    </row>
    <row r="772" spans="10:10">
      <c r="J772" s="77"/>
    </row>
    <row r="773" spans="10:10">
      <c r="J773" s="77"/>
    </row>
    <row r="774" spans="10:10">
      <c r="J774" s="77"/>
    </row>
    <row r="775" spans="10:10">
      <c r="J775" s="77"/>
    </row>
    <row r="776" spans="10:10">
      <c r="J776" s="77"/>
    </row>
    <row r="777" spans="10:10">
      <c r="J777" s="77"/>
    </row>
    <row r="778" spans="10:10">
      <c r="J778" s="77"/>
    </row>
    <row r="779" spans="10:10">
      <c r="J779" s="77"/>
    </row>
    <row r="780" spans="10:10">
      <c r="J780" s="77"/>
    </row>
    <row r="781" spans="10:10">
      <c r="J781" s="77"/>
    </row>
    <row r="782" spans="10:10">
      <c r="J782" s="77"/>
    </row>
    <row r="783" spans="10:10">
      <c r="J783" s="77"/>
    </row>
    <row r="784" spans="10:10">
      <c r="J784" s="77"/>
    </row>
    <row r="785" spans="10:10">
      <c r="J785" s="77"/>
    </row>
    <row r="786" spans="10:10">
      <c r="J786" s="77"/>
    </row>
    <row r="787" spans="10:10">
      <c r="J787" s="77"/>
    </row>
    <row r="788" spans="10:10">
      <c r="J788" s="77"/>
    </row>
    <row r="789" spans="10:10">
      <c r="J789" s="77"/>
    </row>
    <row r="790" spans="10:10">
      <c r="J790" s="77"/>
    </row>
    <row r="791" spans="10:10">
      <c r="J791" s="77"/>
    </row>
    <row r="792" spans="10:10">
      <c r="J792" s="77"/>
    </row>
    <row r="793" spans="10:10">
      <c r="J793" s="77"/>
    </row>
    <row r="794" spans="10:10">
      <c r="J794" s="77"/>
    </row>
    <row r="795" spans="10:10">
      <c r="J795" s="77"/>
    </row>
    <row r="796" spans="10:10">
      <c r="J796" s="77"/>
    </row>
    <row r="797" spans="10:10">
      <c r="J797" s="77"/>
    </row>
    <row r="798" spans="10:10">
      <c r="J798" s="77"/>
    </row>
    <row r="799" spans="10:10">
      <c r="J799" s="77"/>
    </row>
    <row r="800" spans="10:10">
      <c r="J800" s="77"/>
    </row>
    <row r="801" spans="10:10">
      <c r="J801" s="77"/>
    </row>
    <row r="802" spans="10:10">
      <c r="J802" s="77"/>
    </row>
    <row r="803" spans="10:10">
      <c r="J803" s="77"/>
    </row>
    <row r="804" spans="10:10">
      <c r="J804" s="77"/>
    </row>
    <row r="805" spans="10:10">
      <c r="J805" s="77"/>
    </row>
    <row r="806" spans="10:10">
      <c r="J806" s="77"/>
    </row>
    <row r="807" spans="10:10">
      <c r="J807" s="77"/>
    </row>
    <row r="808" spans="10:10">
      <c r="J808" s="77"/>
    </row>
    <row r="809" spans="10:10">
      <c r="J809" s="77"/>
    </row>
    <row r="810" spans="10:10">
      <c r="J810" s="77"/>
    </row>
    <row r="811" spans="10:10">
      <c r="J811" s="77"/>
    </row>
    <row r="812" spans="10:10">
      <c r="J812" s="77"/>
    </row>
    <row r="813" spans="10:10">
      <c r="J813" s="77"/>
    </row>
    <row r="814" spans="10:10">
      <c r="J814" s="77"/>
    </row>
    <row r="815" spans="10:10">
      <c r="J815" s="77"/>
    </row>
    <row r="816" spans="10:10">
      <c r="J816" s="77"/>
    </row>
    <row r="817" spans="10:10">
      <c r="J817" s="77"/>
    </row>
    <row r="818" spans="10:10">
      <c r="J818" s="77"/>
    </row>
    <row r="819" spans="10:10">
      <c r="J819" s="77"/>
    </row>
    <row r="820" spans="10:10">
      <c r="J820" s="77"/>
    </row>
    <row r="821" spans="10:10">
      <c r="J821" s="77"/>
    </row>
    <row r="822" spans="10:10">
      <c r="J822" s="77"/>
    </row>
    <row r="823" spans="10:10">
      <c r="J823" s="77"/>
    </row>
    <row r="824" spans="10:10">
      <c r="J824" s="77"/>
    </row>
    <row r="825" spans="10:10">
      <c r="J825" s="77"/>
    </row>
    <row r="826" spans="10:10">
      <c r="J826" s="77"/>
    </row>
    <row r="827" spans="10:10">
      <c r="J827" s="77"/>
    </row>
    <row r="828" spans="10:10">
      <c r="J828" s="77"/>
    </row>
    <row r="829" spans="10:10">
      <c r="J829" s="77"/>
    </row>
    <row r="830" spans="10:10">
      <c r="J830" s="77"/>
    </row>
    <row r="831" spans="10:10">
      <c r="J831" s="77"/>
    </row>
    <row r="832" spans="10:10">
      <c r="J832" s="77"/>
    </row>
    <row r="833" spans="10:10">
      <c r="J833" s="77"/>
    </row>
    <row r="834" spans="10:10">
      <c r="J834" s="77"/>
    </row>
    <row r="835" spans="10:10">
      <c r="J835" s="77"/>
    </row>
    <row r="836" spans="10:10">
      <c r="J836" s="77"/>
    </row>
    <row r="837" spans="10:10">
      <c r="J837" s="77"/>
    </row>
    <row r="838" spans="10:10">
      <c r="J838" s="77"/>
    </row>
    <row r="839" spans="10:10">
      <c r="J839" s="77"/>
    </row>
    <row r="840" spans="10:10">
      <c r="J840" s="77"/>
    </row>
    <row r="841" spans="10:10">
      <c r="J841" s="77"/>
    </row>
    <row r="842" spans="10:10">
      <c r="J842" s="77"/>
    </row>
    <row r="843" spans="10:10">
      <c r="J843" s="77"/>
    </row>
    <row r="844" spans="10:10">
      <c r="J844" s="77"/>
    </row>
    <row r="845" spans="10:10">
      <c r="J845" s="77"/>
    </row>
    <row r="846" spans="10:10">
      <c r="J846" s="77"/>
    </row>
    <row r="847" spans="10:10">
      <c r="J847" s="77"/>
    </row>
    <row r="848" spans="10:10">
      <c r="J848" s="77"/>
    </row>
    <row r="849" spans="10:10">
      <c r="J849" s="77"/>
    </row>
    <row r="850" spans="10:10">
      <c r="J850" s="77"/>
    </row>
    <row r="851" spans="10:10">
      <c r="J851" s="77"/>
    </row>
    <row r="852" spans="10:10">
      <c r="J852" s="77"/>
    </row>
    <row r="853" spans="10:10">
      <c r="J853" s="77"/>
    </row>
    <row r="854" spans="10:10">
      <c r="J854" s="77"/>
    </row>
    <row r="855" spans="10:10">
      <c r="J855" s="77"/>
    </row>
    <row r="856" spans="10:10">
      <c r="J856" s="77"/>
    </row>
    <row r="857" spans="10:10">
      <c r="J857" s="77"/>
    </row>
    <row r="858" spans="10:10">
      <c r="J858" s="77"/>
    </row>
    <row r="859" spans="10:10">
      <c r="J859" s="77"/>
    </row>
    <row r="860" spans="10:10">
      <c r="J860" s="77"/>
    </row>
    <row r="861" spans="10:10">
      <c r="J861" s="77"/>
    </row>
    <row r="862" spans="10:10">
      <c r="J862" s="77"/>
    </row>
    <row r="863" spans="10:10">
      <c r="J863" s="77"/>
    </row>
    <row r="864" spans="10:10">
      <c r="J864" s="77"/>
    </row>
    <row r="865" spans="10:10">
      <c r="J865" s="77"/>
    </row>
    <row r="866" spans="10:10">
      <c r="J866" s="77"/>
    </row>
    <row r="867" spans="10:10">
      <c r="J867" s="77"/>
    </row>
    <row r="868" spans="10:10">
      <c r="J868" s="77"/>
    </row>
    <row r="869" spans="10:10">
      <c r="J869" s="77"/>
    </row>
    <row r="870" spans="10:10">
      <c r="J870" s="77"/>
    </row>
    <row r="871" spans="10:10">
      <c r="J871" s="77"/>
    </row>
    <row r="872" spans="10:10">
      <c r="J872" s="77"/>
    </row>
    <row r="873" spans="10:10">
      <c r="J873" s="77"/>
    </row>
    <row r="874" spans="10:10">
      <c r="J874" s="77"/>
    </row>
    <row r="875" spans="10:10">
      <c r="J875" s="77"/>
    </row>
    <row r="876" spans="10:10">
      <c r="J876" s="77"/>
    </row>
    <row r="877" spans="10:10">
      <c r="J877" s="77"/>
    </row>
    <row r="878" spans="10:10">
      <c r="J878" s="77"/>
    </row>
    <row r="879" spans="10:10">
      <c r="J879" s="77"/>
    </row>
    <row r="880" spans="10:10">
      <c r="J880" s="77"/>
    </row>
    <row r="881" spans="10:10">
      <c r="J881" s="77"/>
    </row>
    <row r="882" spans="10:10">
      <c r="J882" s="77"/>
    </row>
    <row r="883" spans="10:10">
      <c r="J883" s="77"/>
    </row>
    <row r="884" spans="10:10">
      <c r="J884" s="77"/>
    </row>
    <row r="885" spans="10:10">
      <c r="J885" s="77"/>
    </row>
    <row r="886" spans="10:10">
      <c r="J886" s="77"/>
    </row>
    <row r="887" spans="10:10">
      <c r="J887" s="77"/>
    </row>
    <row r="888" spans="10:10">
      <c r="J888" s="77"/>
    </row>
    <row r="889" spans="10:10">
      <c r="J889" s="77"/>
    </row>
    <row r="890" spans="10:10">
      <c r="J890" s="77"/>
    </row>
    <row r="891" spans="10:10">
      <c r="J891" s="77"/>
    </row>
    <row r="892" spans="10:10">
      <c r="J892" s="77"/>
    </row>
    <row r="893" spans="10:10">
      <c r="J893" s="77"/>
    </row>
    <row r="894" spans="10:10">
      <c r="J894" s="77"/>
    </row>
    <row r="895" spans="10:10">
      <c r="J895" s="77"/>
    </row>
    <row r="896" spans="10:10">
      <c r="J896" s="77"/>
    </row>
    <row r="897" spans="10:10">
      <c r="J897" s="77"/>
    </row>
    <row r="898" spans="10:10">
      <c r="J898" s="77"/>
    </row>
    <row r="899" spans="10:10">
      <c r="J899" s="77"/>
    </row>
    <row r="900" spans="10:10">
      <c r="J900" s="77"/>
    </row>
    <row r="901" spans="10:10">
      <c r="J901" s="77"/>
    </row>
    <row r="902" spans="10:10">
      <c r="J902" s="77"/>
    </row>
    <row r="903" spans="10:10">
      <c r="J903" s="77"/>
    </row>
    <row r="904" spans="10:10">
      <c r="J904" s="77"/>
    </row>
    <row r="905" spans="10:10">
      <c r="J905" s="77"/>
    </row>
    <row r="906" spans="10:10">
      <c r="J906" s="77"/>
    </row>
    <row r="907" spans="10:10">
      <c r="J907" s="77"/>
    </row>
    <row r="908" spans="10:10">
      <c r="J908" s="77"/>
    </row>
    <row r="909" spans="10:10">
      <c r="J909" s="77"/>
    </row>
    <row r="910" spans="10:10">
      <c r="J910" s="77"/>
    </row>
    <row r="911" spans="10:10">
      <c r="J911" s="77"/>
    </row>
    <row r="912" spans="10:10">
      <c r="J912" s="77"/>
    </row>
    <row r="913" spans="10:10">
      <c r="J913" s="77"/>
    </row>
    <row r="914" spans="10:10">
      <c r="J914" s="77"/>
    </row>
    <row r="915" spans="10:10">
      <c r="J915" s="77"/>
    </row>
    <row r="916" spans="10:10">
      <c r="J916" s="77"/>
    </row>
    <row r="917" spans="10:10">
      <c r="J917" s="77"/>
    </row>
    <row r="918" spans="10:10">
      <c r="J918" s="77"/>
    </row>
  </sheetData>
  <mergeCells count="17">
    <mergeCell ref="B51:B63"/>
    <mergeCell ref="B29:B42"/>
    <mergeCell ref="B43:B50"/>
    <mergeCell ref="A64:O64"/>
    <mergeCell ref="K65:O65"/>
    <mergeCell ref="K1:P1"/>
    <mergeCell ref="K2:P2"/>
    <mergeCell ref="A2:J2"/>
    <mergeCell ref="A1:J1"/>
    <mergeCell ref="A3:B4"/>
    <mergeCell ref="C3:C4"/>
    <mergeCell ref="B5:B20"/>
    <mergeCell ref="D3:J3"/>
    <mergeCell ref="K3:N3"/>
    <mergeCell ref="B21:B28"/>
    <mergeCell ref="O3:O4"/>
    <mergeCell ref="P3:P4"/>
  </mergeCells>
  <phoneticPr fontId="3" type="noConversion"/>
  <conditionalFormatting sqref="E4:N6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AA7B-0FA7-497F-94D2-8039E78658AE}">
  <dimension ref="A1:T120"/>
  <sheetViews>
    <sheetView zoomScale="80" zoomScaleNormal="80" workbookViewId="0">
      <selection activeCell="T1" sqref="T1"/>
    </sheetView>
  </sheetViews>
  <sheetFormatPr defaultRowHeight="15.75"/>
  <cols>
    <col min="1" max="1" width="11.5703125" bestFit="1" customWidth="1"/>
    <col min="2" max="2" width="33.140625" style="21" bestFit="1" customWidth="1"/>
  </cols>
  <sheetData>
    <row r="1" spans="1:20" s="20" customFormat="1" ht="41.25" customHeight="1">
      <c r="A1" s="22" t="s">
        <v>60</v>
      </c>
      <c r="B1" s="22" t="s">
        <v>4</v>
      </c>
      <c r="C1" s="19" t="s">
        <v>62</v>
      </c>
      <c r="D1" s="19" t="s">
        <v>92</v>
      </c>
      <c r="E1" s="19" t="s">
        <v>63</v>
      </c>
      <c r="F1" s="19" t="s">
        <v>64</v>
      </c>
      <c r="G1" s="19" t="s">
        <v>178</v>
      </c>
      <c r="H1" s="19" t="s">
        <v>179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  <c r="N1" s="19" t="s">
        <v>70</v>
      </c>
      <c r="O1" s="19" t="s">
        <v>71</v>
      </c>
      <c r="P1" s="19" t="s">
        <v>72</v>
      </c>
      <c r="Q1" s="19" t="s">
        <v>73</v>
      </c>
      <c r="R1" s="19" t="s">
        <v>120</v>
      </c>
      <c r="S1" s="19" t="s">
        <v>243</v>
      </c>
      <c r="T1" s="19" t="s">
        <v>253</v>
      </c>
    </row>
    <row r="2" spans="1:20" ht="17.25">
      <c r="A2" s="16" t="s">
        <v>137</v>
      </c>
      <c r="B2" s="5" t="s">
        <v>246</v>
      </c>
      <c r="C2" s="14">
        <v>4.5</v>
      </c>
      <c r="D2" s="14">
        <v>12.5</v>
      </c>
      <c r="E2" s="14">
        <v>2.1</v>
      </c>
      <c r="F2" s="14">
        <v>3.5</v>
      </c>
      <c r="G2" s="14">
        <v>2</v>
      </c>
      <c r="H2" s="14">
        <v>0</v>
      </c>
      <c r="I2" s="14">
        <v>0.5</v>
      </c>
      <c r="J2" s="14">
        <v>1.4</v>
      </c>
      <c r="K2" s="14">
        <v>0</v>
      </c>
      <c r="L2" s="14">
        <v>3.6</v>
      </c>
      <c r="M2" s="14">
        <v>1</v>
      </c>
      <c r="N2" s="14">
        <v>6.7</v>
      </c>
      <c r="O2" s="14">
        <v>0</v>
      </c>
      <c r="P2" s="14">
        <v>1.2</v>
      </c>
      <c r="Q2" s="14">
        <v>7.3</v>
      </c>
      <c r="R2" s="14">
        <v>0</v>
      </c>
      <c r="S2" s="14">
        <v>0</v>
      </c>
      <c r="T2" s="14">
        <f t="shared" ref="T2:T35" si="0">SUM(C2:S2)</f>
        <v>46.300000000000004</v>
      </c>
    </row>
    <row r="3" spans="1:20" ht="17.25">
      <c r="A3" s="16" t="s">
        <v>137</v>
      </c>
      <c r="B3" s="5" t="s">
        <v>251</v>
      </c>
      <c r="C3" s="14">
        <v>4.5</v>
      </c>
      <c r="D3" s="14">
        <v>12.5</v>
      </c>
      <c r="E3" s="14">
        <v>2.1</v>
      </c>
      <c r="F3" s="14">
        <v>3.5</v>
      </c>
      <c r="G3" s="14">
        <v>2</v>
      </c>
      <c r="H3" s="14">
        <v>0</v>
      </c>
      <c r="I3" s="14">
        <v>0.5</v>
      </c>
      <c r="J3" s="14">
        <v>1.4</v>
      </c>
      <c r="K3" s="14">
        <v>0</v>
      </c>
      <c r="L3" s="14">
        <v>3.6</v>
      </c>
      <c r="M3" s="14">
        <v>1</v>
      </c>
      <c r="N3" s="14">
        <v>6.7</v>
      </c>
      <c r="O3" s="14">
        <v>0</v>
      </c>
      <c r="P3" s="14">
        <v>1.2</v>
      </c>
      <c r="Q3" s="14">
        <v>7.3</v>
      </c>
      <c r="R3" s="14">
        <v>0</v>
      </c>
      <c r="S3" s="14">
        <v>0</v>
      </c>
      <c r="T3" s="14">
        <f t="shared" ref="T3" si="1">SUM(C3:S3)</f>
        <v>46.300000000000004</v>
      </c>
    </row>
    <row r="4" spans="1:20" ht="17.25">
      <c r="A4" s="16" t="s">
        <v>137</v>
      </c>
      <c r="B4" s="5" t="s">
        <v>138</v>
      </c>
      <c r="C4" s="14">
        <v>4.5</v>
      </c>
      <c r="D4" s="14">
        <v>0</v>
      </c>
      <c r="E4" s="14">
        <v>2.1</v>
      </c>
      <c r="F4" s="14">
        <v>3.5</v>
      </c>
      <c r="G4" s="14">
        <v>2</v>
      </c>
      <c r="H4" s="14">
        <v>0</v>
      </c>
      <c r="I4" s="14">
        <v>0.5</v>
      </c>
      <c r="J4" s="14">
        <v>1.4</v>
      </c>
      <c r="K4" s="14">
        <v>0</v>
      </c>
      <c r="L4" s="14">
        <v>3.6</v>
      </c>
      <c r="M4" s="14">
        <v>1.4</v>
      </c>
      <c r="N4" s="14">
        <v>6.7</v>
      </c>
      <c r="O4" s="14">
        <v>0</v>
      </c>
      <c r="P4" s="14">
        <v>1.2</v>
      </c>
      <c r="Q4" s="14">
        <v>0</v>
      </c>
      <c r="R4" s="14">
        <v>16</v>
      </c>
      <c r="S4" s="14">
        <v>0</v>
      </c>
      <c r="T4" s="14">
        <f t="shared" si="0"/>
        <v>42.9</v>
      </c>
    </row>
    <row r="5" spans="1:20" ht="17.25">
      <c r="A5" s="16" t="s">
        <v>137</v>
      </c>
      <c r="B5" s="5" t="s">
        <v>139</v>
      </c>
      <c r="C5" s="14">
        <v>4.5</v>
      </c>
      <c r="D5" s="14">
        <v>0</v>
      </c>
      <c r="E5" s="14">
        <v>2.1</v>
      </c>
      <c r="F5" s="14">
        <v>3.5</v>
      </c>
      <c r="G5" s="14">
        <v>2</v>
      </c>
      <c r="H5" s="14">
        <v>0</v>
      </c>
      <c r="I5" s="14">
        <v>0.5</v>
      </c>
      <c r="J5" s="14">
        <v>1.4</v>
      </c>
      <c r="K5" s="14">
        <v>0</v>
      </c>
      <c r="L5" s="14">
        <v>3.6</v>
      </c>
      <c r="M5" s="14">
        <v>1.4</v>
      </c>
      <c r="N5" s="14">
        <v>6.7</v>
      </c>
      <c r="O5" s="14">
        <v>0</v>
      </c>
      <c r="P5" s="14">
        <v>1.2</v>
      </c>
      <c r="Q5" s="14">
        <v>0</v>
      </c>
      <c r="R5" s="14">
        <v>16</v>
      </c>
      <c r="S5" s="14">
        <v>0</v>
      </c>
      <c r="T5" s="14">
        <f t="shared" si="0"/>
        <v>42.9</v>
      </c>
    </row>
    <row r="6" spans="1:20" ht="17.25">
      <c r="A6" s="16" t="s">
        <v>137</v>
      </c>
      <c r="B6" s="5" t="s">
        <v>140</v>
      </c>
      <c r="C6" s="14">
        <v>4.5</v>
      </c>
      <c r="D6" s="14">
        <v>0</v>
      </c>
      <c r="E6" s="14">
        <v>2.1</v>
      </c>
      <c r="F6" s="14">
        <v>3.5</v>
      </c>
      <c r="G6" s="14">
        <v>2</v>
      </c>
      <c r="H6" s="14">
        <v>0</v>
      </c>
      <c r="I6" s="14">
        <v>0.5</v>
      </c>
      <c r="J6" s="14">
        <v>1.4</v>
      </c>
      <c r="K6" s="14">
        <v>0</v>
      </c>
      <c r="L6" s="14">
        <v>3.6</v>
      </c>
      <c r="M6" s="14">
        <v>1.4</v>
      </c>
      <c r="N6" s="14">
        <v>6.7</v>
      </c>
      <c r="O6" s="14">
        <v>0</v>
      </c>
      <c r="P6" s="14">
        <v>1.2</v>
      </c>
      <c r="Q6" s="14">
        <v>0</v>
      </c>
      <c r="R6" s="14">
        <v>0</v>
      </c>
      <c r="S6" s="14">
        <v>0</v>
      </c>
      <c r="T6" s="14">
        <f t="shared" si="0"/>
        <v>26.9</v>
      </c>
    </row>
    <row r="7" spans="1:20" ht="17.25">
      <c r="A7" s="16" t="s">
        <v>137</v>
      </c>
      <c r="B7" s="5" t="s">
        <v>141</v>
      </c>
      <c r="C7" s="14">
        <v>4.5</v>
      </c>
      <c r="D7" s="14">
        <v>0</v>
      </c>
      <c r="E7" s="14">
        <v>2.1</v>
      </c>
      <c r="F7" s="14">
        <v>3.5</v>
      </c>
      <c r="G7" s="14">
        <v>2</v>
      </c>
      <c r="H7" s="14">
        <v>0</v>
      </c>
      <c r="I7" s="14">
        <v>0.5</v>
      </c>
      <c r="J7" s="14">
        <v>1.4</v>
      </c>
      <c r="K7" s="14">
        <v>0</v>
      </c>
      <c r="L7" s="14">
        <v>3.6</v>
      </c>
      <c r="M7" s="14">
        <v>1.4</v>
      </c>
      <c r="N7" s="14">
        <v>6.7</v>
      </c>
      <c r="O7" s="14">
        <v>0</v>
      </c>
      <c r="P7" s="14">
        <v>1.2</v>
      </c>
      <c r="Q7" s="14">
        <v>0</v>
      </c>
      <c r="R7" s="14">
        <v>0</v>
      </c>
      <c r="S7" s="14">
        <v>0</v>
      </c>
      <c r="T7" s="14">
        <f t="shared" si="0"/>
        <v>26.9</v>
      </c>
    </row>
    <row r="8" spans="1:20" ht="17.25">
      <c r="A8" s="16" t="s">
        <v>137</v>
      </c>
      <c r="B8" s="5" t="s">
        <v>142</v>
      </c>
      <c r="C8" s="14">
        <v>0.5</v>
      </c>
      <c r="D8" s="14">
        <v>0</v>
      </c>
      <c r="E8" s="14">
        <v>0</v>
      </c>
      <c r="F8" s="14">
        <v>3.5</v>
      </c>
      <c r="G8" s="14">
        <v>0.5</v>
      </c>
      <c r="H8" s="14">
        <v>0</v>
      </c>
      <c r="I8" s="14">
        <v>0.5</v>
      </c>
      <c r="J8" s="14">
        <v>1.2</v>
      </c>
      <c r="K8" s="14">
        <v>0</v>
      </c>
      <c r="L8" s="14">
        <v>0</v>
      </c>
      <c r="M8" s="14">
        <v>0</v>
      </c>
      <c r="N8" s="14">
        <v>0.5</v>
      </c>
      <c r="O8" s="14">
        <v>0</v>
      </c>
      <c r="P8" s="14">
        <v>1.2</v>
      </c>
      <c r="Q8" s="14">
        <v>0</v>
      </c>
      <c r="R8" s="14">
        <v>0</v>
      </c>
      <c r="S8" s="14">
        <v>0</v>
      </c>
      <c r="T8" s="14">
        <f t="shared" si="0"/>
        <v>7.9</v>
      </c>
    </row>
    <row r="9" spans="1:20" ht="17.25">
      <c r="A9" s="16" t="s">
        <v>137</v>
      </c>
      <c r="B9" s="5" t="s">
        <v>247</v>
      </c>
      <c r="C9" s="14">
        <v>4.5</v>
      </c>
      <c r="D9" s="14">
        <v>12.5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3.6</v>
      </c>
      <c r="M9" s="14">
        <v>1</v>
      </c>
      <c r="N9" s="14">
        <v>6.7</v>
      </c>
      <c r="O9" s="14">
        <v>0</v>
      </c>
      <c r="P9" s="14">
        <v>1.2</v>
      </c>
      <c r="Q9" s="14">
        <v>7.3</v>
      </c>
      <c r="R9" s="14">
        <v>0</v>
      </c>
      <c r="S9" s="14">
        <v>0</v>
      </c>
      <c r="T9" s="14">
        <f t="shared" si="0"/>
        <v>36.799999999999997</v>
      </c>
    </row>
    <row r="10" spans="1:20" ht="17.25">
      <c r="A10" s="16" t="s">
        <v>137</v>
      </c>
      <c r="B10" s="5" t="s">
        <v>252</v>
      </c>
      <c r="C10" s="14">
        <v>4.5</v>
      </c>
      <c r="D10" s="14">
        <v>12.5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3.6</v>
      </c>
      <c r="M10" s="14">
        <v>1</v>
      </c>
      <c r="N10" s="14">
        <v>6.7</v>
      </c>
      <c r="O10" s="14">
        <v>0</v>
      </c>
      <c r="P10" s="14">
        <v>1.2</v>
      </c>
      <c r="Q10" s="14">
        <v>7.3</v>
      </c>
      <c r="R10" s="14">
        <v>0</v>
      </c>
      <c r="S10" s="14">
        <v>0</v>
      </c>
      <c r="T10" s="14">
        <f t="shared" ref="T10" si="2">SUM(C10:S10)</f>
        <v>36.799999999999997</v>
      </c>
    </row>
    <row r="11" spans="1:20" ht="17.25">
      <c r="A11" s="16" t="s">
        <v>137</v>
      </c>
      <c r="B11" s="5" t="s">
        <v>143</v>
      </c>
      <c r="C11" s="14">
        <v>4.5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3.6</v>
      </c>
      <c r="M11" s="14">
        <v>1.4</v>
      </c>
      <c r="N11" s="14">
        <v>6.7</v>
      </c>
      <c r="O11" s="14">
        <v>0</v>
      </c>
      <c r="P11" s="14">
        <v>1.2</v>
      </c>
      <c r="Q11" s="14">
        <v>0</v>
      </c>
      <c r="R11" s="14">
        <v>0</v>
      </c>
      <c r="S11" s="14">
        <v>2</v>
      </c>
      <c r="T11" s="14">
        <f t="shared" si="0"/>
        <v>19.399999999999999</v>
      </c>
    </row>
    <row r="12" spans="1:20" ht="17.25">
      <c r="A12" s="16" t="s">
        <v>137</v>
      </c>
      <c r="B12" s="5" t="s">
        <v>144</v>
      </c>
      <c r="C12" s="14">
        <v>4.5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3.6</v>
      </c>
      <c r="M12" s="14">
        <v>1.4</v>
      </c>
      <c r="N12" s="14">
        <v>6.7</v>
      </c>
      <c r="O12" s="14">
        <v>0</v>
      </c>
      <c r="P12" s="14">
        <v>1.2</v>
      </c>
      <c r="Q12" s="14">
        <v>0</v>
      </c>
      <c r="R12" s="14">
        <v>0</v>
      </c>
      <c r="S12" s="14">
        <v>2</v>
      </c>
      <c r="T12" s="14">
        <f t="shared" si="0"/>
        <v>19.399999999999999</v>
      </c>
    </row>
    <row r="13" spans="1:20" ht="17.25">
      <c r="A13" s="16" t="s">
        <v>137</v>
      </c>
      <c r="B13" s="5" t="s">
        <v>145</v>
      </c>
      <c r="C13" s="14">
        <v>4.5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3.6</v>
      </c>
      <c r="M13" s="14">
        <v>1.4</v>
      </c>
      <c r="N13" s="14">
        <v>6.7</v>
      </c>
      <c r="O13" s="14">
        <v>0</v>
      </c>
      <c r="P13" s="14">
        <v>1.2</v>
      </c>
      <c r="Q13" s="14">
        <v>0</v>
      </c>
      <c r="R13" s="14">
        <v>0</v>
      </c>
      <c r="S13" s="14">
        <v>0</v>
      </c>
      <c r="T13" s="14">
        <f t="shared" si="0"/>
        <v>17.399999999999999</v>
      </c>
    </row>
    <row r="14" spans="1:20" ht="17.25">
      <c r="A14" s="16" t="s">
        <v>137</v>
      </c>
      <c r="B14" s="5" t="s">
        <v>146</v>
      </c>
      <c r="C14" s="14">
        <v>4.5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3.6</v>
      </c>
      <c r="M14" s="14">
        <v>1.4</v>
      </c>
      <c r="N14" s="14">
        <v>6.7</v>
      </c>
      <c r="O14" s="14">
        <v>0</v>
      </c>
      <c r="P14" s="14">
        <v>1.2</v>
      </c>
      <c r="Q14" s="14">
        <v>0</v>
      </c>
      <c r="R14" s="14">
        <v>0</v>
      </c>
      <c r="S14" s="14">
        <v>0</v>
      </c>
      <c r="T14" s="14">
        <f t="shared" si="0"/>
        <v>17.399999999999999</v>
      </c>
    </row>
    <row r="15" spans="1:20" ht="17.25">
      <c r="A15" s="16" t="s">
        <v>137</v>
      </c>
      <c r="B15" s="5" t="s">
        <v>147</v>
      </c>
      <c r="C15" s="14">
        <v>0.5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1.5</v>
      </c>
      <c r="O15" s="14">
        <v>0</v>
      </c>
      <c r="P15" s="14">
        <v>1.2</v>
      </c>
      <c r="Q15" s="14">
        <v>0</v>
      </c>
      <c r="R15" s="14">
        <v>0</v>
      </c>
      <c r="S15" s="14">
        <v>0</v>
      </c>
      <c r="T15" s="14">
        <f t="shared" si="0"/>
        <v>3.2</v>
      </c>
    </row>
    <row r="16" spans="1:20" ht="17.25">
      <c r="A16" s="18" t="s">
        <v>158</v>
      </c>
      <c r="B16" s="5" t="s">
        <v>159</v>
      </c>
      <c r="C16" s="14">
        <v>3.5</v>
      </c>
      <c r="D16" s="14">
        <v>0</v>
      </c>
      <c r="E16" s="14">
        <v>0</v>
      </c>
      <c r="F16" s="14">
        <v>3.5</v>
      </c>
      <c r="G16" s="14">
        <v>0.5</v>
      </c>
      <c r="H16" s="14">
        <v>0</v>
      </c>
      <c r="I16" s="14">
        <v>0.5</v>
      </c>
      <c r="J16" s="14">
        <v>0</v>
      </c>
      <c r="K16" s="14">
        <v>1.2</v>
      </c>
      <c r="L16" s="14">
        <v>0</v>
      </c>
      <c r="M16" s="14">
        <v>0</v>
      </c>
      <c r="N16" s="14">
        <v>0</v>
      </c>
      <c r="O16" s="14">
        <v>6.7</v>
      </c>
      <c r="P16" s="14">
        <v>1</v>
      </c>
      <c r="Q16" s="14">
        <v>0</v>
      </c>
      <c r="R16" s="14">
        <v>0</v>
      </c>
      <c r="S16" s="14">
        <v>0</v>
      </c>
      <c r="T16" s="14">
        <f t="shared" si="0"/>
        <v>16.899999999999999</v>
      </c>
    </row>
    <row r="17" spans="1:20" ht="17.25">
      <c r="A17" s="18" t="s">
        <v>158</v>
      </c>
      <c r="B17" s="5" t="s">
        <v>160</v>
      </c>
      <c r="C17" s="14">
        <v>3.5</v>
      </c>
      <c r="D17" s="14">
        <v>0</v>
      </c>
      <c r="E17" s="14">
        <v>0</v>
      </c>
      <c r="F17" s="14">
        <v>3.5</v>
      </c>
      <c r="G17" s="14">
        <v>0.5</v>
      </c>
      <c r="H17" s="14">
        <v>0</v>
      </c>
      <c r="I17" s="14">
        <v>0.5</v>
      </c>
      <c r="J17" s="14">
        <v>0</v>
      </c>
      <c r="K17" s="14">
        <v>1.2</v>
      </c>
      <c r="L17" s="14">
        <v>0</v>
      </c>
      <c r="M17" s="14">
        <v>0</v>
      </c>
      <c r="N17" s="14">
        <v>0</v>
      </c>
      <c r="O17" s="14">
        <v>6.7</v>
      </c>
      <c r="P17" s="14">
        <v>1</v>
      </c>
      <c r="Q17" s="14">
        <v>0</v>
      </c>
      <c r="R17" s="14">
        <v>0</v>
      </c>
      <c r="S17" s="14">
        <v>0</v>
      </c>
      <c r="T17" s="14">
        <f t="shared" si="0"/>
        <v>16.899999999999999</v>
      </c>
    </row>
    <row r="18" spans="1:20" ht="17.25">
      <c r="A18" s="18" t="s">
        <v>158</v>
      </c>
      <c r="B18" s="5" t="s">
        <v>161</v>
      </c>
      <c r="C18" s="14">
        <v>3.5</v>
      </c>
      <c r="D18" s="14">
        <v>0</v>
      </c>
      <c r="E18" s="14">
        <v>0</v>
      </c>
      <c r="F18" s="14">
        <v>3.5</v>
      </c>
      <c r="G18" s="14">
        <v>0.5</v>
      </c>
      <c r="H18" s="14">
        <v>0</v>
      </c>
      <c r="I18" s="14">
        <v>0.5</v>
      </c>
      <c r="J18" s="14">
        <v>0</v>
      </c>
      <c r="K18" s="14">
        <v>1.2</v>
      </c>
      <c r="L18" s="14">
        <v>0</v>
      </c>
      <c r="M18" s="14">
        <v>0</v>
      </c>
      <c r="N18" s="14">
        <v>0</v>
      </c>
      <c r="O18" s="14">
        <v>6.7</v>
      </c>
      <c r="P18" s="14">
        <v>1</v>
      </c>
      <c r="Q18" s="14">
        <v>0</v>
      </c>
      <c r="R18" s="14">
        <v>0</v>
      </c>
      <c r="S18" s="14">
        <v>0</v>
      </c>
      <c r="T18" s="14">
        <f t="shared" si="0"/>
        <v>16.899999999999999</v>
      </c>
    </row>
    <row r="19" spans="1:20" ht="17.25">
      <c r="A19" s="18" t="s">
        <v>158</v>
      </c>
      <c r="B19" s="5" t="s">
        <v>162</v>
      </c>
      <c r="C19" s="14">
        <v>3.5</v>
      </c>
      <c r="D19" s="14">
        <v>0</v>
      </c>
      <c r="E19" s="14">
        <v>0</v>
      </c>
      <c r="F19" s="14">
        <v>3.5</v>
      </c>
      <c r="G19" s="14">
        <v>0.5</v>
      </c>
      <c r="H19" s="14">
        <v>0</v>
      </c>
      <c r="I19" s="14">
        <v>0.5</v>
      </c>
      <c r="J19" s="14">
        <v>0</v>
      </c>
      <c r="K19" s="14">
        <v>1.2</v>
      </c>
      <c r="L19" s="14">
        <v>0</v>
      </c>
      <c r="M19" s="14">
        <v>0</v>
      </c>
      <c r="N19" s="14">
        <v>0</v>
      </c>
      <c r="O19" s="14">
        <v>6.7</v>
      </c>
      <c r="P19" s="14">
        <v>1</v>
      </c>
      <c r="Q19" s="14">
        <v>0</v>
      </c>
      <c r="R19" s="14">
        <v>0</v>
      </c>
      <c r="S19" s="14">
        <v>0</v>
      </c>
      <c r="T19" s="14">
        <f t="shared" si="0"/>
        <v>16.899999999999999</v>
      </c>
    </row>
    <row r="20" spans="1:20" ht="17.25">
      <c r="A20" s="18" t="s">
        <v>158</v>
      </c>
      <c r="B20" s="5" t="s">
        <v>163</v>
      </c>
      <c r="C20" s="14">
        <v>2</v>
      </c>
      <c r="D20" s="14">
        <v>0</v>
      </c>
      <c r="E20" s="14">
        <v>0</v>
      </c>
      <c r="F20" s="14">
        <v>3.5</v>
      </c>
      <c r="G20" s="14">
        <v>0.5</v>
      </c>
      <c r="H20" s="14">
        <v>0</v>
      </c>
      <c r="I20" s="14">
        <v>0.5</v>
      </c>
      <c r="J20" s="14">
        <v>0</v>
      </c>
      <c r="K20" s="14">
        <v>1.2</v>
      </c>
      <c r="L20" s="14">
        <v>0</v>
      </c>
      <c r="M20" s="14">
        <v>0</v>
      </c>
      <c r="N20" s="14">
        <v>0</v>
      </c>
      <c r="O20" s="14">
        <v>3.9</v>
      </c>
      <c r="P20" s="14">
        <v>1</v>
      </c>
      <c r="Q20" s="14">
        <v>0</v>
      </c>
      <c r="R20" s="14">
        <v>0</v>
      </c>
      <c r="S20" s="14">
        <v>0</v>
      </c>
      <c r="T20" s="14">
        <f t="shared" si="0"/>
        <v>12.6</v>
      </c>
    </row>
    <row r="21" spans="1:20" ht="17.25">
      <c r="A21" s="18" t="s">
        <v>158</v>
      </c>
      <c r="B21" s="5" t="s">
        <v>164</v>
      </c>
      <c r="C21" s="14">
        <v>2</v>
      </c>
      <c r="D21" s="14">
        <v>0</v>
      </c>
      <c r="E21" s="14">
        <v>0</v>
      </c>
      <c r="F21" s="14">
        <v>3.5</v>
      </c>
      <c r="G21" s="14">
        <v>0.5</v>
      </c>
      <c r="H21" s="14">
        <v>0</v>
      </c>
      <c r="I21" s="14">
        <v>0.5</v>
      </c>
      <c r="J21" s="14">
        <v>0</v>
      </c>
      <c r="K21" s="14">
        <v>1.2</v>
      </c>
      <c r="L21" s="14">
        <v>0</v>
      </c>
      <c r="M21" s="14">
        <v>0</v>
      </c>
      <c r="N21" s="14">
        <v>0</v>
      </c>
      <c r="O21" s="14">
        <v>3.9</v>
      </c>
      <c r="P21" s="14">
        <v>1</v>
      </c>
      <c r="Q21" s="14">
        <v>0</v>
      </c>
      <c r="R21" s="14">
        <v>0</v>
      </c>
      <c r="S21" s="14">
        <v>0</v>
      </c>
      <c r="T21" s="14">
        <f t="shared" si="0"/>
        <v>12.6</v>
      </c>
    </row>
    <row r="22" spans="1:20" ht="17.25">
      <c r="A22" s="18" t="s">
        <v>158</v>
      </c>
      <c r="B22" s="5" t="s">
        <v>165</v>
      </c>
      <c r="C22" s="14">
        <v>2</v>
      </c>
      <c r="D22" s="14">
        <v>0</v>
      </c>
      <c r="E22" s="14">
        <v>0</v>
      </c>
      <c r="F22" s="14">
        <v>3.5</v>
      </c>
      <c r="G22" s="14">
        <v>0.5</v>
      </c>
      <c r="H22" s="14">
        <v>0</v>
      </c>
      <c r="I22" s="14">
        <v>0.5</v>
      </c>
      <c r="J22" s="14">
        <v>0</v>
      </c>
      <c r="K22" s="14">
        <v>1.2</v>
      </c>
      <c r="L22" s="14">
        <v>0</v>
      </c>
      <c r="M22" s="14">
        <v>0</v>
      </c>
      <c r="N22" s="14">
        <v>0</v>
      </c>
      <c r="O22" s="14">
        <v>3.9</v>
      </c>
      <c r="P22" s="14">
        <v>1</v>
      </c>
      <c r="Q22" s="14">
        <v>0</v>
      </c>
      <c r="R22" s="14">
        <v>0</v>
      </c>
      <c r="S22" s="14">
        <v>0</v>
      </c>
      <c r="T22" s="14">
        <f t="shared" si="0"/>
        <v>12.6</v>
      </c>
    </row>
    <row r="23" spans="1:20" ht="17.25">
      <c r="A23" s="18" t="s">
        <v>158</v>
      </c>
      <c r="B23" s="5" t="s">
        <v>166</v>
      </c>
      <c r="C23" s="14">
        <v>2</v>
      </c>
      <c r="D23" s="14">
        <v>0</v>
      </c>
      <c r="E23" s="14">
        <v>0</v>
      </c>
      <c r="F23" s="14">
        <v>3.5</v>
      </c>
      <c r="G23" s="14">
        <v>0.5</v>
      </c>
      <c r="H23" s="14">
        <v>0</v>
      </c>
      <c r="I23" s="14">
        <v>0.5</v>
      </c>
      <c r="J23" s="14">
        <v>0</v>
      </c>
      <c r="K23" s="14">
        <v>1.2</v>
      </c>
      <c r="L23" s="14">
        <v>0</v>
      </c>
      <c r="M23" s="14">
        <v>0</v>
      </c>
      <c r="N23" s="14">
        <v>0</v>
      </c>
      <c r="O23" s="14">
        <v>3.9</v>
      </c>
      <c r="P23" s="14">
        <v>1</v>
      </c>
      <c r="Q23" s="14">
        <v>0</v>
      </c>
      <c r="R23" s="14">
        <v>0</v>
      </c>
      <c r="S23" s="14">
        <v>0</v>
      </c>
      <c r="T23" s="14">
        <f t="shared" si="0"/>
        <v>12.6</v>
      </c>
    </row>
    <row r="24" spans="1:20" ht="17.25">
      <c r="A24" s="18" t="s">
        <v>158</v>
      </c>
      <c r="B24" s="5" t="s">
        <v>201</v>
      </c>
      <c r="C24" s="14">
        <v>2</v>
      </c>
      <c r="D24" s="14">
        <v>0</v>
      </c>
      <c r="E24" s="14">
        <v>0</v>
      </c>
      <c r="F24" s="14">
        <v>3.5</v>
      </c>
      <c r="G24" s="14">
        <v>0.5</v>
      </c>
      <c r="H24" s="14">
        <v>0</v>
      </c>
      <c r="I24" s="14">
        <v>0.5</v>
      </c>
      <c r="J24" s="14">
        <v>0</v>
      </c>
      <c r="K24" s="14">
        <v>1.2</v>
      </c>
      <c r="L24" s="14">
        <v>0</v>
      </c>
      <c r="M24" s="14">
        <v>0</v>
      </c>
      <c r="N24" s="14">
        <v>0</v>
      </c>
      <c r="O24" s="14">
        <v>3.9</v>
      </c>
      <c r="P24" s="14">
        <v>3</v>
      </c>
      <c r="Q24" s="14">
        <v>0</v>
      </c>
      <c r="R24" s="14">
        <v>0</v>
      </c>
      <c r="S24" s="14">
        <v>0</v>
      </c>
      <c r="T24" s="14">
        <f t="shared" si="0"/>
        <v>14.6</v>
      </c>
    </row>
    <row r="25" spans="1:20" ht="17.25">
      <c r="A25" s="18" t="s">
        <v>158</v>
      </c>
      <c r="B25" s="5" t="s">
        <v>202</v>
      </c>
      <c r="C25" s="14">
        <v>2</v>
      </c>
      <c r="D25" s="14">
        <v>0</v>
      </c>
      <c r="E25" s="14">
        <v>0</v>
      </c>
      <c r="F25" s="14">
        <v>3.5</v>
      </c>
      <c r="G25" s="14">
        <v>0.5</v>
      </c>
      <c r="H25" s="14">
        <v>0</v>
      </c>
      <c r="I25" s="14">
        <v>0.5</v>
      </c>
      <c r="J25" s="14">
        <v>0</v>
      </c>
      <c r="K25" s="14">
        <v>1.2</v>
      </c>
      <c r="L25" s="14">
        <v>0</v>
      </c>
      <c r="M25" s="14">
        <v>0</v>
      </c>
      <c r="N25" s="14">
        <v>0</v>
      </c>
      <c r="O25" s="14">
        <v>3.9</v>
      </c>
      <c r="P25" s="14">
        <v>3</v>
      </c>
      <c r="Q25" s="14">
        <v>0</v>
      </c>
      <c r="R25" s="14">
        <v>0</v>
      </c>
      <c r="S25" s="14">
        <v>0</v>
      </c>
      <c r="T25" s="14">
        <f t="shared" si="0"/>
        <v>14.6</v>
      </c>
    </row>
    <row r="26" spans="1:20" ht="17.25">
      <c r="A26" s="18" t="s">
        <v>158</v>
      </c>
      <c r="B26" s="5" t="s">
        <v>203</v>
      </c>
      <c r="C26" s="14">
        <v>2</v>
      </c>
      <c r="D26" s="14">
        <v>0</v>
      </c>
      <c r="E26" s="14">
        <v>0</v>
      </c>
      <c r="F26" s="14">
        <v>3.5</v>
      </c>
      <c r="G26" s="14">
        <v>0.5</v>
      </c>
      <c r="H26" s="14">
        <v>0</v>
      </c>
      <c r="I26" s="14">
        <v>0.5</v>
      </c>
      <c r="J26" s="14">
        <v>0</v>
      </c>
      <c r="K26" s="14">
        <v>1.2</v>
      </c>
      <c r="L26" s="14">
        <v>0</v>
      </c>
      <c r="M26" s="14">
        <v>0</v>
      </c>
      <c r="N26" s="14">
        <v>0</v>
      </c>
      <c r="O26" s="14">
        <v>3.9</v>
      </c>
      <c r="P26" s="14">
        <v>3</v>
      </c>
      <c r="Q26" s="14">
        <v>0</v>
      </c>
      <c r="R26" s="14">
        <v>0</v>
      </c>
      <c r="S26" s="14">
        <v>0</v>
      </c>
      <c r="T26" s="14">
        <f t="shared" si="0"/>
        <v>14.6</v>
      </c>
    </row>
    <row r="27" spans="1:20" ht="17.25">
      <c r="A27" s="18" t="s">
        <v>158</v>
      </c>
      <c r="B27" s="5" t="s">
        <v>177</v>
      </c>
      <c r="C27" s="14">
        <v>2</v>
      </c>
      <c r="D27" s="14">
        <v>0</v>
      </c>
      <c r="E27" s="14">
        <v>0</v>
      </c>
      <c r="F27" s="14">
        <v>3.5</v>
      </c>
      <c r="G27" s="14">
        <v>0.5</v>
      </c>
      <c r="H27" s="14">
        <v>0</v>
      </c>
      <c r="I27" s="14">
        <v>0.5</v>
      </c>
      <c r="J27" s="14">
        <v>0</v>
      </c>
      <c r="K27" s="14">
        <v>1.2</v>
      </c>
      <c r="L27" s="14">
        <v>0</v>
      </c>
      <c r="M27" s="14">
        <v>0</v>
      </c>
      <c r="N27" s="14">
        <v>0</v>
      </c>
      <c r="O27" s="14">
        <v>3.9</v>
      </c>
      <c r="P27" s="14">
        <v>1</v>
      </c>
      <c r="Q27" s="14">
        <v>0</v>
      </c>
      <c r="R27" s="14">
        <v>0</v>
      </c>
      <c r="S27" s="14">
        <v>0</v>
      </c>
      <c r="T27" s="14">
        <f t="shared" si="0"/>
        <v>12.6</v>
      </c>
    </row>
    <row r="28" spans="1:20" ht="17.25">
      <c r="A28" s="18" t="s">
        <v>158</v>
      </c>
      <c r="B28" s="5" t="s">
        <v>250</v>
      </c>
      <c r="C28" s="14">
        <v>2</v>
      </c>
      <c r="D28" s="14">
        <v>0</v>
      </c>
      <c r="E28" s="14">
        <v>0</v>
      </c>
      <c r="F28" s="14">
        <v>3.5</v>
      </c>
      <c r="G28" s="14">
        <v>0.5</v>
      </c>
      <c r="H28" s="14">
        <v>0</v>
      </c>
      <c r="I28" s="14">
        <v>0.5</v>
      </c>
      <c r="J28" s="14">
        <v>0</v>
      </c>
      <c r="K28" s="14">
        <v>1.2</v>
      </c>
      <c r="L28" s="14">
        <v>0</v>
      </c>
      <c r="M28" s="14">
        <v>0</v>
      </c>
      <c r="N28" s="14">
        <v>0</v>
      </c>
      <c r="O28" s="14">
        <v>3.9</v>
      </c>
      <c r="P28" s="14">
        <v>1</v>
      </c>
      <c r="Q28" s="14">
        <v>0</v>
      </c>
      <c r="R28" s="14">
        <v>0</v>
      </c>
      <c r="S28" s="14">
        <v>0</v>
      </c>
      <c r="T28" s="14">
        <f t="shared" si="0"/>
        <v>12.6</v>
      </c>
    </row>
    <row r="29" spans="1:20" ht="17.25">
      <c r="A29" s="18" t="s">
        <v>158</v>
      </c>
      <c r="B29" s="5" t="s">
        <v>168</v>
      </c>
      <c r="C29" s="14">
        <v>3.5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6.7</v>
      </c>
      <c r="P29" s="14">
        <v>1</v>
      </c>
      <c r="Q29" s="14">
        <v>0</v>
      </c>
      <c r="R29" s="14">
        <v>0</v>
      </c>
      <c r="S29" s="14">
        <v>0</v>
      </c>
      <c r="T29" s="14">
        <f t="shared" si="0"/>
        <v>11.2</v>
      </c>
    </row>
    <row r="30" spans="1:20" ht="17.25">
      <c r="A30" s="18" t="s">
        <v>158</v>
      </c>
      <c r="B30" s="5" t="s">
        <v>169</v>
      </c>
      <c r="C30" s="14">
        <v>3.5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6.7</v>
      </c>
      <c r="P30" s="14">
        <v>1</v>
      </c>
      <c r="Q30" s="14">
        <v>0</v>
      </c>
      <c r="R30" s="14">
        <v>0</v>
      </c>
      <c r="S30" s="14">
        <v>0</v>
      </c>
      <c r="T30" s="14">
        <f t="shared" si="0"/>
        <v>11.2</v>
      </c>
    </row>
    <row r="31" spans="1:20" ht="17.25">
      <c r="A31" s="18" t="s">
        <v>158</v>
      </c>
      <c r="B31" s="5" t="s">
        <v>170</v>
      </c>
      <c r="C31" s="14">
        <v>3.5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6.7</v>
      </c>
      <c r="P31" s="14">
        <v>1</v>
      </c>
      <c r="Q31" s="14">
        <v>0</v>
      </c>
      <c r="R31" s="14">
        <v>0</v>
      </c>
      <c r="S31" s="14">
        <v>0</v>
      </c>
      <c r="T31" s="14">
        <f t="shared" si="0"/>
        <v>11.2</v>
      </c>
    </row>
    <row r="32" spans="1:20" ht="17.25">
      <c r="A32" s="18" t="s">
        <v>158</v>
      </c>
      <c r="B32" s="5" t="s">
        <v>171</v>
      </c>
      <c r="C32" s="14">
        <v>3.5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6.7</v>
      </c>
      <c r="P32" s="14">
        <v>1</v>
      </c>
      <c r="Q32" s="14">
        <v>0</v>
      </c>
      <c r="R32" s="14">
        <v>0</v>
      </c>
      <c r="S32" s="14">
        <v>0</v>
      </c>
      <c r="T32" s="14">
        <f t="shared" si="0"/>
        <v>11.2</v>
      </c>
    </row>
    <row r="33" spans="1:20" ht="17.25">
      <c r="A33" s="18" t="s">
        <v>158</v>
      </c>
      <c r="B33" s="5" t="s">
        <v>172</v>
      </c>
      <c r="C33" s="14">
        <v>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3.9</v>
      </c>
      <c r="P33" s="14">
        <v>1</v>
      </c>
      <c r="Q33" s="14">
        <v>0</v>
      </c>
      <c r="R33" s="14">
        <v>0</v>
      </c>
      <c r="S33" s="14">
        <v>0</v>
      </c>
      <c r="T33" s="14">
        <f t="shared" si="0"/>
        <v>6.9</v>
      </c>
    </row>
    <row r="34" spans="1:20" ht="17.25">
      <c r="A34" s="18" t="s">
        <v>158</v>
      </c>
      <c r="B34" s="5" t="s">
        <v>173</v>
      </c>
      <c r="C34" s="14">
        <v>2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3.9</v>
      </c>
      <c r="P34" s="14">
        <v>1</v>
      </c>
      <c r="Q34" s="14">
        <v>0</v>
      </c>
      <c r="R34" s="14">
        <v>0</v>
      </c>
      <c r="S34" s="14">
        <v>0</v>
      </c>
      <c r="T34" s="14">
        <f t="shared" si="0"/>
        <v>6.9</v>
      </c>
    </row>
    <row r="35" spans="1:20" ht="17.25">
      <c r="A35" s="18" t="s">
        <v>158</v>
      </c>
      <c r="B35" s="5" t="s">
        <v>174</v>
      </c>
      <c r="C35" s="14">
        <v>2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3.9</v>
      </c>
      <c r="P35" s="14">
        <v>1</v>
      </c>
      <c r="Q35" s="14">
        <v>0</v>
      </c>
      <c r="R35" s="14">
        <v>0</v>
      </c>
      <c r="S35" s="14">
        <v>0</v>
      </c>
      <c r="T35" s="14">
        <f t="shared" si="0"/>
        <v>6.9</v>
      </c>
    </row>
    <row r="36" spans="1:20" ht="17.25">
      <c r="A36" s="18" t="s">
        <v>158</v>
      </c>
      <c r="B36" s="5" t="s">
        <v>175</v>
      </c>
      <c r="C36" s="14">
        <v>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3.9</v>
      </c>
      <c r="P36" s="14">
        <v>1</v>
      </c>
      <c r="Q36" s="14">
        <v>0</v>
      </c>
      <c r="R36" s="14">
        <v>0</v>
      </c>
      <c r="S36" s="14">
        <v>0</v>
      </c>
      <c r="T36" s="14">
        <f t="shared" ref="T36:T67" si="3">SUM(C36:S36)</f>
        <v>6.9</v>
      </c>
    </row>
    <row r="37" spans="1:20" ht="17.25">
      <c r="A37" s="18" t="s">
        <v>158</v>
      </c>
      <c r="B37" s="5" t="s">
        <v>218</v>
      </c>
      <c r="C37" s="14">
        <v>2</v>
      </c>
      <c r="D37" s="14">
        <v>0</v>
      </c>
      <c r="E37" s="14">
        <v>0</v>
      </c>
      <c r="F37" s="14">
        <v>3.5</v>
      </c>
      <c r="G37" s="14">
        <v>0.5</v>
      </c>
      <c r="H37" s="14">
        <v>0</v>
      </c>
      <c r="I37" s="14">
        <v>0.5</v>
      </c>
      <c r="J37" s="14">
        <v>0</v>
      </c>
      <c r="K37" s="14">
        <v>1.2</v>
      </c>
      <c r="L37" s="14">
        <v>0</v>
      </c>
      <c r="M37" s="14">
        <v>0</v>
      </c>
      <c r="N37" s="14">
        <v>0</v>
      </c>
      <c r="O37" s="14">
        <v>3.9</v>
      </c>
      <c r="P37" s="14">
        <v>3</v>
      </c>
      <c r="Q37" s="14">
        <v>0</v>
      </c>
      <c r="R37" s="14">
        <v>0</v>
      </c>
      <c r="S37" s="14">
        <v>0</v>
      </c>
      <c r="T37" s="14">
        <f t="shared" si="3"/>
        <v>14.6</v>
      </c>
    </row>
    <row r="38" spans="1:20" ht="17.25">
      <c r="A38" s="18" t="s">
        <v>158</v>
      </c>
      <c r="B38" s="5" t="s">
        <v>219</v>
      </c>
      <c r="C38" s="14">
        <v>2</v>
      </c>
      <c r="D38" s="14">
        <v>0</v>
      </c>
      <c r="E38" s="14">
        <v>0</v>
      </c>
      <c r="F38" s="14">
        <v>3.5</v>
      </c>
      <c r="G38" s="14">
        <v>0.5</v>
      </c>
      <c r="H38" s="14">
        <v>0</v>
      </c>
      <c r="I38" s="14">
        <v>0.5</v>
      </c>
      <c r="J38" s="14">
        <v>0</v>
      </c>
      <c r="K38" s="14">
        <v>1.2</v>
      </c>
      <c r="L38" s="14">
        <v>0</v>
      </c>
      <c r="M38" s="14">
        <v>0</v>
      </c>
      <c r="N38" s="14">
        <v>0</v>
      </c>
      <c r="O38" s="14">
        <v>3.9</v>
      </c>
      <c r="P38" s="14">
        <v>3</v>
      </c>
      <c r="Q38" s="14">
        <v>0</v>
      </c>
      <c r="R38" s="14">
        <v>0</v>
      </c>
      <c r="S38" s="14">
        <v>0</v>
      </c>
      <c r="T38" s="14">
        <f t="shared" si="3"/>
        <v>14.6</v>
      </c>
    </row>
    <row r="39" spans="1:20" ht="17.25">
      <c r="A39" s="18" t="s">
        <v>158</v>
      </c>
      <c r="B39" s="5" t="s">
        <v>220</v>
      </c>
      <c r="C39" s="14">
        <v>2</v>
      </c>
      <c r="D39" s="14">
        <v>0</v>
      </c>
      <c r="E39" s="14">
        <v>0</v>
      </c>
      <c r="F39" s="14">
        <v>3.5</v>
      </c>
      <c r="G39" s="14">
        <v>0.5</v>
      </c>
      <c r="H39" s="14">
        <v>0</v>
      </c>
      <c r="I39" s="14">
        <v>0.5</v>
      </c>
      <c r="J39" s="14">
        <v>0</v>
      </c>
      <c r="K39" s="14">
        <v>1.2</v>
      </c>
      <c r="L39" s="14">
        <v>0</v>
      </c>
      <c r="M39" s="14">
        <v>0</v>
      </c>
      <c r="N39" s="14">
        <v>0</v>
      </c>
      <c r="O39" s="14">
        <v>3.9</v>
      </c>
      <c r="P39" s="14">
        <v>3</v>
      </c>
      <c r="Q39" s="14">
        <v>0</v>
      </c>
      <c r="R39" s="14">
        <v>0</v>
      </c>
      <c r="S39" s="14">
        <v>0</v>
      </c>
      <c r="T39" s="14">
        <f t="shared" si="3"/>
        <v>14.6</v>
      </c>
    </row>
    <row r="40" spans="1:20" ht="17.25">
      <c r="A40" s="18" t="s">
        <v>158</v>
      </c>
      <c r="B40" s="5" t="s">
        <v>176</v>
      </c>
      <c r="C40" s="14">
        <v>2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3.9</v>
      </c>
      <c r="P40" s="14">
        <v>1</v>
      </c>
      <c r="Q40" s="14">
        <v>0</v>
      </c>
      <c r="R40" s="14">
        <v>0</v>
      </c>
      <c r="S40" s="14">
        <v>0</v>
      </c>
      <c r="T40" s="14">
        <f t="shared" si="3"/>
        <v>6.9</v>
      </c>
    </row>
    <row r="41" spans="1:20" ht="17.25">
      <c r="A41" s="18" t="s">
        <v>158</v>
      </c>
      <c r="B41" s="5" t="s">
        <v>249</v>
      </c>
      <c r="C41" s="14">
        <v>2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3.9</v>
      </c>
      <c r="P41" s="14">
        <v>1</v>
      </c>
      <c r="Q41" s="14">
        <v>0</v>
      </c>
      <c r="R41" s="14">
        <v>0</v>
      </c>
      <c r="S41" s="14">
        <v>0</v>
      </c>
      <c r="T41" s="14">
        <f t="shared" si="3"/>
        <v>6.9</v>
      </c>
    </row>
    <row r="42" spans="1:20" ht="17.25">
      <c r="A42" s="17" t="s">
        <v>148</v>
      </c>
      <c r="B42" s="5" t="s">
        <v>194</v>
      </c>
      <c r="C42" s="14">
        <v>5.2</v>
      </c>
      <c r="D42" s="14">
        <v>0</v>
      </c>
      <c r="E42" s="14">
        <v>2.1</v>
      </c>
      <c r="F42" s="14">
        <v>3.8</v>
      </c>
      <c r="G42" s="14">
        <v>1</v>
      </c>
      <c r="H42" s="14">
        <v>5.2</v>
      </c>
      <c r="I42" s="14">
        <v>0.5</v>
      </c>
      <c r="J42" s="14">
        <v>1.5</v>
      </c>
      <c r="K42" s="14">
        <v>1.1000000000000001</v>
      </c>
      <c r="L42" s="14">
        <v>1.5</v>
      </c>
      <c r="M42" s="14">
        <v>1.4</v>
      </c>
      <c r="N42" s="14">
        <v>6.7</v>
      </c>
      <c r="O42" s="14">
        <v>3.9</v>
      </c>
      <c r="P42" s="14">
        <v>4.2</v>
      </c>
      <c r="Q42" s="14">
        <v>12</v>
      </c>
      <c r="R42" s="14">
        <v>0</v>
      </c>
      <c r="S42" s="14">
        <v>0</v>
      </c>
      <c r="T42" s="14">
        <f t="shared" si="3"/>
        <v>50.1</v>
      </c>
    </row>
    <row r="43" spans="1:20" ht="17.25">
      <c r="A43" s="17" t="s">
        <v>148</v>
      </c>
      <c r="B43" s="5" t="s">
        <v>195</v>
      </c>
      <c r="C43" s="14">
        <v>3.2</v>
      </c>
      <c r="D43" s="14">
        <v>0</v>
      </c>
      <c r="E43" s="14">
        <v>2.1</v>
      </c>
      <c r="F43" s="14">
        <v>3.8</v>
      </c>
      <c r="G43" s="14">
        <v>1</v>
      </c>
      <c r="H43" s="14">
        <v>5.2</v>
      </c>
      <c r="I43" s="14">
        <v>0.5</v>
      </c>
      <c r="J43" s="14">
        <v>1.5</v>
      </c>
      <c r="K43" s="14">
        <v>1.1000000000000001</v>
      </c>
      <c r="L43" s="14">
        <v>1.5</v>
      </c>
      <c r="M43" s="14">
        <v>1.4</v>
      </c>
      <c r="N43" s="14">
        <v>6.7</v>
      </c>
      <c r="O43" s="14">
        <v>3.9</v>
      </c>
      <c r="P43" s="14">
        <v>4.2</v>
      </c>
      <c r="Q43" s="14">
        <v>12</v>
      </c>
      <c r="R43" s="14">
        <v>0</v>
      </c>
      <c r="S43" s="14">
        <v>0</v>
      </c>
      <c r="T43" s="14">
        <f t="shared" si="3"/>
        <v>48.1</v>
      </c>
    </row>
    <row r="44" spans="1:20" ht="17.25">
      <c r="A44" s="17" t="s">
        <v>148</v>
      </c>
      <c r="B44" s="5" t="s">
        <v>196</v>
      </c>
      <c r="C44" s="14">
        <v>3.2</v>
      </c>
      <c r="D44" s="14">
        <v>0</v>
      </c>
      <c r="E44" s="14">
        <v>2.1</v>
      </c>
      <c r="F44" s="14">
        <v>3.8</v>
      </c>
      <c r="G44" s="14">
        <v>1</v>
      </c>
      <c r="H44" s="14">
        <v>5.2</v>
      </c>
      <c r="I44" s="14">
        <v>0.5</v>
      </c>
      <c r="J44" s="14">
        <v>1.5</v>
      </c>
      <c r="K44" s="14">
        <v>1.1000000000000001</v>
      </c>
      <c r="L44" s="14">
        <v>1.5</v>
      </c>
      <c r="M44" s="14">
        <v>1.4</v>
      </c>
      <c r="N44" s="14">
        <v>6.7</v>
      </c>
      <c r="O44" s="14">
        <v>3.9</v>
      </c>
      <c r="P44" s="14">
        <v>4.2</v>
      </c>
      <c r="Q44" s="14">
        <v>12</v>
      </c>
      <c r="R44" s="14">
        <v>0</v>
      </c>
      <c r="S44" s="14">
        <v>0</v>
      </c>
      <c r="T44" s="14">
        <f t="shared" si="3"/>
        <v>48.1</v>
      </c>
    </row>
    <row r="45" spans="1:20" ht="17.25">
      <c r="A45" s="17" t="s">
        <v>148</v>
      </c>
      <c r="B45" s="5" t="s">
        <v>248</v>
      </c>
      <c r="C45" s="14">
        <v>5.2</v>
      </c>
      <c r="D45" s="14">
        <v>0</v>
      </c>
      <c r="E45" s="14">
        <v>2.1</v>
      </c>
      <c r="F45" s="14">
        <v>3.8</v>
      </c>
      <c r="G45" s="14">
        <v>1</v>
      </c>
      <c r="H45" s="14">
        <v>5.2</v>
      </c>
      <c r="I45" s="14">
        <v>0.5</v>
      </c>
      <c r="J45" s="14">
        <v>1.5</v>
      </c>
      <c r="K45" s="14">
        <v>1.1000000000000001</v>
      </c>
      <c r="L45" s="14">
        <v>1.5</v>
      </c>
      <c r="M45" s="14">
        <v>1.4</v>
      </c>
      <c r="N45" s="14">
        <v>6.7</v>
      </c>
      <c r="O45" s="14">
        <v>3.9</v>
      </c>
      <c r="P45" s="14">
        <v>4.2</v>
      </c>
      <c r="Q45" s="14">
        <v>12</v>
      </c>
      <c r="R45" s="14">
        <v>0</v>
      </c>
      <c r="S45" s="14">
        <v>0</v>
      </c>
      <c r="T45" s="14">
        <f t="shared" si="3"/>
        <v>50.1</v>
      </c>
    </row>
    <row r="46" spans="1:20" ht="17.25">
      <c r="A46" s="17" t="s">
        <v>148</v>
      </c>
      <c r="B46" s="5" t="s">
        <v>197</v>
      </c>
      <c r="C46" s="14">
        <v>5.2</v>
      </c>
      <c r="D46" s="14">
        <v>0</v>
      </c>
      <c r="E46" s="14">
        <v>2.1</v>
      </c>
      <c r="F46" s="14">
        <v>3.8</v>
      </c>
      <c r="G46" s="14">
        <v>1</v>
      </c>
      <c r="H46" s="14">
        <v>5.2</v>
      </c>
      <c r="I46" s="14">
        <v>0.5</v>
      </c>
      <c r="J46" s="14">
        <v>1.5</v>
      </c>
      <c r="K46" s="14">
        <v>1.1000000000000001</v>
      </c>
      <c r="L46" s="14">
        <v>1.5</v>
      </c>
      <c r="M46" s="14">
        <v>1.4</v>
      </c>
      <c r="N46" s="14">
        <v>6.7</v>
      </c>
      <c r="O46" s="14">
        <v>3.9</v>
      </c>
      <c r="P46" s="14">
        <v>4.2</v>
      </c>
      <c r="Q46" s="14">
        <v>12</v>
      </c>
      <c r="R46" s="14">
        <v>0</v>
      </c>
      <c r="S46" s="14">
        <v>0</v>
      </c>
      <c r="T46" s="14">
        <f t="shared" si="3"/>
        <v>50.1</v>
      </c>
    </row>
    <row r="47" spans="1:20" ht="17.25">
      <c r="A47" s="17" t="s">
        <v>148</v>
      </c>
      <c r="B47" s="5" t="s">
        <v>198</v>
      </c>
      <c r="C47" s="14">
        <v>5.2</v>
      </c>
      <c r="D47" s="14">
        <v>6</v>
      </c>
      <c r="E47" s="14">
        <v>2.1</v>
      </c>
      <c r="F47" s="14">
        <v>3.8</v>
      </c>
      <c r="G47" s="14">
        <v>1</v>
      </c>
      <c r="H47" s="14">
        <v>5.2</v>
      </c>
      <c r="I47" s="14">
        <v>0.5</v>
      </c>
      <c r="J47" s="14">
        <v>1.5</v>
      </c>
      <c r="K47" s="14">
        <v>1.1000000000000001</v>
      </c>
      <c r="L47" s="14">
        <v>1.5</v>
      </c>
      <c r="M47" s="14">
        <v>1.4</v>
      </c>
      <c r="N47" s="14">
        <v>6.7</v>
      </c>
      <c r="O47" s="14">
        <v>3.9</v>
      </c>
      <c r="P47" s="14">
        <v>4.2</v>
      </c>
      <c r="Q47" s="14">
        <v>12</v>
      </c>
      <c r="R47" s="14">
        <v>0</v>
      </c>
      <c r="S47" s="14">
        <v>0</v>
      </c>
      <c r="T47" s="14">
        <f t="shared" si="3"/>
        <v>56.1</v>
      </c>
    </row>
    <row r="48" spans="1:20" ht="17.25">
      <c r="A48" s="17" t="s">
        <v>148</v>
      </c>
      <c r="B48" s="5" t="s">
        <v>199</v>
      </c>
      <c r="C48" s="14">
        <v>3.2</v>
      </c>
      <c r="D48" s="14">
        <v>12</v>
      </c>
      <c r="E48" s="14">
        <v>2.1</v>
      </c>
      <c r="F48" s="14">
        <v>3.8</v>
      </c>
      <c r="G48" s="14">
        <v>1</v>
      </c>
      <c r="H48" s="14">
        <v>5.2</v>
      </c>
      <c r="I48" s="14">
        <v>0.5</v>
      </c>
      <c r="J48" s="14">
        <v>1.5</v>
      </c>
      <c r="K48" s="14">
        <v>1.1000000000000001</v>
      </c>
      <c r="L48" s="14">
        <v>1.5</v>
      </c>
      <c r="M48" s="14">
        <v>1.4</v>
      </c>
      <c r="N48" s="14">
        <v>6.7</v>
      </c>
      <c r="O48" s="14">
        <v>3.9</v>
      </c>
      <c r="P48" s="14">
        <v>4.2</v>
      </c>
      <c r="Q48" s="14">
        <v>12</v>
      </c>
      <c r="R48" s="14">
        <v>0</v>
      </c>
      <c r="S48" s="14">
        <v>0</v>
      </c>
      <c r="T48" s="14">
        <f t="shared" si="3"/>
        <v>60.100000000000009</v>
      </c>
    </row>
    <row r="49" spans="1:20" ht="17.25">
      <c r="A49" s="17" t="s">
        <v>148</v>
      </c>
      <c r="B49" s="5" t="s">
        <v>200</v>
      </c>
      <c r="C49" s="14">
        <v>3.2</v>
      </c>
      <c r="D49" s="14">
        <v>12</v>
      </c>
      <c r="E49" s="14">
        <v>2.1</v>
      </c>
      <c r="F49" s="14">
        <v>3.8</v>
      </c>
      <c r="G49" s="14">
        <v>1</v>
      </c>
      <c r="H49" s="14">
        <v>5.2</v>
      </c>
      <c r="I49" s="14">
        <v>0.5</v>
      </c>
      <c r="J49" s="14">
        <v>1.5</v>
      </c>
      <c r="K49" s="14">
        <v>1.1000000000000001</v>
      </c>
      <c r="L49" s="14">
        <v>1.5</v>
      </c>
      <c r="M49" s="14">
        <v>1.4</v>
      </c>
      <c r="N49" s="14">
        <v>6.7</v>
      </c>
      <c r="O49" s="14">
        <v>3.9</v>
      </c>
      <c r="P49" s="14">
        <v>4.2</v>
      </c>
      <c r="Q49" s="14">
        <v>12</v>
      </c>
      <c r="R49" s="14">
        <v>0</v>
      </c>
      <c r="S49" s="14">
        <v>0</v>
      </c>
      <c r="T49" s="14">
        <f t="shared" si="3"/>
        <v>60.100000000000009</v>
      </c>
    </row>
    <row r="50" spans="1:20" ht="17.25">
      <c r="A50" s="17" t="s">
        <v>148</v>
      </c>
      <c r="B50" s="5" t="s">
        <v>149</v>
      </c>
      <c r="C50" s="14">
        <v>3.2</v>
      </c>
      <c r="D50" s="14">
        <v>12</v>
      </c>
      <c r="E50" s="14">
        <v>2.1</v>
      </c>
      <c r="F50" s="14">
        <v>3.8</v>
      </c>
      <c r="G50" s="14">
        <v>1</v>
      </c>
      <c r="H50" s="14">
        <v>5.2</v>
      </c>
      <c r="I50" s="14">
        <v>0.5</v>
      </c>
      <c r="J50" s="14">
        <v>1.5</v>
      </c>
      <c r="K50" s="14">
        <v>1.1000000000000001</v>
      </c>
      <c r="L50" s="14">
        <v>1.5</v>
      </c>
      <c r="M50" s="14">
        <v>1.4</v>
      </c>
      <c r="N50" s="14">
        <v>6.7</v>
      </c>
      <c r="O50" s="14">
        <v>3.9</v>
      </c>
      <c r="P50" s="14">
        <v>4.2</v>
      </c>
      <c r="Q50" s="14">
        <v>12</v>
      </c>
      <c r="R50" s="14">
        <v>0</v>
      </c>
      <c r="S50" s="14">
        <v>0</v>
      </c>
      <c r="T50" s="14">
        <f t="shared" si="3"/>
        <v>60.100000000000009</v>
      </c>
    </row>
    <row r="51" spans="1:20" ht="17.25">
      <c r="A51" s="17" t="s">
        <v>148</v>
      </c>
      <c r="B51" s="5" t="s">
        <v>244</v>
      </c>
      <c r="C51" s="14">
        <v>5.2</v>
      </c>
      <c r="D51" s="14">
        <v>6</v>
      </c>
      <c r="E51" s="14">
        <v>2.1</v>
      </c>
      <c r="F51" s="14">
        <v>3.8</v>
      </c>
      <c r="G51" s="14">
        <v>1</v>
      </c>
      <c r="H51" s="14">
        <v>5.2</v>
      </c>
      <c r="I51" s="14">
        <v>0.5</v>
      </c>
      <c r="J51" s="14">
        <v>1.5</v>
      </c>
      <c r="K51" s="14">
        <v>1.1000000000000001</v>
      </c>
      <c r="L51" s="14">
        <v>1.5</v>
      </c>
      <c r="M51" s="14">
        <v>1.4</v>
      </c>
      <c r="N51" s="14">
        <v>6.7</v>
      </c>
      <c r="O51" s="14">
        <v>3.9</v>
      </c>
      <c r="P51" s="14">
        <v>4.2</v>
      </c>
      <c r="Q51" s="14">
        <v>0</v>
      </c>
      <c r="R51" s="14">
        <v>0</v>
      </c>
      <c r="S51" s="14">
        <v>0</v>
      </c>
      <c r="T51" s="14">
        <f t="shared" si="3"/>
        <v>44.1</v>
      </c>
    </row>
    <row r="52" spans="1:20" ht="17.25">
      <c r="A52" s="17" t="s">
        <v>148</v>
      </c>
      <c r="B52" s="5" t="s">
        <v>150</v>
      </c>
      <c r="C52" s="14">
        <v>5.2</v>
      </c>
      <c r="D52" s="14">
        <v>0</v>
      </c>
      <c r="E52" s="14">
        <v>2.1</v>
      </c>
      <c r="F52" s="14">
        <v>3.8</v>
      </c>
      <c r="G52" s="14">
        <v>1</v>
      </c>
      <c r="H52" s="14">
        <v>5.2</v>
      </c>
      <c r="I52" s="14">
        <v>0.5</v>
      </c>
      <c r="J52" s="14">
        <v>1.5</v>
      </c>
      <c r="K52" s="14">
        <v>1.1000000000000001</v>
      </c>
      <c r="L52" s="14">
        <v>1.5</v>
      </c>
      <c r="M52" s="14">
        <v>1.4</v>
      </c>
      <c r="N52" s="14">
        <v>6.7</v>
      </c>
      <c r="O52" s="14">
        <v>3.9</v>
      </c>
      <c r="P52" s="14">
        <v>4.2</v>
      </c>
      <c r="Q52" s="14">
        <v>0</v>
      </c>
      <c r="R52" s="14">
        <v>0</v>
      </c>
      <c r="S52" s="14">
        <v>0</v>
      </c>
      <c r="T52" s="14">
        <f t="shared" si="3"/>
        <v>38.1</v>
      </c>
    </row>
    <row r="53" spans="1:20" ht="17.25">
      <c r="A53" s="17" t="s">
        <v>148</v>
      </c>
      <c r="B53" s="5" t="s">
        <v>151</v>
      </c>
      <c r="C53" s="14">
        <v>3.2</v>
      </c>
      <c r="D53" s="14">
        <v>0</v>
      </c>
      <c r="E53" s="14">
        <v>2.1</v>
      </c>
      <c r="F53" s="14">
        <v>3.8</v>
      </c>
      <c r="G53" s="14">
        <v>1</v>
      </c>
      <c r="H53" s="14">
        <v>5.2</v>
      </c>
      <c r="I53" s="14">
        <v>0.5</v>
      </c>
      <c r="J53" s="14">
        <v>1.5</v>
      </c>
      <c r="K53" s="14">
        <v>1.1000000000000001</v>
      </c>
      <c r="L53" s="14">
        <v>1.5</v>
      </c>
      <c r="M53" s="14">
        <v>1.4</v>
      </c>
      <c r="N53" s="14">
        <v>6.7</v>
      </c>
      <c r="O53" s="14">
        <v>3.9</v>
      </c>
      <c r="P53" s="14">
        <v>4.2</v>
      </c>
      <c r="Q53" s="14">
        <v>0</v>
      </c>
      <c r="R53" s="14">
        <v>0</v>
      </c>
      <c r="S53" s="14">
        <v>0</v>
      </c>
      <c r="T53" s="14">
        <f t="shared" si="3"/>
        <v>36.1</v>
      </c>
    </row>
    <row r="54" spans="1:20" ht="17.25">
      <c r="A54" s="17" t="s">
        <v>148</v>
      </c>
      <c r="B54" s="5" t="s">
        <v>152</v>
      </c>
      <c r="C54" s="14">
        <v>3.2</v>
      </c>
      <c r="D54" s="14">
        <v>0</v>
      </c>
      <c r="E54" s="14">
        <v>2.1</v>
      </c>
      <c r="F54" s="14">
        <v>3.8</v>
      </c>
      <c r="G54" s="14">
        <v>1</v>
      </c>
      <c r="H54" s="14">
        <v>5.2</v>
      </c>
      <c r="I54" s="14">
        <v>0.5</v>
      </c>
      <c r="J54" s="14">
        <v>1.5</v>
      </c>
      <c r="K54" s="14">
        <v>1.1000000000000001</v>
      </c>
      <c r="L54" s="14">
        <v>1.5</v>
      </c>
      <c r="M54" s="14">
        <v>1.4</v>
      </c>
      <c r="N54" s="14">
        <v>6.7</v>
      </c>
      <c r="O54" s="14">
        <v>3.9</v>
      </c>
      <c r="P54" s="14">
        <v>4.2</v>
      </c>
      <c r="Q54" s="14">
        <v>0</v>
      </c>
      <c r="R54" s="14">
        <v>0</v>
      </c>
      <c r="S54" s="14">
        <v>0</v>
      </c>
      <c r="T54" s="14">
        <f t="shared" si="3"/>
        <v>36.1</v>
      </c>
    </row>
    <row r="55" spans="1:20" ht="17.25">
      <c r="A55" s="17" t="s">
        <v>148</v>
      </c>
      <c r="B55" s="5" t="s">
        <v>153</v>
      </c>
      <c r="C55" s="14">
        <v>3.2</v>
      </c>
      <c r="D55" s="14">
        <v>0</v>
      </c>
      <c r="E55" s="14">
        <v>2.1</v>
      </c>
      <c r="F55" s="14">
        <v>3.8</v>
      </c>
      <c r="G55" s="14">
        <v>1</v>
      </c>
      <c r="H55" s="14">
        <v>5.2</v>
      </c>
      <c r="I55" s="14">
        <v>0.5</v>
      </c>
      <c r="J55" s="14">
        <v>1.5</v>
      </c>
      <c r="K55" s="14">
        <v>1.1000000000000001</v>
      </c>
      <c r="L55" s="14">
        <v>1.5</v>
      </c>
      <c r="M55" s="14">
        <v>1.4</v>
      </c>
      <c r="N55" s="14">
        <v>6.7</v>
      </c>
      <c r="O55" s="14">
        <v>3.9</v>
      </c>
      <c r="P55" s="14">
        <v>4.2</v>
      </c>
      <c r="Q55" s="14">
        <v>0</v>
      </c>
      <c r="R55" s="14">
        <v>0</v>
      </c>
      <c r="S55" s="14">
        <v>0</v>
      </c>
      <c r="T55" s="14">
        <f t="shared" si="3"/>
        <v>36.1</v>
      </c>
    </row>
    <row r="56" spans="1:20" ht="17.25">
      <c r="A56" s="17" t="s">
        <v>148</v>
      </c>
      <c r="B56" s="5" t="s">
        <v>209</v>
      </c>
      <c r="C56" s="14">
        <v>5.2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1.4</v>
      </c>
      <c r="N56" s="14">
        <v>6.7</v>
      </c>
      <c r="O56" s="14">
        <v>3.9</v>
      </c>
      <c r="P56" s="14">
        <v>4.2</v>
      </c>
      <c r="Q56" s="14">
        <v>12</v>
      </c>
      <c r="R56" s="14">
        <v>0</v>
      </c>
      <c r="S56" s="14">
        <v>0</v>
      </c>
      <c r="T56" s="14">
        <f t="shared" si="3"/>
        <v>33.4</v>
      </c>
    </row>
    <row r="57" spans="1:20" ht="17.25">
      <c r="A57" s="17" t="s">
        <v>148</v>
      </c>
      <c r="B57" s="5" t="s">
        <v>210</v>
      </c>
      <c r="C57" s="14">
        <v>3.2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1.4</v>
      </c>
      <c r="N57" s="14">
        <v>6.7</v>
      </c>
      <c r="O57" s="14">
        <v>3.9</v>
      </c>
      <c r="P57" s="14">
        <v>4.2</v>
      </c>
      <c r="Q57" s="14">
        <v>12</v>
      </c>
      <c r="R57" s="14">
        <v>0</v>
      </c>
      <c r="S57" s="14">
        <v>0</v>
      </c>
      <c r="T57" s="14">
        <f t="shared" si="3"/>
        <v>31.400000000000002</v>
      </c>
    </row>
    <row r="58" spans="1:20" ht="17.25">
      <c r="A58" s="17" t="s">
        <v>148</v>
      </c>
      <c r="B58" s="5" t="s">
        <v>211</v>
      </c>
      <c r="C58" s="14">
        <v>3.2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1.4</v>
      </c>
      <c r="N58" s="14">
        <v>6.7</v>
      </c>
      <c r="O58" s="14">
        <v>3.9</v>
      </c>
      <c r="P58" s="14">
        <v>4.2</v>
      </c>
      <c r="Q58" s="14">
        <v>12</v>
      </c>
      <c r="R58" s="14">
        <v>0</v>
      </c>
      <c r="S58" s="14">
        <v>0</v>
      </c>
      <c r="T58" s="14">
        <f t="shared" si="3"/>
        <v>31.400000000000002</v>
      </c>
    </row>
    <row r="59" spans="1:20" ht="17.25">
      <c r="A59" s="17" t="s">
        <v>148</v>
      </c>
      <c r="B59" s="5" t="s">
        <v>212</v>
      </c>
      <c r="C59" s="14">
        <v>5.2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1.4</v>
      </c>
      <c r="N59" s="14">
        <v>6.7</v>
      </c>
      <c r="O59" s="14">
        <v>3.9</v>
      </c>
      <c r="P59" s="14">
        <v>4.2</v>
      </c>
      <c r="Q59" s="14">
        <v>12</v>
      </c>
      <c r="R59" s="14">
        <v>0</v>
      </c>
      <c r="S59" s="14">
        <v>0</v>
      </c>
      <c r="T59" s="14">
        <f t="shared" si="3"/>
        <v>33.4</v>
      </c>
    </row>
    <row r="60" spans="1:20" ht="17.25">
      <c r="A60" s="17" t="s">
        <v>148</v>
      </c>
      <c r="B60" s="5" t="s">
        <v>213</v>
      </c>
      <c r="C60" s="14">
        <v>5.2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1.4</v>
      </c>
      <c r="N60" s="14">
        <v>6.7</v>
      </c>
      <c r="O60" s="14">
        <v>3.9</v>
      </c>
      <c r="P60" s="14">
        <v>4.2</v>
      </c>
      <c r="Q60" s="14">
        <v>12</v>
      </c>
      <c r="R60" s="14">
        <v>0</v>
      </c>
      <c r="S60" s="14">
        <v>0</v>
      </c>
      <c r="T60" s="14">
        <f t="shared" si="3"/>
        <v>33.4</v>
      </c>
    </row>
    <row r="61" spans="1:20" ht="17.25">
      <c r="A61" s="17" t="s">
        <v>148</v>
      </c>
      <c r="B61" s="5" t="s">
        <v>214</v>
      </c>
      <c r="C61" s="14">
        <v>5.2</v>
      </c>
      <c r="D61" s="14">
        <v>6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1.4</v>
      </c>
      <c r="N61" s="14">
        <v>6.7</v>
      </c>
      <c r="O61" s="14">
        <v>3.9</v>
      </c>
      <c r="P61" s="14">
        <v>4.2</v>
      </c>
      <c r="Q61" s="14">
        <v>12</v>
      </c>
      <c r="R61" s="14">
        <v>0</v>
      </c>
      <c r="S61" s="14">
        <v>0</v>
      </c>
      <c r="T61" s="14">
        <f t="shared" si="3"/>
        <v>39.4</v>
      </c>
    </row>
    <row r="62" spans="1:20" ht="17.25">
      <c r="A62" s="17" t="s">
        <v>148</v>
      </c>
      <c r="B62" s="5" t="s">
        <v>215</v>
      </c>
      <c r="C62" s="14">
        <v>3.2</v>
      </c>
      <c r="D62" s="14">
        <v>12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1.4</v>
      </c>
      <c r="N62" s="14">
        <v>6.7</v>
      </c>
      <c r="O62" s="14">
        <v>3.9</v>
      </c>
      <c r="P62" s="14">
        <v>4.2</v>
      </c>
      <c r="Q62" s="14">
        <v>12</v>
      </c>
      <c r="R62" s="14">
        <v>0</v>
      </c>
      <c r="S62" s="14">
        <v>0</v>
      </c>
      <c r="T62" s="14">
        <f t="shared" si="3"/>
        <v>43.399999999999991</v>
      </c>
    </row>
    <row r="63" spans="1:20" ht="17.25">
      <c r="A63" s="17" t="s">
        <v>148</v>
      </c>
      <c r="B63" s="5" t="s">
        <v>216</v>
      </c>
      <c r="C63" s="14">
        <v>3.2</v>
      </c>
      <c r="D63" s="14">
        <v>12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1.4</v>
      </c>
      <c r="N63" s="14">
        <v>6.7</v>
      </c>
      <c r="O63" s="14">
        <v>3.9</v>
      </c>
      <c r="P63" s="14">
        <v>4.2</v>
      </c>
      <c r="Q63" s="14">
        <v>12</v>
      </c>
      <c r="R63" s="14">
        <v>0</v>
      </c>
      <c r="S63" s="14">
        <v>0</v>
      </c>
      <c r="T63" s="14">
        <f t="shared" si="3"/>
        <v>43.399999999999991</v>
      </c>
    </row>
    <row r="64" spans="1:20" ht="17.25">
      <c r="A64" s="17" t="s">
        <v>148</v>
      </c>
      <c r="B64" s="5" t="s">
        <v>217</v>
      </c>
      <c r="C64" s="14">
        <v>3.2</v>
      </c>
      <c r="D64" s="14">
        <v>12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1.4</v>
      </c>
      <c r="N64" s="14">
        <v>6.7</v>
      </c>
      <c r="O64" s="14">
        <v>3.9</v>
      </c>
      <c r="P64" s="14">
        <v>4.2</v>
      </c>
      <c r="Q64" s="14">
        <v>12</v>
      </c>
      <c r="R64" s="14">
        <v>0</v>
      </c>
      <c r="S64" s="14">
        <v>0</v>
      </c>
      <c r="T64" s="14">
        <f t="shared" si="3"/>
        <v>43.399999999999991</v>
      </c>
    </row>
    <row r="65" spans="1:20" ht="17.25">
      <c r="A65" s="17" t="s">
        <v>148</v>
      </c>
      <c r="B65" s="5" t="s">
        <v>245</v>
      </c>
      <c r="C65" s="14">
        <v>5.2</v>
      </c>
      <c r="D65" s="14">
        <v>6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1.4</v>
      </c>
      <c r="N65" s="14">
        <v>6.7</v>
      </c>
      <c r="O65" s="14">
        <v>3.9</v>
      </c>
      <c r="P65" s="14">
        <v>4.2</v>
      </c>
      <c r="Q65" s="14">
        <v>0</v>
      </c>
      <c r="R65" s="14">
        <v>0</v>
      </c>
      <c r="S65" s="14">
        <v>0</v>
      </c>
      <c r="T65" s="14">
        <f t="shared" si="3"/>
        <v>27.4</v>
      </c>
    </row>
    <row r="66" spans="1:20" ht="17.25">
      <c r="A66" s="17" t="s">
        <v>148</v>
      </c>
      <c r="B66" s="5" t="s">
        <v>154</v>
      </c>
      <c r="C66" s="14">
        <v>5.2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1.4</v>
      </c>
      <c r="N66" s="14">
        <v>6.7</v>
      </c>
      <c r="O66" s="14">
        <v>3.9</v>
      </c>
      <c r="P66" s="14">
        <v>4.2</v>
      </c>
      <c r="Q66" s="14">
        <v>0</v>
      </c>
      <c r="R66" s="14">
        <v>0</v>
      </c>
      <c r="S66" s="14">
        <v>0</v>
      </c>
      <c r="T66" s="14">
        <f t="shared" si="3"/>
        <v>21.4</v>
      </c>
    </row>
    <row r="67" spans="1:20" ht="17.25">
      <c r="A67" s="17" t="s">
        <v>148</v>
      </c>
      <c r="B67" s="5" t="s">
        <v>155</v>
      </c>
      <c r="C67" s="14">
        <v>3.2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1.4</v>
      </c>
      <c r="N67" s="14">
        <v>6.7</v>
      </c>
      <c r="O67" s="14">
        <v>3.9</v>
      </c>
      <c r="P67" s="14">
        <v>4.2</v>
      </c>
      <c r="Q67" s="14">
        <v>0</v>
      </c>
      <c r="R67" s="14">
        <v>0</v>
      </c>
      <c r="S67" s="14">
        <v>0</v>
      </c>
      <c r="T67" s="14">
        <f t="shared" si="3"/>
        <v>19.400000000000002</v>
      </c>
    </row>
    <row r="68" spans="1:20" ht="17.25">
      <c r="A68" s="17" t="s">
        <v>148</v>
      </c>
      <c r="B68" s="5" t="s">
        <v>156</v>
      </c>
      <c r="C68" s="14">
        <v>3.2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1.4</v>
      </c>
      <c r="N68" s="14">
        <v>6.7</v>
      </c>
      <c r="O68" s="14">
        <v>3.9</v>
      </c>
      <c r="P68" s="14">
        <v>4.2</v>
      </c>
      <c r="Q68" s="14">
        <v>0</v>
      </c>
      <c r="R68" s="14">
        <v>0</v>
      </c>
      <c r="S68" s="14">
        <v>0</v>
      </c>
      <c r="T68" s="14">
        <f t="shared" ref="T68:T99" si="4">SUM(C68:S68)</f>
        <v>19.400000000000002</v>
      </c>
    </row>
    <row r="69" spans="1:20" ht="17.25">
      <c r="A69" s="17" t="s">
        <v>148</v>
      </c>
      <c r="B69" s="5" t="s">
        <v>157</v>
      </c>
      <c r="C69" s="14">
        <v>3.2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1.4</v>
      </c>
      <c r="N69" s="14">
        <v>6.7</v>
      </c>
      <c r="O69" s="14">
        <v>3.9</v>
      </c>
      <c r="P69" s="14">
        <v>4.2</v>
      </c>
      <c r="Q69" s="14">
        <v>0</v>
      </c>
      <c r="R69" s="14">
        <v>0</v>
      </c>
      <c r="S69" s="14">
        <v>0</v>
      </c>
      <c r="T69" s="14">
        <f t="shared" si="4"/>
        <v>19.400000000000002</v>
      </c>
    </row>
    <row r="70" spans="1:20" ht="17.25">
      <c r="A70" s="15" t="s">
        <v>188</v>
      </c>
      <c r="B70" s="5" t="s">
        <v>121</v>
      </c>
      <c r="C70" s="14">
        <v>4.5</v>
      </c>
      <c r="D70" s="14">
        <v>0</v>
      </c>
      <c r="E70" s="14">
        <v>2.1</v>
      </c>
      <c r="F70" s="14">
        <v>3.5</v>
      </c>
      <c r="G70" s="14">
        <v>0.5</v>
      </c>
      <c r="H70" s="14">
        <v>0</v>
      </c>
      <c r="I70" s="14">
        <v>0.5</v>
      </c>
      <c r="J70" s="14">
        <v>1.4</v>
      </c>
      <c r="K70" s="14">
        <v>0</v>
      </c>
      <c r="L70" s="14">
        <v>0</v>
      </c>
      <c r="M70" s="14">
        <v>0</v>
      </c>
      <c r="N70" s="14">
        <v>6.7</v>
      </c>
      <c r="O70" s="14">
        <v>0</v>
      </c>
      <c r="P70" s="14">
        <v>1</v>
      </c>
      <c r="Q70" s="14">
        <v>0</v>
      </c>
      <c r="R70" s="14">
        <v>16</v>
      </c>
      <c r="S70" s="14">
        <v>0</v>
      </c>
      <c r="T70" s="14">
        <f t="shared" si="4"/>
        <v>36.200000000000003</v>
      </c>
    </row>
    <row r="71" spans="1:20" ht="17.25">
      <c r="A71" s="15" t="s">
        <v>188</v>
      </c>
      <c r="B71" s="5" t="s">
        <v>122</v>
      </c>
      <c r="C71" s="14">
        <v>4.5</v>
      </c>
      <c r="D71" s="14">
        <v>0</v>
      </c>
      <c r="E71" s="14">
        <v>2.1</v>
      </c>
      <c r="F71" s="14">
        <v>3.5</v>
      </c>
      <c r="G71" s="14">
        <v>0.5</v>
      </c>
      <c r="H71" s="14">
        <v>0</v>
      </c>
      <c r="I71" s="14">
        <v>0.5</v>
      </c>
      <c r="J71" s="14">
        <v>1.4</v>
      </c>
      <c r="K71" s="14">
        <v>0</v>
      </c>
      <c r="L71" s="14">
        <v>0</v>
      </c>
      <c r="M71" s="14">
        <v>0</v>
      </c>
      <c r="N71" s="14">
        <v>6.7</v>
      </c>
      <c r="O71" s="14">
        <v>0</v>
      </c>
      <c r="P71" s="14">
        <v>1</v>
      </c>
      <c r="Q71" s="14">
        <v>0</v>
      </c>
      <c r="R71" s="14">
        <v>16</v>
      </c>
      <c r="S71" s="14">
        <v>0</v>
      </c>
      <c r="T71" s="14">
        <f t="shared" si="4"/>
        <v>36.200000000000003</v>
      </c>
    </row>
    <row r="72" spans="1:20" ht="17.25">
      <c r="A72" s="15" t="s">
        <v>188</v>
      </c>
      <c r="B72" s="5" t="s">
        <v>123</v>
      </c>
      <c r="C72" s="14">
        <v>4.5</v>
      </c>
      <c r="D72" s="14">
        <v>0</v>
      </c>
      <c r="E72" s="14">
        <v>2.1</v>
      </c>
      <c r="F72" s="14">
        <v>3.5</v>
      </c>
      <c r="G72" s="14">
        <v>0.5</v>
      </c>
      <c r="H72" s="14">
        <v>0</v>
      </c>
      <c r="I72" s="14">
        <v>0.5</v>
      </c>
      <c r="J72" s="14">
        <v>1.4</v>
      </c>
      <c r="K72" s="14">
        <v>0</v>
      </c>
      <c r="L72" s="14">
        <v>0</v>
      </c>
      <c r="M72" s="14">
        <v>0</v>
      </c>
      <c r="N72" s="14">
        <v>6.7</v>
      </c>
      <c r="O72" s="14">
        <v>0</v>
      </c>
      <c r="P72" s="14">
        <v>1</v>
      </c>
      <c r="Q72" s="14">
        <v>0</v>
      </c>
      <c r="R72" s="14">
        <v>16</v>
      </c>
      <c r="S72" s="14">
        <v>0</v>
      </c>
      <c r="T72" s="14">
        <f t="shared" si="4"/>
        <v>36.200000000000003</v>
      </c>
    </row>
    <row r="73" spans="1:20" ht="17.25">
      <c r="A73" s="15" t="s">
        <v>188</v>
      </c>
      <c r="B73" s="5" t="s">
        <v>124</v>
      </c>
      <c r="C73" s="14">
        <v>4.5</v>
      </c>
      <c r="D73" s="14">
        <v>0</v>
      </c>
      <c r="E73" s="14">
        <v>2.1</v>
      </c>
      <c r="F73" s="14">
        <v>3.5</v>
      </c>
      <c r="G73" s="14">
        <v>0.5</v>
      </c>
      <c r="H73" s="14">
        <v>0</v>
      </c>
      <c r="I73" s="14">
        <v>0.5</v>
      </c>
      <c r="J73" s="14">
        <v>1.4</v>
      </c>
      <c r="K73" s="14">
        <v>0</v>
      </c>
      <c r="L73" s="14">
        <v>0</v>
      </c>
      <c r="M73" s="14">
        <v>0</v>
      </c>
      <c r="N73" s="14">
        <v>6.7</v>
      </c>
      <c r="O73" s="14">
        <v>0</v>
      </c>
      <c r="P73" s="14">
        <v>1</v>
      </c>
      <c r="Q73" s="14">
        <v>0</v>
      </c>
      <c r="R73" s="14">
        <v>16</v>
      </c>
      <c r="S73" s="14">
        <v>0</v>
      </c>
      <c r="T73" s="14">
        <f t="shared" si="4"/>
        <v>36.200000000000003</v>
      </c>
    </row>
    <row r="74" spans="1:20" ht="17.25">
      <c r="A74" s="15" t="s">
        <v>188</v>
      </c>
      <c r="B74" s="5" t="s">
        <v>125</v>
      </c>
      <c r="C74" s="14">
        <v>4.5</v>
      </c>
      <c r="D74" s="14">
        <v>0</v>
      </c>
      <c r="E74" s="14">
        <v>2.1</v>
      </c>
      <c r="F74" s="14">
        <v>3.5</v>
      </c>
      <c r="G74" s="14">
        <v>0.5</v>
      </c>
      <c r="H74" s="14">
        <v>0</v>
      </c>
      <c r="I74" s="14">
        <v>0.5</v>
      </c>
      <c r="J74" s="14">
        <v>1.4</v>
      </c>
      <c r="K74" s="14">
        <v>0</v>
      </c>
      <c r="L74" s="14">
        <v>0</v>
      </c>
      <c r="M74" s="14">
        <v>0</v>
      </c>
      <c r="N74" s="14">
        <v>6.7</v>
      </c>
      <c r="O74" s="14">
        <v>0</v>
      </c>
      <c r="P74" s="14">
        <v>1</v>
      </c>
      <c r="Q74" s="14">
        <v>0</v>
      </c>
      <c r="R74" s="14">
        <v>16</v>
      </c>
      <c r="S74" s="14">
        <v>0</v>
      </c>
      <c r="T74" s="14">
        <f t="shared" si="4"/>
        <v>36.200000000000003</v>
      </c>
    </row>
    <row r="75" spans="1:20" ht="17.25">
      <c r="A75" s="15" t="s">
        <v>188</v>
      </c>
      <c r="B75" s="5" t="s">
        <v>128</v>
      </c>
      <c r="C75" s="14">
        <v>4.5</v>
      </c>
      <c r="D75" s="14">
        <v>0</v>
      </c>
      <c r="E75" s="14">
        <v>2.1</v>
      </c>
      <c r="F75" s="14">
        <v>3.5</v>
      </c>
      <c r="G75" s="14">
        <v>2</v>
      </c>
      <c r="H75" s="14">
        <v>0</v>
      </c>
      <c r="I75" s="14">
        <v>0.5</v>
      </c>
      <c r="J75" s="14">
        <v>1.4</v>
      </c>
      <c r="K75" s="14">
        <v>0</v>
      </c>
      <c r="L75" s="14">
        <v>0</v>
      </c>
      <c r="M75" s="14">
        <v>0</v>
      </c>
      <c r="N75" s="14">
        <v>6.7</v>
      </c>
      <c r="O75" s="14">
        <v>0</v>
      </c>
      <c r="P75" s="14">
        <v>1</v>
      </c>
      <c r="Q75" s="14">
        <v>0</v>
      </c>
      <c r="R75" s="14">
        <v>0</v>
      </c>
      <c r="S75" s="14">
        <v>0</v>
      </c>
      <c r="T75" s="14">
        <f t="shared" si="4"/>
        <v>21.7</v>
      </c>
    </row>
    <row r="76" spans="1:20" ht="17.25">
      <c r="A76" s="15" t="s">
        <v>188</v>
      </c>
      <c r="B76" s="5" t="s">
        <v>126</v>
      </c>
      <c r="C76" s="14">
        <v>4.5</v>
      </c>
      <c r="D76" s="14">
        <v>0</v>
      </c>
      <c r="E76" s="14">
        <v>2.1</v>
      </c>
      <c r="F76" s="14">
        <v>3.5</v>
      </c>
      <c r="G76" s="14">
        <v>2</v>
      </c>
      <c r="H76" s="14">
        <v>0</v>
      </c>
      <c r="I76" s="14">
        <v>0.5</v>
      </c>
      <c r="J76" s="14">
        <v>1.4</v>
      </c>
      <c r="K76" s="14">
        <v>0</v>
      </c>
      <c r="L76" s="14">
        <v>0</v>
      </c>
      <c r="M76" s="14">
        <v>0</v>
      </c>
      <c r="N76" s="14">
        <v>6.7</v>
      </c>
      <c r="O76" s="14">
        <v>0</v>
      </c>
      <c r="P76" s="14">
        <v>1</v>
      </c>
      <c r="Q76" s="14">
        <v>0</v>
      </c>
      <c r="R76" s="14">
        <v>0</v>
      </c>
      <c r="S76" s="14">
        <v>0</v>
      </c>
      <c r="T76" s="14">
        <f t="shared" si="4"/>
        <v>21.7</v>
      </c>
    </row>
    <row r="77" spans="1:20" ht="17.25">
      <c r="A77" s="15" t="s">
        <v>188</v>
      </c>
      <c r="B77" s="5" t="s">
        <v>127</v>
      </c>
      <c r="C77" s="14">
        <v>4.5</v>
      </c>
      <c r="D77" s="14">
        <v>0</v>
      </c>
      <c r="E77" s="14">
        <v>2.1</v>
      </c>
      <c r="F77" s="14">
        <v>3.5</v>
      </c>
      <c r="G77" s="14">
        <v>2</v>
      </c>
      <c r="H77" s="14">
        <v>0</v>
      </c>
      <c r="I77" s="14">
        <v>0.5</v>
      </c>
      <c r="J77" s="14">
        <v>1.4</v>
      </c>
      <c r="K77" s="14">
        <v>0</v>
      </c>
      <c r="L77" s="14">
        <v>0</v>
      </c>
      <c r="M77" s="14">
        <v>0</v>
      </c>
      <c r="N77" s="14">
        <v>6.7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f t="shared" si="4"/>
        <v>21.7</v>
      </c>
    </row>
    <row r="78" spans="1:20" ht="17.25">
      <c r="A78" s="15" t="s">
        <v>188</v>
      </c>
      <c r="B78" s="5" t="s">
        <v>129</v>
      </c>
      <c r="C78" s="14">
        <v>4.5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6.7</v>
      </c>
      <c r="O78" s="14">
        <v>0</v>
      </c>
      <c r="P78" s="14">
        <v>1</v>
      </c>
      <c r="Q78" s="14">
        <v>0</v>
      </c>
      <c r="R78" s="14">
        <v>0</v>
      </c>
      <c r="S78" s="14">
        <v>2</v>
      </c>
      <c r="T78" s="14">
        <f t="shared" si="4"/>
        <v>14.2</v>
      </c>
    </row>
    <row r="79" spans="1:20" ht="17.25">
      <c r="A79" s="15" t="s">
        <v>188</v>
      </c>
      <c r="B79" s="5" t="s">
        <v>130</v>
      </c>
      <c r="C79" s="14">
        <v>4.5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6.7</v>
      </c>
      <c r="O79" s="14">
        <v>0</v>
      </c>
      <c r="P79" s="14">
        <v>1</v>
      </c>
      <c r="Q79" s="14">
        <v>0</v>
      </c>
      <c r="R79" s="14">
        <v>0</v>
      </c>
      <c r="S79" s="14">
        <v>2</v>
      </c>
      <c r="T79" s="14">
        <f t="shared" si="4"/>
        <v>14.2</v>
      </c>
    </row>
    <row r="80" spans="1:20" ht="17.25">
      <c r="A80" s="15" t="s">
        <v>188</v>
      </c>
      <c r="B80" s="5" t="s">
        <v>131</v>
      </c>
      <c r="C80" s="14">
        <v>4.5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6.7</v>
      </c>
      <c r="O80" s="14">
        <v>0</v>
      </c>
      <c r="P80" s="14">
        <v>1</v>
      </c>
      <c r="Q80" s="14">
        <v>0</v>
      </c>
      <c r="R80" s="14">
        <v>0</v>
      </c>
      <c r="S80" s="14">
        <v>2</v>
      </c>
      <c r="T80" s="14">
        <f t="shared" si="4"/>
        <v>14.2</v>
      </c>
    </row>
    <row r="81" spans="1:20" ht="17.25">
      <c r="A81" s="15" t="s">
        <v>188</v>
      </c>
      <c r="B81" s="5" t="s">
        <v>132</v>
      </c>
      <c r="C81" s="14">
        <v>4.5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6.7</v>
      </c>
      <c r="O81" s="14">
        <v>0</v>
      </c>
      <c r="P81" s="14">
        <v>1</v>
      </c>
      <c r="Q81" s="14">
        <v>0</v>
      </c>
      <c r="R81" s="14">
        <v>0</v>
      </c>
      <c r="S81" s="14">
        <v>2</v>
      </c>
      <c r="T81" s="14">
        <f t="shared" si="4"/>
        <v>14.2</v>
      </c>
    </row>
    <row r="82" spans="1:20" ht="17.25">
      <c r="A82" s="15" t="s">
        <v>188</v>
      </c>
      <c r="B82" s="5" t="s">
        <v>133</v>
      </c>
      <c r="C82" s="14">
        <v>4.5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6.7</v>
      </c>
      <c r="O82" s="14">
        <v>0</v>
      </c>
      <c r="P82" s="14">
        <v>1</v>
      </c>
      <c r="Q82" s="14">
        <v>0</v>
      </c>
      <c r="R82" s="14">
        <v>0</v>
      </c>
      <c r="S82" s="14">
        <v>2</v>
      </c>
      <c r="T82" s="14">
        <f t="shared" si="4"/>
        <v>14.2</v>
      </c>
    </row>
    <row r="83" spans="1:20" ht="17.25">
      <c r="A83" s="15" t="s">
        <v>188</v>
      </c>
      <c r="B83" s="5" t="s">
        <v>134</v>
      </c>
      <c r="C83" s="14">
        <v>4.5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6.7</v>
      </c>
      <c r="O83" s="14">
        <v>0</v>
      </c>
      <c r="P83" s="14">
        <v>1</v>
      </c>
      <c r="Q83" s="14">
        <v>0</v>
      </c>
      <c r="R83" s="14">
        <v>0</v>
      </c>
      <c r="S83" s="14">
        <v>0</v>
      </c>
      <c r="T83" s="14">
        <f t="shared" si="4"/>
        <v>12.2</v>
      </c>
    </row>
    <row r="84" spans="1:20" ht="17.25">
      <c r="A84" s="15" t="s">
        <v>188</v>
      </c>
      <c r="B84" s="5" t="s">
        <v>135</v>
      </c>
      <c r="C84" s="14">
        <v>4.5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6.7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f t="shared" si="4"/>
        <v>12.2</v>
      </c>
    </row>
    <row r="85" spans="1:20" ht="17.25">
      <c r="A85" s="15" t="s">
        <v>188</v>
      </c>
      <c r="B85" s="5" t="s">
        <v>136</v>
      </c>
      <c r="C85" s="14">
        <v>4.5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6.7</v>
      </c>
      <c r="O85" s="14">
        <v>0</v>
      </c>
      <c r="P85" s="14">
        <v>1</v>
      </c>
      <c r="Q85" s="14">
        <v>0</v>
      </c>
      <c r="R85" s="14">
        <v>0</v>
      </c>
      <c r="S85" s="14">
        <v>0</v>
      </c>
      <c r="T85" s="14">
        <f t="shared" si="4"/>
        <v>12.2</v>
      </c>
    </row>
    <row r="86" spans="1:20" ht="17.25">
      <c r="A86" s="23" t="s">
        <v>61</v>
      </c>
      <c r="B86" s="5" t="s">
        <v>95</v>
      </c>
      <c r="C86" s="14">
        <v>3.9</v>
      </c>
      <c r="D86" s="14">
        <v>0</v>
      </c>
      <c r="E86" s="14">
        <v>2.1</v>
      </c>
      <c r="F86" s="14">
        <v>2</v>
      </c>
      <c r="G86" s="14">
        <v>2</v>
      </c>
      <c r="H86" s="14">
        <v>0</v>
      </c>
      <c r="I86" s="14">
        <v>0.5</v>
      </c>
      <c r="J86" s="14">
        <v>1.4</v>
      </c>
      <c r="K86" s="14">
        <v>0</v>
      </c>
      <c r="L86" s="14">
        <v>0</v>
      </c>
      <c r="M86" s="14">
        <v>0</v>
      </c>
      <c r="N86" s="14">
        <v>3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f t="shared" si="4"/>
        <v>14.9</v>
      </c>
    </row>
    <row r="87" spans="1:20" ht="17.25">
      <c r="A87" s="23" t="s">
        <v>61</v>
      </c>
      <c r="B87" s="5" t="s">
        <v>96</v>
      </c>
      <c r="C87" s="14">
        <v>3.9</v>
      </c>
      <c r="D87" s="14">
        <v>0</v>
      </c>
      <c r="E87" s="14">
        <v>2.1</v>
      </c>
      <c r="F87" s="14">
        <v>2</v>
      </c>
      <c r="G87" s="14">
        <v>2</v>
      </c>
      <c r="H87" s="14">
        <v>0</v>
      </c>
      <c r="I87" s="14">
        <v>0.5</v>
      </c>
      <c r="J87" s="14">
        <v>1.4</v>
      </c>
      <c r="K87" s="14">
        <v>0</v>
      </c>
      <c r="L87" s="14">
        <v>0</v>
      </c>
      <c r="M87" s="14">
        <v>0</v>
      </c>
      <c r="N87" s="14">
        <v>3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f t="shared" si="4"/>
        <v>14.9</v>
      </c>
    </row>
    <row r="88" spans="1:20" ht="17.25">
      <c r="A88" s="23" t="s">
        <v>61</v>
      </c>
      <c r="B88" s="5" t="s">
        <v>97</v>
      </c>
      <c r="C88" s="14">
        <v>3.9</v>
      </c>
      <c r="D88" s="14">
        <v>0</v>
      </c>
      <c r="E88" s="14">
        <v>2.1</v>
      </c>
      <c r="F88" s="14">
        <v>2</v>
      </c>
      <c r="G88" s="14">
        <v>2</v>
      </c>
      <c r="H88" s="14">
        <v>0</v>
      </c>
      <c r="I88" s="14">
        <v>0.5</v>
      </c>
      <c r="J88" s="14">
        <v>1.4</v>
      </c>
      <c r="K88" s="14">
        <v>0</v>
      </c>
      <c r="L88" s="14">
        <v>0</v>
      </c>
      <c r="M88" s="14">
        <v>0</v>
      </c>
      <c r="N88" s="14">
        <v>3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f t="shared" si="4"/>
        <v>14.9</v>
      </c>
    </row>
    <row r="89" spans="1:20" ht="17.25">
      <c r="A89" s="23" t="s">
        <v>61</v>
      </c>
      <c r="B89" s="5" t="s">
        <v>98</v>
      </c>
      <c r="C89" s="14">
        <v>3.9</v>
      </c>
      <c r="D89" s="14">
        <v>0</v>
      </c>
      <c r="E89" s="14">
        <v>2.1</v>
      </c>
      <c r="F89" s="14">
        <v>2</v>
      </c>
      <c r="G89" s="14">
        <v>2</v>
      </c>
      <c r="H89" s="14">
        <v>0</v>
      </c>
      <c r="I89" s="14">
        <v>0.5</v>
      </c>
      <c r="J89" s="14">
        <v>1.4</v>
      </c>
      <c r="K89" s="14">
        <v>0</v>
      </c>
      <c r="L89" s="14">
        <v>0</v>
      </c>
      <c r="M89" s="14">
        <v>0</v>
      </c>
      <c r="N89" s="14">
        <v>3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f t="shared" si="4"/>
        <v>14.9</v>
      </c>
    </row>
    <row r="90" spans="1:20" ht="17.25">
      <c r="A90" s="23" t="s">
        <v>61</v>
      </c>
      <c r="B90" s="5" t="s">
        <v>99</v>
      </c>
      <c r="C90" s="14">
        <v>3.9</v>
      </c>
      <c r="D90" s="14">
        <v>0</v>
      </c>
      <c r="E90" s="14">
        <v>2.1</v>
      </c>
      <c r="F90" s="14">
        <v>2</v>
      </c>
      <c r="G90" s="14">
        <v>2</v>
      </c>
      <c r="H90" s="14">
        <v>0</v>
      </c>
      <c r="I90" s="14">
        <v>0.5</v>
      </c>
      <c r="J90" s="14">
        <v>1.4</v>
      </c>
      <c r="K90" s="14">
        <v>0</v>
      </c>
      <c r="L90" s="14">
        <v>0</v>
      </c>
      <c r="M90" s="14">
        <v>0</v>
      </c>
      <c r="N90" s="14">
        <v>3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f t="shared" si="4"/>
        <v>14.9</v>
      </c>
    </row>
    <row r="91" spans="1:20" ht="17.25">
      <c r="A91" s="23" t="s">
        <v>61</v>
      </c>
      <c r="B91" s="5" t="s">
        <v>189</v>
      </c>
      <c r="C91" s="14">
        <v>3.9</v>
      </c>
      <c r="D91" s="14">
        <v>0</v>
      </c>
      <c r="E91" s="14">
        <v>2.1</v>
      </c>
      <c r="F91" s="14">
        <v>2</v>
      </c>
      <c r="G91" s="14">
        <v>2</v>
      </c>
      <c r="H91" s="14">
        <v>0</v>
      </c>
      <c r="I91" s="14">
        <v>0.5</v>
      </c>
      <c r="J91" s="14">
        <v>1.4</v>
      </c>
      <c r="K91" s="14">
        <v>0</v>
      </c>
      <c r="L91" s="14">
        <v>0</v>
      </c>
      <c r="M91" s="14">
        <v>0</v>
      </c>
      <c r="N91" s="14">
        <v>3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f t="shared" si="4"/>
        <v>14.9</v>
      </c>
    </row>
    <row r="92" spans="1:20" ht="17.25">
      <c r="A92" s="23" t="s">
        <v>61</v>
      </c>
      <c r="B92" s="5" t="s">
        <v>100</v>
      </c>
      <c r="C92" s="14">
        <v>3.9</v>
      </c>
      <c r="D92" s="14">
        <v>0</v>
      </c>
      <c r="E92" s="14">
        <v>2.1</v>
      </c>
      <c r="F92" s="14">
        <v>2</v>
      </c>
      <c r="G92" s="14">
        <v>2</v>
      </c>
      <c r="H92" s="14">
        <v>0</v>
      </c>
      <c r="I92" s="14">
        <v>0.5</v>
      </c>
      <c r="J92" s="14">
        <v>1.4</v>
      </c>
      <c r="K92" s="14">
        <v>0</v>
      </c>
      <c r="L92" s="14">
        <v>0</v>
      </c>
      <c r="M92" s="14">
        <v>0</v>
      </c>
      <c r="N92" s="14">
        <v>3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f t="shared" si="4"/>
        <v>14.9</v>
      </c>
    </row>
    <row r="93" spans="1:20" ht="17.25">
      <c r="A93" s="23" t="s">
        <v>61</v>
      </c>
      <c r="B93" s="5" t="s">
        <v>190</v>
      </c>
      <c r="C93" s="14">
        <v>3.9</v>
      </c>
      <c r="D93" s="14">
        <v>0</v>
      </c>
      <c r="E93" s="14">
        <v>2.1</v>
      </c>
      <c r="F93" s="14">
        <v>2</v>
      </c>
      <c r="G93" s="14">
        <v>2</v>
      </c>
      <c r="H93" s="14">
        <v>0</v>
      </c>
      <c r="I93" s="14">
        <v>0.5</v>
      </c>
      <c r="J93" s="14">
        <v>1.4</v>
      </c>
      <c r="K93" s="14">
        <v>0</v>
      </c>
      <c r="L93" s="14">
        <v>0</v>
      </c>
      <c r="M93" s="14">
        <v>0</v>
      </c>
      <c r="N93" s="14">
        <v>3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f t="shared" si="4"/>
        <v>14.9</v>
      </c>
    </row>
    <row r="94" spans="1:20" ht="17.25">
      <c r="A94" s="23" t="s">
        <v>61</v>
      </c>
      <c r="B94" s="5" t="s">
        <v>191</v>
      </c>
      <c r="C94" s="14">
        <v>3.9</v>
      </c>
      <c r="D94" s="14">
        <v>0</v>
      </c>
      <c r="E94" s="14">
        <v>2.1</v>
      </c>
      <c r="F94" s="14">
        <v>2</v>
      </c>
      <c r="G94" s="14">
        <v>2</v>
      </c>
      <c r="H94" s="14">
        <v>0</v>
      </c>
      <c r="I94" s="14">
        <v>0.5</v>
      </c>
      <c r="J94" s="14">
        <v>1.4</v>
      </c>
      <c r="K94" s="14">
        <v>0</v>
      </c>
      <c r="L94" s="14">
        <v>0</v>
      </c>
      <c r="M94" s="14">
        <v>0</v>
      </c>
      <c r="N94" s="14">
        <v>3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f t="shared" si="4"/>
        <v>14.9</v>
      </c>
    </row>
    <row r="95" spans="1:20" ht="17.25">
      <c r="A95" s="23" t="s">
        <v>61</v>
      </c>
      <c r="B95" s="5" t="s">
        <v>192</v>
      </c>
      <c r="C95" s="14">
        <v>3.9</v>
      </c>
      <c r="D95" s="14">
        <v>0</v>
      </c>
      <c r="E95" s="14">
        <v>2.1</v>
      </c>
      <c r="F95" s="14">
        <v>2</v>
      </c>
      <c r="G95" s="14">
        <v>2</v>
      </c>
      <c r="H95" s="14">
        <v>5.2</v>
      </c>
      <c r="I95" s="14">
        <v>0.5</v>
      </c>
      <c r="J95" s="14">
        <v>1.4</v>
      </c>
      <c r="K95" s="14">
        <v>0</v>
      </c>
      <c r="L95" s="14">
        <v>0</v>
      </c>
      <c r="M95" s="14">
        <v>0</v>
      </c>
      <c r="N95" s="14">
        <v>3</v>
      </c>
      <c r="O95" s="14">
        <v>0</v>
      </c>
      <c r="P95" s="14">
        <v>0</v>
      </c>
      <c r="Q95" s="14">
        <v>12</v>
      </c>
      <c r="R95" s="14">
        <v>0</v>
      </c>
      <c r="S95" s="14">
        <v>0</v>
      </c>
      <c r="T95" s="14">
        <f t="shared" si="4"/>
        <v>32.099999999999994</v>
      </c>
    </row>
    <row r="96" spans="1:20" ht="17.25">
      <c r="A96" s="23" t="s">
        <v>61</v>
      </c>
      <c r="B96" s="5" t="s">
        <v>101</v>
      </c>
      <c r="C96" s="14">
        <v>3.9</v>
      </c>
      <c r="D96" s="14">
        <v>0</v>
      </c>
      <c r="E96" s="14">
        <v>2.1</v>
      </c>
      <c r="F96" s="14">
        <v>2</v>
      </c>
      <c r="G96" s="14">
        <v>1</v>
      </c>
      <c r="H96" s="14">
        <v>5.2</v>
      </c>
      <c r="I96" s="14">
        <v>0.5</v>
      </c>
      <c r="J96" s="14">
        <v>1.4</v>
      </c>
      <c r="K96" s="14">
        <v>0</v>
      </c>
      <c r="L96" s="14">
        <v>0</v>
      </c>
      <c r="M96" s="14">
        <v>0</v>
      </c>
      <c r="N96" s="14">
        <v>3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f t="shared" si="4"/>
        <v>19.099999999999998</v>
      </c>
    </row>
    <row r="97" spans="1:20" ht="17.25">
      <c r="A97" s="23" t="s">
        <v>61</v>
      </c>
      <c r="B97" s="5" t="s">
        <v>102</v>
      </c>
      <c r="C97" s="14">
        <v>3.9</v>
      </c>
      <c r="D97" s="14">
        <v>0</v>
      </c>
      <c r="E97" s="14">
        <v>2.1</v>
      </c>
      <c r="F97" s="14">
        <v>2</v>
      </c>
      <c r="G97" s="14">
        <v>1</v>
      </c>
      <c r="H97" s="14">
        <v>5.2</v>
      </c>
      <c r="I97" s="14">
        <v>0.5</v>
      </c>
      <c r="J97" s="14">
        <v>1.4</v>
      </c>
      <c r="K97" s="14">
        <v>0</v>
      </c>
      <c r="L97" s="14">
        <v>0</v>
      </c>
      <c r="M97" s="14">
        <v>0</v>
      </c>
      <c r="N97" s="14">
        <v>3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f t="shared" si="4"/>
        <v>19.099999999999998</v>
      </c>
    </row>
    <row r="98" spans="1:20" ht="17.25">
      <c r="A98" s="23" t="s">
        <v>61</v>
      </c>
      <c r="B98" s="5" t="s">
        <v>103</v>
      </c>
      <c r="C98" s="14">
        <v>3.9</v>
      </c>
      <c r="D98" s="14">
        <v>6</v>
      </c>
      <c r="E98" s="14">
        <v>2.1</v>
      </c>
      <c r="F98" s="14">
        <v>2</v>
      </c>
      <c r="G98" s="14">
        <v>1</v>
      </c>
      <c r="H98" s="14">
        <v>5.2</v>
      </c>
      <c r="I98" s="14">
        <v>0.5</v>
      </c>
      <c r="J98" s="14">
        <v>1.4</v>
      </c>
      <c r="K98" s="14">
        <v>0</v>
      </c>
      <c r="L98" s="14">
        <v>0</v>
      </c>
      <c r="M98" s="14">
        <v>0</v>
      </c>
      <c r="N98" s="14">
        <v>3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f t="shared" si="4"/>
        <v>25.099999999999998</v>
      </c>
    </row>
    <row r="99" spans="1:20" ht="17.25">
      <c r="A99" s="23" t="s">
        <v>61</v>
      </c>
      <c r="B99" s="5" t="s">
        <v>104</v>
      </c>
      <c r="C99" s="14">
        <v>3.9</v>
      </c>
      <c r="D99" s="14">
        <v>6</v>
      </c>
      <c r="E99" s="14">
        <v>2.1</v>
      </c>
      <c r="F99" s="14">
        <v>2</v>
      </c>
      <c r="G99" s="14">
        <v>1</v>
      </c>
      <c r="H99" s="14">
        <v>5.2</v>
      </c>
      <c r="I99" s="14">
        <v>0.5</v>
      </c>
      <c r="J99" s="14">
        <v>1.4</v>
      </c>
      <c r="K99" s="14">
        <v>0</v>
      </c>
      <c r="L99" s="14">
        <v>0</v>
      </c>
      <c r="M99" s="14">
        <v>0</v>
      </c>
      <c r="N99" s="14">
        <v>3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f t="shared" si="4"/>
        <v>25.099999999999998</v>
      </c>
    </row>
    <row r="100" spans="1:20" ht="17.25">
      <c r="A100" s="23" t="s">
        <v>61</v>
      </c>
      <c r="B100" s="5" t="s">
        <v>105</v>
      </c>
      <c r="C100" s="14">
        <v>3.9</v>
      </c>
      <c r="D100" s="14">
        <v>0</v>
      </c>
      <c r="E100" s="14">
        <v>2.1</v>
      </c>
      <c r="F100" s="14">
        <v>2</v>
      </c>
      <c r="G100" s="14">
        <v>0.5</v>
      </c>
      <c r="H100" s="14">
        <v>0</v>
      </c>
      <c r="I100" s="14">
        <v>0.5</v>
      </c>
      <c r="J100" s="14">
        <v>1.4</v>
      </c>
      <c r="K100" s="14">
        <v>0</v>
      </c>
      <c r="L100" s="14">
        <v>0</v>
      </c>
      <c r="M100" s="14">
        <v>0</v>
      </c>
      <c r="N100" s="14">
        <v>3</v>
      </c>
      <c r="O100" s="14">
        <v>0</v>
      </c>
      <c r="P100" s="14">
        <v>0</v>
      </c>
      <c r="Q100" s="14">
        <v>0</v>
      </c>
      <c r="R100" s="14">
        <v>16</v>
      </c>
      <c r="S100" s="14">
        <v>0</v>
      </c>
      <c r="T100" s="14">
        <f t="shared" ref="T100:T120" si="5">SUM(C100:S100)</f>
        <v>29.4</v>
      </c>
    </row>
    <row r="101" spans="1:20" ht="17.25">
      <c r="A101" s="23" t="s">
        <v>61</v>
      </c>
      <c r="B101" s="5" t="s">
        <v>193</v>
      </c>
      <c r="C101" s="14">
        <v>3.9</v>
      </c>
      <c r="D101" s="14">
        <v>0</v>
      </c>
      <c r="E101" s="14">
        <v>2.1</v>
      </c>
      <c r="F101" s="14">
        <v>2</v>
      </c>
      <c r="G101" s="14">
        <v>2</v>
      </c>
      <c r="H101" s="14">
        <v>0</v>
      </c>
      <c r="I101" s="14">
        <v>0.5</v>
      </c>
      <c r="J101" s="14">
        <v>1.4</v>
      </c>
      <c r="K101" s="14">
        <v>0</v>
      </c>
      <c r="L101" s="14">
        <v>3.6</v>
      </c>
      <c r="M101" s="14">
        <v>0</v>
      </c>
      <c r="N101" s="14">
        <v>3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f t="shared" si="5"/>
        <v>18.5</v>
      </c>
    </row>
    <row r="102" spans="1:20" ht="17.25">
      <c r="A102" s="23" t="s">
        <v>61</v>
      </c>
      <c r="B102" s="5" t="s">
        <v>106</v>
      </c>
      <c r="C102" s="14">
        <v>5.2</v>
      </c>
      <c r="D102" s="14">
        <v>0</v>
      </c>
      <c r="E102" s="14">
        <v>2.1</v>
      </c>
      <c r="F102" s="14">
        <v>3.5</v>
      </c>
      <c r="G102" s="14">
        <v>2</v>
      </c>
      <c r="H102" s="14">
        <v>0</v>
      </c>
      <c r="I102" s="14">
        <v>0.5</v>
      </c>
      <c r="J102" s="14">
        <v>1.4</v>
      </c>
      <c r="K102" s="14">
        <v>1.2</v>
      </c>
      <c r="L102" s="14">
        <v>3.6</v>
      </c>
      <c r="M102" s="14">
        <v>0</v>
      </c>
      <c r="N102" s="14">
        <v>3</v>
      </c>
      <c r="O102" s="14">
        <v>8.9</v>
      </c>
      <c r="P102" s="14">
        <v>0</v>
      </c>
      <c r="Q102" s="14">
        <v>0</v>
      </c>
      <c r="R102" s="14">
        <v>0</v>
      </c>
      <c r="S102" s="14">
        <v>0</v>
      </c>
      <c r="T102" s="14">
        <f t="shared" si="5"/>
        <v>31.4</v>
      </c>
    </row>
    <row r="103" spans="1:20" ht="17.25">
      <c r="A103" s="23" t="s">
        <v>61</v>
      </c>
      <c r="B103" s="5" t="s">
        <v>107</v>
      </c>
      <c r="C103" s="14">
        <v>3.9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3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f t="shared" si="5"/>
        <v>6.9</v>
      </c>
    </row>
    <row r="104" spans="1:20" ht="17.25">
      <c r="A104" s="23" t="s">
        <v>61</v>
      </c>
      <c r="B104" s="5" t="s">
        <v>108</v>
      </c>
      <c r="C104" s="14">
        <v>3.9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3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f t="shared" si="5"/>
        <v>6.9</v>
      </c>
    </row>
    <row r="105" spans="1:20" ht="17.25">
      <c r="A105" s="23" t="s">
        <v>61</v>
      </c>
      <c r="B105" s="5" t="s">
        <v>109</v>
      </c>
      <c r="C105" s="14">
        <v>3.9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3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f t="shared" si="5"/>
        <v>6.9</v>
      </c>
    </row>
    <row r="106" spans="1:20" ht="17.25">
      <c r="A106" s="23" t="s">
        <v>61</v>
      </c>
      <c r="B106" s="5" t="s">
        <v>110</v>
      </c>
      <c r="C106" s="14">
        <v>3.9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3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f t="shared" si="5"/>
        <v>6.9</v>
      </c>
    </row>
    <row r="107" spans="1:20" ht="17.25">
      <c r="A107" s="23" t="s">
        <v>61</v>
      </c>
      <c r="B107" s="5" t="s">
        <v>111</v>
      </c>
      <c r="C107" s="14">
        <v>3.9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3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f t="shared" si="5"/>
        <v>6.9</v>
      </c>
    </row>
    <row r="108" spans="1:20" ht="17.25">
      <c r="A108" s="23" t="s">
        <v>61</v>
      </c>
      <c r="B108" s="5" t="s">
        <v>204</v>
      </c>
      <c r="C108" s="14">
        <v>3.9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3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f t="shared" si="5"/>
        <v>6.9</v>
      </c>
    </row>
    <row r="109" spans="1:20" ht="17.25">
      <c r="A109" s="23" t="s">
        <v>61</v>
      </c>
      <c r="B109" s="5" t="s">
        <v>205</v>
      </c>
      <c r="C109" s="14">
        <v>3.9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3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f t="shared" si="5"/>
        <v>6.9</v>
      </c>
    </row>
    <row r="110" spans="1:20" ht="17.25">
      <c r="A110" s="23" t="s">
        <v>61</v>
      </c>
      <c r="B110" s="5" t="s">
        <v>112</v>
      </c>
      <c r="C110" s="14">
        <v>3.9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3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f t="shared" si="5"/>
        <v>6.9</v>
      </c>
    </row>
    <row r="111" spans="1:20" ht="17.25">
      <c r="A111" s="23" t="s">
        <v>61</v>
      </c>
      <c r="B111" s="5" t="s">
        <v>206</v>
      </c>
      <c r="C111" s="14">
        <v>3.9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3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f t="shared" si="5"/>
        <v>6.9</v>
      </c>
    </row>
    <row r="112" spans="1:20" ht="17.25">
      <c r="A112" s="23" t="s">
        <v>61</v>
      </c>
      <c r="B112" s="5" t="s">
        <v>207</v>
      </c>
      <c r="C112" s="14">
        <v>3.9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3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f t="shared" si="5"/>
        <v>6.9</v>
      </c>
    </row>
    <row r="113" spans="1:20" ht="17.25">
      <c r="A113" s="23" t="s">
        <v>61</v>
      </c>
      <c r="B113" s="5" t="s">
        <v>205</v>
      </c>
      <c r="C113" s="14">
        <v>3.9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3</v>
      </c>
      <c r="O113" s="14">
        <v>0</v>
      </c>
      <c r="P113" s="14">
        <v>12</v>
      </c>
      <c r="Q113" s="14">
        <v>0</v>
      </c>
      <c r="R113" s="14">
        <v>0</v>
      </c>
      <c r="S113" s="14">
        <v>0</v>
      </c>
      <c r="T113" s="14">
        <f t="shared" si="5"/>
        <v>18.899999999999999</v>
      </c>
    </row>
    <row r="114" spans="1:20" ht="17.25">
      <c r="A114" s="23" t="s">
        <v>61</v>
      </c>
      <c r="B114" s="5" t="s">
        <v>113</v>
      </c>
      <c r="C114" s="14">
        <v>3.9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3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f t="shared" si="5"/>
        <v>6.9</v>
      </c>
    </row>
    <row r="115" spans="1:20" ht="17.25">
      <c r="A115" s="23" t="s">
        <v>61</v>
      </c>
      <c r="B115" s="5" t="s">
        <v>114</v>
      </c>
      <c r="C115" s="14">
        <v>3.9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3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f t="shared" si="5"/>
        <v>6.9</v>
      </c>
    </row>
    <row r="116" spans="1:20" ht="17.25">
      <c r="A116" s="23" t="s">
        <v>61</v>
      </c>
      <c r="B116" s="24" t="s">
        <v>115</v>
      </c>
      <c r="C116" s="14">
        <v>3.9</v>
      </c>
      <c r="D116" s="14">
        <v>6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3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f t="shared" si="5"/>
        <v>12.9</v>
      </c>
    </row>
    <row r="117" spans="1:20" ht="17.25">
      <c r="A117" s="23" t="s">
        <v>61</v>
      </c>
      <c r="B117" s="5" t="s">
        <v>116</v>
      </c>
      <c r="C117" s="14">
        <v>3.9</v>
      </c>
      <c r="D117" s="14">
        <v>6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3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f t="shared" si="5"/>
        <v>12.9</v>
      </c>
    </row>
    <row r="118" spans="1:20" ht="17.25">
      <c r="A118" s="23" t="s">
        <v>61</v>
      </c>
      <c r="B118" s="5" t="s">
        <v>117</v>
      </c>
      <c r="C118" s="14">
        <v>3.9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3</v>
      </c>
      <c r="O118" s="14">
        <v>0</v>
      </c>
      <c r="P118" s="14">
        <v>0</v>
      </c>
      <c r="Q118" s="14">
        <v>0</v>
      </c>
      <c r="R118" s="14">
        <v>0</v>
      </c>
      <c r="S118" s="14">
        <v>2</v>
      </c>
      <c r="T118" s="14">
        <f t="shared" si="5"/>
        <v>8.9</v>
      </c>
    </row>
    <row r="119" spans="1:20" ht="17.25">
      <c r="A119" s="23" t="s">
        <v>61</v>
      </c>
      <c r="B119" s="5" t="s">
        <v>208</v>
      </c>
      <c r="C119" s="14">
        <v>3.9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3.6</v>
      </c>
      <c r="M119" s="14">
        <v>0</v>
      </c>
      <c r="N119" s="14">
        <v>3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f t="shared" si="5"/>
        <v>10.5</v>
      </c>
    </row>
    <row r="120" spans="1:20" ht="17.25">
      <c r="A120" s="23" t="s">
        <v>61</v>
      </c>
      <c r="B120" s="5" t="s">
        <v>118</v>
      </c>
      <c r="C120" s="14">
        <v>5.2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3.6</v>
      </c>
      <c r="M120" s="14">
        <v>0</v>
      </c>
      <c r="N120" s="14">
        <v>3</v>
      </c>
      <c r="O120" s="14">
        <v>8.9</v>
      </c>
      <c r="P120" s="14">
        <v>0</v>
      </c>
      <c r="Q120" s="14">
        <v>0</v>
      </c>
      <c r="R120" s="14">
        <v>0</v>
      </c>
      <c r="S120" s="14">
        <v>0</v>
      </c>
      <c r="T120" s="14">
        <f t="shared" si="5"/>
        <v>20.700000000000003</v>
      </c>
    </row>
  </sheetData>
  <sortState xmlns:xlrd2="http://schemas.microsoft.com/office/spreadsheetml/2017/richdata2" ref="A2:T120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Record</vt:lpstr>
      <vt:lpstr>group test time</vt:lpstr>
      <vt:lpstr>test plan all1</vt:lpstr>
      <vt:lpstr>model1</vt:lpstr>
      <vt:lpstr>plan1</vt:lpstr>
      <vt:lpstr>times1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Leslie</cp:lastModifiedBy>
  <cp:revision/>
  <dcterms:created xsi:type="dcterms:W3CDTF">2019-11-12T03:09:09Z</dcterms:created>
  <dcterms:modified xsi:type="dcterms:W3CDTF">2021-02-19T05:36:52Z</dcterms:modified>
  <cp:category/>
  <cp:contentStatus/>
</cp:coreProperties>
</file>