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STIVOS" sheetId="1" r:id="rId4"/>
    <sheet state="visible" name="PEDIDOS" sheetId="2" r:id="rId5"/>
    <sheet state="visible" name="CONTENIDOPEDIDOS" sheetId="3" r:id="rId6"/>
    <sheet state="visible" name="DESCUENTOS" sheetId="4" r:id="rId7"/>
    <sheet state="visible" name="IMPUESTOS" sheetId="5" r:id="rId8"/>
    <sheet state="visible" name="PRODUCTOS" sheetId="6" r:id="rId9"/>
    <sheet state="visible" name="SERVICIOS" sheetId="7" r:id="rId10"/>
    <sheet state="visible" name="ENTRADAS" sheetId="8" r:id="rId11"/>
    <sheet state="visible" name="SALIDAS" sheetId="9" r:id="rId12"/>
    <sheet state="visible" name="INVENTARIO" sheetId="10" r:id="rId13"/>
    <sheet state="visible" name="CLIENTES" sheetId="11" r:id="rId14"/>
    <sheet state="visible" name="RESUMENFACTURAS" sheetId="12" r:id="rId15"/>
    <sheet state="visible" name="FACTURA" sheetId="13" r:id="rId16"/>
  </sheets>
  <definedNames/>
  <calcPr/>
</workbook>
</file>

<file path=xl/sharedStrings.xml><?xml version="1.0" encoding="utf-8"?>
<sst xmlns="http://schemas.openxmlformats.org/spreadsheetml/2006/main" count="330" uniqueCount="204">
  <si>
    <t>Fecha</t>
  </si>
  <si>
    <t>Festivo</t>
  </si>
  <si>
    <t>Año Nuevo</t>
  </si>
  <si>
    <t>Reyes Magos</t>
  </si>
  <si>
    <t>San José</t>
  </si>
  <si>
    <t>Viernes Santo</t>
  </si>
  <si>
    <t>Día del Trabajador</t>
  </si>
  <si>
    <t>Día de la Comunidad de Madrid</t>
  </si>
  <si>
    <t>Santiago Apóstol</t>
  </si>
  <si>
    <t>Asunción de la Virgen</t>
  </si>
  <si>
    <t>Fiesta Nacional de España</t>
  </si>
  <si>
    <t>Día de Todos los Santos</t>
  </si>
  <si>
    <t>Virgen de la Almudena</t>
  </si>
  <si>
    <t>Día de la Constitución</t>
  </si>
  <si>
    <t>Navidad</t>
  </si>
  <si>
    <t>ID Pedido</t>
  </si>
  <si>
    <t>ID Cliente</t>
  </si>
  <si>
    <t>Fecha de Pedido</t>
  </si>
  <si>
    <t>Fecha de Vencimiento</t>
  </si>
  <si>
    <t>Estado</t>
  </si>
  <si>
    <t>Método de Pago</t>
  </si>
  <si>
    <t>CLI-002</t>
  </si>
  <si>
    <t>CLI-001</t>
  </si>
  <si>
    <t>Entregado</t>
  </si>
  <si>
    <t>Tarjeta de crédito</t>
  </si>
  <si>
    <t>ID Producto</t>
  </si>
  <si>
    <t>ID Servicio</t>
  </si>
  <si>
    <t>Cantidad</t>
  </si>
  <si>
    <t>ID Descuento</t>
  </si>
  <si>
    <t>ID Impuestos</t>
  </si>
  <si>
    <t>Precio Producto/Servicio</t>
  </si>
  <si>
    <t>Descuento Aplicable</t>
  </si>
  <si>
    <t>Impuesto Aplicable</t>
  </si>
  <si>
    <t>Precio Final</t>
  </si>
  <si>
    <t>SUM-001</t>
  </si>
  <si>
    <t>DESC-001</t>
  </si>
  <si>
    <t>IMP-002</t>
  </si>
  <si>
    <t>LEN-002</t>
  </si>
  <si>
    <t>DESC-002</t>
  </si>
  <si>
    <t>IMP-001</t>
  </si>
  <si>
    <t>QUIR-003</t>
  </si>
  <si>
    <t>SUM-005</t>
  </si>
  <si>
    <t>SUM-006</t>
  </si>
  <si>
    <t>PREM-002</t>
  </si>
  <si>
    <t>LEN-001</t>
  </si>
  <si>
    <t>Descripción</t>
  </si>
  <si>
    <t>Porcentaje Aplicable (%)</t>
  </si>
  <si>
    <t>Descuento por cantidad</t>
  </si>
  <si>
    <t>Descuento por programación de pedido</t>
  </si>
  <si>
    <t>ID IMPUESTO</t>
  </si>
  <si>
    <t>IVA General</t>
  </si>
  <si>
    <t>IVA Reducido</t>
  </si>
  <si>
    <t>IMP-003</t>
  </si>
  <si>
    <t>IVA Superreducido</t>
  </si>
  <si>
    <t>Nombre</t>
  </si>
  <si>
    <t>Categoría</t>
  </si>
  <si>
    <t>Costo Unitario (€)</t>
  </si>
  <si>
    <t>Stock Actual</t>
  </si>
  <si>
    <t>Punto de Reorden</t>
  </si>
  <si>
    <t>Mínimo para Pedido</t>
  </si>
  <si>
    <t>Frecuencia de Reposición</t>
  </si>
  <si>
    <t>Guantes de nitrilo/látex (caja 100 uds)</t>
  </si>
  <si>
    <t>Suministros</t>
  </si>
  <si>
    <t>Semanal</t>
  </si>
  <si>
    <t>SUM-002</t>
  </si>
  <si>
    <t>Mascarillas quirúrgicas (caja 50 uds)</t>
  </si>
  <si>
    <t>SUM-003</t>
  </si>
  <si>
    <t>Jeringas y agujas (caja 100 uds)</t>
  </si>
  <si>
    <t>Quincenal</t>
  </si>
  <si>
    <t>SUM-004</t>
  </si>
  <si>
    <t>Gasas y vendas estériles (paquete 50 uds)</t>
  </si>
  <si>
    <t>Mensual</t>
  </si>
  <si>
    <t>Desinfectantes hospitalarios (bidón 5L)</t>
  </si>
  <si>
    <t>Alcohol en gel (bidón 5L)</t>
  </si>
  <si>
    <t>SUM-007</t>
  </si>
  <si>
    <t>Termómetros digitales</t>
  </si>
  <si>
    <t>Bimestral</t>
  </si>
  <si>
    <t>Pijamas hospitalarios desechables</t>
  </si>
  <si>
    <t>Lencería</t>
  </si>
  <si>
    <t>Batas quirúrgicas</t>
  </si>
  <si>
    <t>LEN-003</t>
  </si>
  <si>
    <t>Sábanas hospitalarias</t>
  </si>
  <si>
    <t>LEN-004</t>
  </si>
  <si>
    <t>Gorros desechables (paquete 50 uds)</t>
  </si>
  <si>
    <t>LEN-005</t>
  </si>
  <si>
    <t>Zuecos sanitarios (pares)</t>
  </si>
  <si>
    <t>FAR-001</t>
  </si>
  <si>
    <t>Insulina refrigerada (frascos 10 ml)</t>
  </si>
  <si>
    <t>Farmacia</t>
  </si>
  <si>
    <t>FAR-002</t>
  </si>
  <si>
    <t>Antibióticos (blíster 10 uds)</t>
  </si>
  <si>
    <t>FAR-003</t>
  </si>
  <si>
    <t>Soluciones intravenosas (bolsa 500 ml)</t>
  </si>
  <si>
    <t>FAR-004</t>
  </si>
  <si>
    <t>Sueros fisiológicos (bolsa 1L)</t>
  </si>
  <si>
    <t>FAR-005</t>
  </si>
  <si>
    <t>Vacunas refrigeradas (caja 10 viales)</t>
  </si>
  <si>
    <t>Según demanda</t>
  </si>
  <si>
    <t>FAR-006</t>
  </si>
  <si>
    <t>Adrenalina en ampollas</t>
  </si>
  <si>
    <t>QUIR-001</t>
  </si>
  <si>
    <t>Bisturís desechables</t>
  </si>
  <si>
    <t>Quirófano</t>
  </si>
  <si>
    <t>QUIR-002</t>
  </si>
  <si>
    <t>Suturas quirúrgicas (paquete)</t>
  </si>
  <si>
    <t>Prótesis e implantes</t>
  </si>
  <si>
    <t>QUIR-004</t>
  </si>
  <si>
    <t>Pinzas hemostáticas</t>
  </si>
  <si>
    <t>QUIR-005</t>
  </si>
  <si>
    <t>Gasas quirúrgicas (paquete 100 uds)</t>
  </si>
  <si>
    <t>QUIM-001</t>
  </si>
  <si>
    <t>Oxígeno medicinal (cilindro 10L)</t>
  </si>
  <si>
    <t>Química</t>
  </si>
  <si>
    <t>QUIM-002</t>
  </si>
  <si>
    <t>Reactivos de laboratorio</t>
  </si>
  <si>
    <t>QUIM-003</t>
  </si>
  <si>
    <t>Hipoclorito de sodio (bidón 10L)</t>
  </si>
  <si>
    <t>QUIM-004</t>
  </si>
  <si>
    <t>Formaldehído (bidón 5L)</t>
  </si>
  <si>
    <t>QUIM-005</t>
  </si>
  <si>
    <t>Alcohol isopropílico (bidón 5L)</t>
  </si>
  <si>
    <t>ID SERVICIO</t>
  </si>
  <si>
    <t>Costo Unitario</t>
  </si>
  <si>
    <t>PREM-001</t>
  </si>
  <si>
    <t xml:space="preserve">Monitoreo GPS en tiempo real	</t>
  </si>
  <si>
    <t>Gestión de permisos especiales (mercancías peligrosas)</t>
  </si>
  <si>
    <t>PREM-003</t>
  </si>
  <si>
    <t>Seguro de transporte especializado</t>
  </si>
  <si>
    <t>PREM-004</t>
  </si>
  <si>
    <t>Servicio de entrega urgente (≤2h)</t>
  </si>
  <si>
    <t>ID PRODUCTO</t>
  </si>
  <si>
    <t>PRODUCTO</t>
  </si>
  <si>
    <t>CANTIDAD</t>
  </si>
  <si>
    <t>FECHA</t>
  </si>
  <si>
    <t>ID CLIENTE</t>
  </si>
  <si>
    <t>RESPONSABLE</t>
  </si>
  <si>
    <t>MED-001</t>
  </si>
  <si>
    <t>MED-002</t>
  </si>
  <si>
    <t>Responsable</t>
  </si>
  <si>
    <t>Código de busqueda</t>
  </si>
  <si>
    <t>Precio</t>
  </si>
  <si>
    <t>ENTRADAS</t>
  </si>
  <si>
    <t>SALIDAS</t>
  </si>
  <si>
    <t>Stock actual</t>
  </si>
  <si>
    <t>Stock Mínimo</t>
  </si>
  <si>
    <t>Próxima Reposición</t>
  </si>
  <si>
    <t>Cantidad a Pedir</t>
  </si>
  <si>
    <t>Nombre empresa</t>
  </si>
  <si>
    <t>Nombre encargado</t>
  </si>
  <si>
    <t>Dirección</t>
  </si>
  <si>
    <t>Código Postal</t>
  </si>
  <si>
    <t>Ciudad</t>
  </si>
  <si>
    <t>Provincia</t>
  </si>
  <si>
    <t>País</t>
  </si>
  <si>
    <t>Teléfono</t>
  </si>
  <si>
    <t>Correo Electrónico</t>
  </si>
  <si>
    <t>Fecha de Registro</t>
  </si>
  <si>
    <t>Hospital Universitario La Paz</t>
  </si>
  <si>
    <t>José Pérez García</t>
  </si>
  <si>
    <t>Paseo de la Castellana, 261</t>
  </si>
  <si>
    <t>Madrid</t>
  </si>
  <si>
    <t>España</t>
  </si>
  <si>
    <t>(+34) 91 123 45 67</t>
  </si>
  <si>
    <t>contacto@hospitaluniversitariolapaz.com</t>
  </si>
  <si>
    <t>Hospital Universitario IT Cristina</t>
  </si>
  <si>
    <t>Cristina Fuentes Gutiérrez</t>
  </si>
  <si>
    <t>Calle Falsa, 123</t>
  </si>
  <si>
    <t>(+34) 91 234 56 78</t>
  </si>
  <si>
    <t>cristinafg.it@gmail.com</t>
  </si>
  <si>
    <t>CLI-003</t>
  </si>
  <si>
    <t>CLI-004</t>
  </si>
  <si>
    <t>CLI-005</t>
  </si>
  <si>
    <t>CLI-006</t>
  </si>
  <si>
    <t>CLI-007</t>
  </si>
  <si>
    <t>ID FACTURA</t>
  </si>
  <si>
    <t>ID PEDIDO</t>
  </si>
  <si>
    <t>SUBTOTAL</t>
  </si>
  <si>
    <t>ID DESCUENTO</t>
  </si>
  <si>
    <t>TOTAL</t>
  </si>
  <si>
    <t>FACTURA</t>
  </si>
  <si>
    <t>Tyche Logística Sanitaria</t>
  </si>
  <si>
    <t>Calle de la Fortuna, 123</t>
  </si>
  <si>
    <t>DESTINATARIO:</t>
  </si>
  <si>
    <t>28045 Madrid (Madrid)</t>
  </si>
  <si>
    <t>(+34) 910 123 456</t>
  </si>
  <si>
    <t>A</t>
  </si>
  <si>
    <t>contacto@tychelogistica.com</t>
  </si>
  <si>
    <t>FACTURA:</t>
  </si>
  <si>
    <t>FECHA:</t>
  </si>
  <si>
    <t>PEDIDO:</t>
  </si>
  <si>
    <t xml:space="preserve">      Factura detallada</t>
  </si>
  <si>
    <t>PRODUCTO / SERVICIO</t>
  </si>
  <si>
    <t>PRECIO</t>
  </si>
  <si>
    <t>DESCUENTO</t>
  </si>
  <si>
    <t>IVA</t>
  </si>
  <si>
    <t>BASE IMPONIBLE</t>
  </si>
  <si>
    <t>DETALLES PAGO:</t>
  </si>
  <si>
    <t>Banco:</t>
  </si>
  <si>
    <t>Ensigna</t>
  </si>
  <si>
    <t>N.º de cuenta:</t>
  </si>
  <si>
    <t>0123 4567 8901</t>
  </si>
  <si>
    <t>Vencimiento:</t>
  </si>
  <si>
    <t>El pago se realizará en un plazo de 15 días hábiles desde la emisión de la factura mediante transferencia bancaria.</t>
  </si>
  <si>
    <t>Puede revisar una copia de la factura que ha sido enviada al correo electrónico (     ) del responsable.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</si>
</sst>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&quot;, &quot;d&quot; de &quot;mmmm&quot; de &quot;yyyy"/>
    <numFmt numFmtId="165" formatCode="0000"/>
    <numFmt numFmtId="166" formatCode="#,##0.00\ [$€-1]"/>
    <numFmt numFmtId="167" formatCode="d/MM/yyyy H:mm:ss"/>
    <numFmt numFmtId="168" formatCode="d/MM/yyyy"/>
    <numFmt numFmtId="169" formatCode="#,##0.00[$ €]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rgb="FF000000"/>
      <name val="Arial"/>
      <scheme val="minor"/>
    </font>
    <font>
      <b/>
      <color theme="1"/>
      <name val="Roboto"/>
    </font>
    <font>
      <b/>
      <color theme="1"/>
      <name val="Arial"/>
      <scheme val="minor"/>
    </font>
    <font>
      <b/>
      <sz val="38.0"/>
      <color rgb="FF741B47"/>
      <name val="Merriweather"/>
    </font>
    <font>
      <sz val="34.0"/>
      <color rgb="FF1E7F7F"/>
      <name val="Caveat"/>
    </font>
    <font>
      <b/>
      <sz val="38.0"/>
      <color rgb="FF741B47"/>
      <name val="Comfortaa"/>
    </font>
    <font>
      <sz val="10.0"/>
      <color rgb="FFFFFFFF"/>
      <name val="Roboto"/>
    </font>
    <font>
      <sz val="10.0"/>
      <color rgb="FF134F5C"/>
      <name val="Roboto"/>
    </font>
    <font>
      <sz val="34.0"/>
      <color rgb="FF1E7F7F"/>
      <name val="Roboto"/>
    </font>
    <font>
      <b/>
      <sz val="12.0"/>
      <color rgb="FF0C343D"/>
      <name val="Roboto"/>
    </font>
    <font>
      <color theme="1"/>
      <name val="Roboto"/>
    </font>
    <font>
      <b/>
      <sz val="12.0"/>
      <color rgb="FFFFFFFF"/>
      <name val="Roboto"/>
    </font>
    <font>
      <color rgb="FF666666"/>
      <name val="Roboto"/>
    </font>
    <font>
      <color theme="1"/>
      <name val="Arial"/>
    </font>
    <font/>
    <font>
      <b/>
      <sz val="23.0"/>
      <color rgb="FF283592"/>
      <name val="Comfortaa"/>
    </font>
    <font>
      <b/>
      <sz val="11.0"/>
      <color rgb="FFFFFFFF"/>
      <name val="Roboto"/>
    </font>
    <font>
      <b/>
      <sz val="18.0"/>
      <color rgb="FFCC0000"/>
      <name val="Arial"/>
      <scheme val="minor"/>
    </font>
    <font>
      <sz val="11.0"/>
      <color rgb="FFFFFFFF"/>
      <name val="Roboto"/>
    </font>
    <font>
      <color rgb="FF134F5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6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3F3F3"/>
      </right>
      <top style="thin">
        <color rgb="FFF3F3F3"/>
      </top>
      <bottom style="thin">
        <color rgb="FF3E4791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top style="thin">
        <color rgb="FFB7B7B7"/>
      </top>
    </border>
    <border>
      <bottom style="thin">
        <color rgb="FFB7B7B7"/>
      </bottom>
    </border>
    <border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1"/>
    </xf>
    <xf borderId="9" fillId="0" fontId="1" numFmtId="49" xfId="0" applyAlignment="1" applyBorder="1" applyFont="1" applyNumberFormat="1">
      <alignment horizontal="left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10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3" fillId="0" fontId="1" numFmtId="165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10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left" readingOrder="0" shrinkToFit="0" vertical="center" wrapText="1"/>
    </xf>
    <xf borderId="1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9" fillId="0" fontId="1" numFmtId="10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21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1"/>
    </xf>
    <xf borderId="19" fillId="0" fontId="1" numFmtId="10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1"/>
    </xf>
    <xf borderId="23" fillId="0" fontId="1" numFmtId="10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0" fontId="2" numFmtId="166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5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6" xfId="0" applyAlignment="1" applyBorder="1" applyFont="1" applyNumberForma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readingOrder="0" shrinkToFit="0" vertical="center" wrapText="1"/>
    </xf>
    <xf borderId="24" fillId="0" fontId="2" numFmtId="166" xfId="0" applyAlignment="1" applyBorder="1" applyFont="1" applyNumberForma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0" fillId="3" fontId="4" numFmtId="0" xfId="0" applyAlignment="1" applyFill="1" applyFont="1">
      <alignment readingOrder="0" vertical="center"/>
    </xf>
    <xf borderId="0" fillId="3" fontId="2" numFmtId="0" xfId="0" applyAlignment="1" applyFont="1">
      <alignment readingOrder="0" shrinkToFit="0" vertical="center" wrapText="1"/>
    </xf>
    <xf borderId="0" fillId="0" fontId="2" numFmtId="166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3" fontId="2" numFmtId="166" xfId="0" applyAlignment="1" applyFont="1" applyNumberFormat="1">
      <alignment readingOrder="0" shrinkToFit="0" vertical="center" wrapText="1"/>
    </xf>
    <xf borderId="0" fillId="0" fontId="1" numFmtId="166" xfId="0" applyAlignment="1" applyFont="1" applyNumberFormat="1">
      <alignment horizontal="center" vertical="center"/>
    </xf>
    <xf borderId="4" fillId="0" fontId="2" numFmtId="166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6" fillId="0" fontId="2" numFmtId="166" xfId="0" applyAlignment="1" applyBorder="1" applyFont="1" applyNumberForma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166" xfId="0" applyAlignment="1" applyBorder="1" applyFont="1" applyNumberFormat="1">
      <alignment readingOrder="0" shrinkToFit="0" vertical="center" wrapText="1"/>
    </xf>
    <xf borderId="25" fillId="0" fontId="5" numFmtId="0" xfId="0" applyAlignment="1" applyBorder="1" applyFont="1">
      <alignment horizontal="center" readingOrder="0" shrinkToFit="0" vertical="center" wrapText="0"/>
    </xf>
    <xf borderId="26" fillId="0" fontId="5" numFmtId="0" xfId="0" applyAlignment="1" applyBorder="1" applyFont="1">
      <alignment horizontal="center" readingOrder="0" shrinkToFit="0" vertical="center" wrapText="0"/>
    </xf>
    <xf borderId="26" fillId="0" fontId="5" numFmtId="0" xfId="0" applyAlignment="1" applyBorder="1" applyFont="1">
      <alignment horizontal="left" readingOrder="0" shrinkToFit="0" vertical="center" wrapText="0"/>
    </xf>
    <xf borderId="27" fillId="0" fontId="5" numFmtId="0" xfId="0" applyAlignment="1" applyBorder="1" applyFont="1">
      <alignment horizontal="left" readingOrder="0" shrinkToFit="0" vertical="center" wrapText="0"/>
    </xf>
    <xf borderId="28" fillId="3" fontId="4" numFmtId="0" xfId="0" applyAlignment="1" applyBorder="1" applyFont="1">
      <alignment readingOrder="0" shrinkToFit="0" vertical="center" wrapText="0"/>
    </xf>
    <xf borderId="29" fillId="3" fontId="2" numFmtId="0" xfId="0" applyAlignment="1" applyBorder="1" applyFont="1">
      <alignment readingOrder="0" shrinkToFit="0" vertical="center" wrapText="1"/>
    </xf>
    <xf borderId="29" fillId="3" fontId="2" numFmtId="0" xfId="0" applyAlignment="1" applyBorder="1" applyFont="1">
      <alignment readingOrder="0" shrinkToFit="0" vertical="center" wrapText="1"/>
    </xf>
    <xf borderId="29" fillId="3" fontId="2" numFmtId="167" xfId="0" applyAlignment="1" applyBorder="1" applyFont="1" applyNumberFormat="1">
      <alignment readingOrder="0" shrinkToFit="0" vertical="center" wrapText="1"/>
    </xf>
    <xf borderId="29" fillId="3" fontId="2" numFmtId="0" xfId="0" applyAlignment="1" applyBorder="1" applyFont="1">
      <alignment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0"/>
    </xf>
    <xf borderId="3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7" xfId="0" applyAlignment="1" applyBorder="1" applyFont="1" applyNumberForma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0"/>
    </xf>
    <xf borderId="28" fillId="3" fontId="4" numFmtId="0" xfId="0" applyAlignment="1" applyBorder="1" applyFont="1">
      <alignment readingOrder="0" shrinkToFit="0" vertical="center" wrapText="0"/>
    </xf>
    <xf borderId="31" fillId="0" fontId="2" numFmtId="0" xfId="0" applyAlignment="1" applyBorder="1" applyFont="1">
      <alignment readingOrder="0" shrinkToFit="0" vertical="center" wrapText="1"/>
    </xf>
    <xf borderId="33" fillId="3" fontId="4" numFmtId="0" xfId="0" applyAlignment="1" applyBorder="1" applyFont="1">
      <alignment readingOrder="0" shrinkToFit="0" vertical="center" wrapText="0"/>
    </xf>
    <xf borderId="34" fillId="3" fontId="2" numFmtId="0" xfId="0" applyAlignment="1" applyBorder="1" applyFont="1">
      <alignment readingOrder="0" shrinkToFit="0" vertical="center" wrapText="1"/>
    </xf>
    <xf borderId="34" fillId="3" fontId="2" numFmtId="0" xfId="0" applyAlignment="1" applyBorder="1" applyFont="1">
      <alignment readingOrder="0" shrinkToFit="0" vertical="center" wrapText="1"/>
    </xf>
    <xf borderId="34" fillId="3" fontId="2" numFmtId="167" xfId="0" applyAlignment="1" applyBorder="1" applyFont="1" applyNumberFormat="1">
      <alignment readingOrder="0" shrinkToFit="0" vertical="center" wrapText="1"/>
    </xf>
    <xf borderId="34" fillId="3" fontId="2" numFmtId="0" xfId="0" applyAlignment="1" applyBorder="1" applyFont="1">
      <alignment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36" fillId="0" fontId="5" numFmtId="0" xfId="0" applyAlignment="1" applyBorder="1" applyFont="1">
      <alignment horizontal="center" readingOrder="0" shrinkToFit="0" vertical="center" wrapText="0"/>
    </xf>
    <xf borderId="37" fillId="0" fontId="5" numFmtId="0" xfId="0" applyAlignment="1" applyBorder="1" applyFont="1">
      <alignment horizontal="center" readingOrder="0" shrinkToFit="0" vertical="center" wrapText="0"/>
    </xf>
    <xf borderId="37" fillId="0" fontId="5" numFmtId="0" xfId="0" applyAlignment="1" applyBorder="1" applyFont="1">
      <alignment horizontal="left" readingOrder="0" shrinkToFit="0" vertical="center" wrapText="0"/>
    </xf>
    <xf borderId="38" fillId="0" fontId="5" numFmtId="0" xfId="0" applyAlignment="1" applyBorder="1" applyFont="1">
      <alignment horizontal="left" readingOrder="0" shrinkToFit="0" vertical="center" wrapText="0"/>
    </xf>
    <xf borderId="39" fillId="3" fontId="4" numFmtId="0" xfId="0" applyAlignment="1" applyBorder="1" applyFont="1">
      <alignment readingOrder="0" shrinkToFit="0" vertical="center" wrapText="0"/>
    </xf>
    <xf borderId="40" fillId="0" fontId="1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readingOrder="0" shrinkToFit="0" vertical="center" wrapText="1"/>
    </xf>
    <xf borderId="39" fillId="3" fontId="4" numFmtId="0" xfId="0" applyAlignment="1" applyBorder="1" applyFont="1">
      <alignment readingOrder="0" shrinkToFit="0" vertical="center" wrapText="0"/>
    </xf>
    <xf borderId="43" fillId="0" fontId="2" numFmtId="0" xfId="0" applyAlignment="1" applyBorder="1" applyFont="1">
      <alignment readingOrder="0" shrinkToFit="0" vertical="center" wrapText="1"/>
    </xf>
    <xf borderId="44" fillId="0" fontId="2" numFmtId="0" xfId="0" applyAlignment="1" applyBorder="1" applyFont="1">
      <alignment readingOrder="0" shrinkToFit="0" vertical="center" wrapText="1"/>
    </xf>
    <xf borderId="44" fillId="0" fontId="2" numFmtId="0" xfId="0" applyAlignment="1" applyBorder="1" applyFont="1">
      <alignment readingOrder="0" shrinkToFit="0" vertical="center" wrapText="1"/>
    </xf>
    <xf borderId="44" fillId="0" fontId="2" numFmtId="167" xfId="0" applyAlignment="1" applyBorder="1" applyFont="1" applyNumberFormat="1">
      <alignment readingOrder="0" shrinkToFit="0" vertical="center" wrapText="1"/>
    </xf>
    <xf borderId="44" fillId="0" fontId="2" numFmtId="0" xfId="0" applyAlignment="1" applyBorder="1" applyFont="1">
      <alignment readingOrder="0" shrinkToFit="0" vertical="center" wrapText="1"/>
    </xf>
    <xf borderId="45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46" fillId="3" fontId="4" numFmtId="0" xfId="0" applyAlignment="1" applyBorder="1" applyFont="1">
      <alignment readingOrder="0" shrinkToFit="0" vertical="center" wrapText="0"/>
    </xf>
    <xf borderId="10" fillId="0" fontId="1" numFmtId="168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11" fillId="0" fontId="1" numFmtId="168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46" fillId="3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readingOrder="0" shrinkToFit="0" vertical="center" wrapText="0"/>
    </xf>
    <xf borderId="24" fillId="0" fontId="1" numFmtId="168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7" fillId="0" fontId="1" numFmtId="0" xfId="0" applyAlignment="1" applyBorder="1" applyFont="1">
      <alignment horizontal="left" readingOrder="0" shrinkToFit="0" vertical="center" wrapText="0"/>
    </xf>
    <xf borderId="48" fillId="0" fontId="1" numFmtId="0" xfId="0" applyAlignment="1" applyBorder="1" applyFont="1">
      <alignment horizontal="left" readingOrder="0" shrinkToFit="0" vertical="center" wrapText="0"/>
    </xf>
    <xf borderId="48" fillId="0" fontId="1" numFmtId="49" xfId="0" applyAlignment="1" applyBorder="1" applyFont="1" applyNumberFormat="1">
      <alignment horizontal="left" readingOrder="0" shrinkToFit="0" vertical="center" wrapText="0"/>
    </xf>
    <xf borderId="48" fillId="0" fontId="1" numFmtId="49" xfId="0" applyAlignment="1" applyBorder="1" applyFont="1" applyNumberFormat="1">
      <alignment horizontal="center" readingOrder="0" shrinkToFit="0" vertical="center" wrapText="0"/>
    </xf>
    <xf borderId="49" fillId="0" fontId="1" numFmtId="49" xfId="0" applyAlignment="1" applyBorder="1" applyFont="1" applyNumberFormat="1">
      <alignment horizontal="left" readingOrder="0" shrinkToFit="0" vertical="center" wrapText="0"/>
    </xf>
    <xf borderId="50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1" fillId="0" fontId="1" numFmtId="167" xfId="0" applyAlignment="1" applyBorder="1" applyFont="1" applyNumberFormat="1">
      <alignment readingOrder="0" shrinkToFit="0" vertical="center" wrapText="0"/>
    </xf>
    <xf borderId="52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3" fillId="0" fontId="1" numFmtId="167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51" fillId="0" fontId="1" numFmtId="167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53" fillId="0" fontId="1" numFmtId="167" xfId="0" applyAlignment="1" applyBorder="1" applyFont="1" applyNumberFormat="1">
      <alignment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5" fillId="0" fontId="1" numFmtId="49" xfId="0" applyAlignment="1" applyBorder="1" applyFont="1" applyNumberForma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6" fillId="0" fontId="1" numFmtId="167" xfId="0" applyAlignment="1" applyBorder="1" applyFont="1" applyNumberFormat="1">
      <alignment shrinkToFit="0" vertical="center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10" numFmtId="0" xfId="0" applyAlignment="1" applyFont="1">
      <alignment horizontal="right" readingOrder="0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0" numFmtId="49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4" fontId="14" numFmtId="0" xfId="0" applyAlignment="1" applyFill="1" applyFont="1">
      <alignment readingOrder="0"/>
    </xf>
    <xf borderId="0" fillId="0" fontId="10" numFmtId="49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" numFmtId="165" xfId="0" applyAlignment="1" applyFont="1" applyNumberFormat="1">
      <alignment horizontal="right"/>
    </xf>
    <xf borderId="0" fillId="0" fontId="15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57" fillId="0" fontId="16" numFmtId="169" xfId="0" applyAlignment="1" applyBorder="1" applyFont="1" applyNumberFormat="1">
      <alignment vertical="bottom"/>
    </xf>
    <xf borderId="57" fillId="0" fontId="16" numFmtId="0" xfId="0" applyAlignment="1" applyBorder="1" applyFont="1">
      <alignment vertical="bottom"/>
    </xf>
    <xf borderId="57" fillId="0" fontId="17" numFmtId="0" xfId="0" applyBorder="1" applyFont="1"/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58" fillId="0" fontId="16" numFmtId="0" xfId="0" applyAlignment="1" applyBorder="1" applyFont="1">
      <alignment vertical="bottom"/>
    </xf>
    <xf borderId="58" fillId="0" fontId="17" numFmtId="0" xfId="0" applyBorder="1" applyFont="1"/>
    <xf borderId="0" fillId="0" fontId="14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right" readingOrder="0" shrinkToFit="0" vertical="center" wrapText="1"/>
    </xf>
    <xf borderId="0" fillId="3" fontId="2" numFmtId="0" xfId="0" applyAlignment="1" applyFont="1">
      <alignment shrinkToFit="0" wrapText="1"/>
    </xf>
    <xf borderId="0" fillId="0" fontId="15" numFmtId="0" xfId="0" applyAlignment="1" applyFont="1">
      <alignment horizontal="right"/>
    </xf>
    <xf borderId="0" fillId="0" fontId="15" numFmtId="169" xfId="0" applyAlignment="1" applyFont="1" applyNumberFormat="1">
      <alignment horizontal="right"/>
    </xf>
    <xf borderId="59" fillId="0" fontId="1" numFmtId="0" xfId="0" applyBorder="1" applyFont="1"/>
    <xf borderId="60" fillId="5" fontId="19" numFmtId="0" xfId="0" applyAlignment="1" applyBorder="1" applyFill="1" applyFont="1">
      <alignment readingOrder="0"/>
    </xf>
    <xf borderId="60" fillId="6" fontId="5" numFmtId="166" xfId="0" applyBorder="1" applyFill="1" applyFont="1" applyNumberFormat="1"/>
    <xf borderId="61" fillId="0" fontId="17" numFmtId="0" xfId="0" applyBorder="1" applyFont="1"/>
    <xf borderId="0" fillId="0" fontId="10" numFmtId="0" xfId="0" applyAlignment="1" applyFont="1">
      <alignment horizontal="left" readingOrder="0"/>
    </xf>
    <xf borderId="62" fillId="6" fontId="20" numFmtId="166" xfId="0" applyBorder="1" applyFont="1" applyNumberFormat="1"/>
    <xf borderId="63" fillId="0" fontId="17" numFmtId="0" xfId="0" applyBorder="1" applyFont="1"/>
    <xf borderId="0" fillId="0" fontId="10" numFmtId="164" xfId="0" applyAlignment="1" applyFont="1" applyNumberFormat="1">
      <alignment horizontal="left" readingOrder="0"/>
    </xf>
    <xf borderId="0" fillId="0" fontId="21" numFmtId="0" xfId="0" applyAlignment="1" applyFont="1">
      <alignment readingOrder="0"/>
    </xf>
    <xf borderId="64" fillId="0" fontId="17" numFmtId="0" xfId="0" applyBorder="1" applyFont="1"/>
    <xf borderId="65" fillId="0" fontId="17" numFmtId="0" xfId="0" applyBorder="1" applyFont="1"/>
    <xf borderId="0" fillId="0" fontId="22" numFmtId="0" xfId="0" applyAlignment="1" applyFont="1">
      <alignment readingOrder="0" shrinkToFit="0" vertical="top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3">
    <tableStyle count="3" pivot="0" name="FESTIVOS-style">
      <tableStyleElement dxfId="1" type="headerRow"/>
      <tableStyleElement dxfId="2" type="firstRowStripe"/>
      <tableStyleElement dxfId="3" type="secondRowStripe"/>
    </tableStyle>
    <tableStyle count="3" pivot="0" name="PEDIDOS-style">
      <tableStyleElement dxfId="1" type="headerRow"/>
      <tableStyleElement dxfId="2" type="firstRowStripe"/>
      <tableStyleElement dxfId="3" type="secondRowStripe"/>
    </tableStyle>
    <tableStyle count="3" pivot="0" name="CONTENIDOPEDIDOS-style">
      <tableStyleElement dxfId="1" type="headerRow"/>
      <tableStyleElement dxfId="2" type="firstRowStripe"/>
      <tableStyleElement dxfId="3" type="secondRowStripe"/>
    </tableStyle>
    <tableStyle count="3" pivot="0" name="DESCUENTOS-style">
      <tableStyleElement dxfId="4" type="headerRow"/>
      <tableStyleElement dxfId="2" type="firstRowStripe"/>
      <tableStyleElement dxfId="3" type="secondRowStripe"/>
    </tableStyle>
    <tableStyle count="3" pivot="0" name="IMPUESTOS-style">
      <tableStyleElement dxfId="4" type="headerRow"/>
      <tableStyleElement dxfId="2" type="firstRowStripe"/>
      <tableStyleElement dxfId="3" type="secondRowStripe"/>
    </tableStyle>
    <tableStyle count="3" pivot="0" name="PRODUCTOS-style">
      <tableStyleElement dxfId="1" type="headerRow"/>
      <tableStyleElement dxfId="2" type="firstRowStripe"/>
      <tableStyleElement dxfId="3" type="secondRowStripe"/>
    </tableStyle>
    <tableStyle count="3" pivot="0" name="SERVICIOS-style">
      <tableStyleElement dxfId="1" type="headerRow"/>
      <tableStyleElement dxfId="2" type="firstRowStripe"/>
      <tableStyleElement dxfId="3" type="secondRowStripe"/>
    </tableStyle>
    <tableStyle count="3" pivot="0" name="ENTRADAS-style">
      <tableStyleElement dxfId="5" type="headerRow"/>
      <tableStyleElement dxfId="2" type="firstRowStripe"/>
      <tableStyleElement dxfId="3" type="secondRowStripe"/>
    </tableStyle>
    <tableStyle count="3" pivot="0" name="SALIDAS-style">
      <tableStyleElement dxfId="6" type="headerRow"/>
      <tableStyleElement dxfId="2" type="firstRowStripe"/>
      <tableStyleElement dxfId="3" type="secondRowStripe"/>
    </tableStyle>
    <tableStyle count="3" pivot="0" name="INVENTARIO-style">
      <tableStyleElement dxfId="1" type="headerRow"/>
      <tableStyleElement dxfId="2" type="firstRowStripe"/>
      <tableStyleElement dxfId="3" type="secondRowStripe"/>
    </tableStyle>
    <tableStyle count="3" pivot="0" name="CLIENTES-style">
      <tableStyleElement dxfId="7" type="headerRow"/>
      <tableStyleElement dxfId="2" type="firstRowStripe"/>
      <tableStyleElement dxfId="3" type="secondRowStripe"/>
    </tableStyle>
    <tableStyle count="3" pivot="0" name="RESUMENFACTURAS-style">
      <tableStyleElement dxfId="1" type="headerRow"/>
      <tableStyleElement dxfId="2" type="firstRowStripe"/>
      <tableStyleElement dxfId="3" type="secondRowStripe"/>
    </tableStyle>
    <tableStyle count="3" pivot="0" name="FACTURA-style">
      <tableStyleElement dxfId="8" type="headerRow"/>
      <tableStyleElement dxfId="2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0</xdr:rowOff>
    </xdr:from>
    <xdr:ext cx="819150" cy="9810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12</xdr:row>
      <xdr:rowOff>190500</xdr:rowOff>
    </xdr:from>
    <xdr:ext cx="409575" cy="4095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714375</xdr:colOff>
      <xdr:row>37</xdr:row>
      <xdr:rowOff>171450</xdr:rowOff>
    </xdr:from>
    <xdr:ext cx="152400" cy="1524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7" displayName="Festivos" name="Festivos" id="1">
  <tableColumns count="2">
    <tableColumn name="Fecha" id="1"/>
    <tableColumn name="Festivo" id="2"/>
  </tableColumns>
  <tableStyleInfo name="FESTIVOS-style" showColumnStripes="0" showFirstColumn="1" showLastColumn="1" showRowStripes="1"/>
</table>
</file>

<file path=xl/tables/table10.xml><?xml version="1.0" encoding="utf-8"?>
<table xmlns="http://schemas.openxmlformats.org/spreadsheetml/2006/main" ref="A1:H25" displayName="Inventario" name="Inventario" id="10">
  <tableColumns count="8">
    <tableColumn name="ID Producto" id="1"/>
    <tableColumn name="PRODUCTO" id="2"/>
    <tableColumn name="ENTRADAS" id="3"/>
    <tableColumn name="SALIDAS" id="4"/>
    <tableColumn name="Stock actual" id="5"/>
    <tableColumn name="Stock Mínimo" id="6"/>
    <tableColumn name="Próxima Reposición" id="7"/>
    <tableColumn name="Cantidad a Pedir" id="8"/>
  </tableColumns>
  <tableStyleInfo name="INVENTARIO-style" showColumnStripes="0" showFirstColumn="1" showLastColumn="1" showRowStripes="1"/>
</table>
</file>

<file path=xl/tables/table11.xml><?xml version="1.0" encoding="utf-8"?>
<table xmlns="http://schemas.openxmlformats.org/spreadsheetml/2006/main" ref="A1:K8" displayName="Clientes" name="Clientes" id="11">
  <tableColumns count="11">
    <tableColumn name="ID Cliente" id="1"/>
    <tableColumn name="Nombre empresa" id="2"/>
    <tableColumn name="Nombre encargado" id="3"/>
    <tableColumn name="Dirección" id="4"/>
    <tableColumn name="Código Postal" id="5"/>
    <tableColumn name="Ciudad" id="6"/>
    <tableColumn name="Provincia" id="7"/>
    <tableColumn name="País" id="8"/>
    <tableColumn name="Teléfono" id="9"/>
    <tableColumn name="Correo Electrónico" id="10"/>
    <tableColumn name="Fecha de Registro" id="11"/>
  </tableColumns>
  <tableStyleInfo name="CLIENTES-style" showColumnStripes="0" showFirstColumn="1" showLastColumn="1" showRowStripes="1"/>
</table>
</file>

<file path=xl/tables/table12.xml><?xml version="1.0" encoding="utf-8"?>
<table xmlns="http://schemas.openxmlformats.org/spreadsheetml/2006/main" ref="A1:F11" displayName="Facturas" name="Facturas" id="12">
  <tableColumns count="6">
    <tableColumn name="ID FACTURA" id="1"/>
    <tableColumn name="ID PEDIDO" id="2"/>
    <tableColumn name="ID CLIENTE" id="3"/>
    <tableColumn name="SUBTOTAL" id="4"/>
    <tableColumn name="ID DESCUENTO" id="5"/>
    <tableColumn name="TOTAL" id="6"/>
  </tableColumns>
  <tableStyleInfo name="RESUMENFACTURAS-style" showColumnStripes="0" showFirstColumn="1" showLastColumn="1" showRowStripes="1"/>
</table>
</file>

<file path=xl/tables/table13.xml><?xml version="1.0" encoding="utf-8"?>
<table xmlns="http://schemas.openxmlformats.org/spreadsheetml/2006/main" ref="A16:F30" displayName="Table_1" name="Table_1" id="13">
  <tableColumns count="6">
    <tableColumn name="PRODUCTO / SERVICIO" id="1"/>
    <tableColumn name="CANTIDAD" id="2"/>
    <tableColumn name="PRECIO" id="3"/>
    <tableColumn name="DESCUENTO" id="4"/>
    <tableColumn name="IVA" id="5"/>
    <tableColumn name="TOTAL" id="6"/>
  </tableColumns>
  <tableStyleInfo name="FACTURA-style" showColumnStripes="0" showFirstColumn="1" showLastColumn="1" showRowStripes="1"/>
</table>
</file>

<file path=xl/tables/table2.xml><?xml version="1.0" encoding="utf-8"?>
<table xmlns="http://schemas.openxmlformats.org/spreadsheetml/2006/main" ref="A1:F24" displayName="Pedidos" name="Pedidos" id="2">
  <tableColumns count="6">
    <tableColumn name="ID Pedido" id="1"/>
    <tableColumn name="ID Cliente" id="2"/>
    <tableColumn name="Fecha de Pedido" id="3"/>
    <tableColumn name="Fecha de Vencimiento" id="4"/>
    <tableColumn name="Estado" id="5"/>
    <tableColumn name="Método de Pago" id="6"/>
  </tableColumns>
  <tableStyleInfo name="PEDIDOS-style" showColumnStripes="0" showFirstColumn="1" showLastColumn="1" showRowStripes="1"/>
</table>
</file>

<file path=xl/tables/table3.xml><?xml version="1.0" encoding="utf-8"?>
<table xmlns="http://schemas.openxmlformats.org/spreadsheetml/2006/main" ref="A1:J24" displayName="Contenido_Pedidos" name="Contenido_Pedidos" id="3">
  <tableColumns count="10">
    <tableColumn name="ID Pedido" id="1"/>
    <tableColumn name="ID Producto" id="2"/>
    <tableColumn name="ID Servicio" id="3"/>
    <tableColumn name="Cantidad" id="4"/>
    <tableColumn name="ID Descuento" id="5"/>
    <tableColumn name="ID Impuestos" id="6"/>
    <tableColumn name="Precio Producto/Servicio" id="7"/>
    <tableColumn name="Descuento Aplicable" id="8"/>
    <tableColumn name="Impuesto Aplicable" id="9"/>
    <tableColumn name="Precio Final" id="10"/>
  </tableColumns>
  <tableStyleInfo name="CONTENIDOPEDIDOS-style" showColumnStripes="0" showFirstColumn="1" showLastColumn="1" showRowStripes="1"/>
</table>
</file>

<file path=xl/tables/table4.xml><?xml version="1.0" encoding="utf-8"?>
<table xmlns="http://schemas.openxmlformats.org/spreadsheetml/2006/main" ref="A1:C5" displayName="Descuentos" name="Descuentos" id="4">
  <tableColumns count="3">
    <tableColumn name="ID Descuento" id="1"/>
    <tableColumn name="Descripción" id="2"/>
    <tableColumn name="Porcentaje Aplicable (%)" id="3"/>
  </tableColumns>
  <tableStyleInfo name="DESCUENTOS-style" showColumnStripes="0" showFirstColumn="1" showLastColumn="1" showRowStripes="1"/>
</table>
</file>

<file path=xl/tables/table5.xml><?xml version="1.0" encoding="utf-8"?>
<table xmlns="http://schemas.openxmlformats.org/spreadsheetml/2006/main" ref="A1:C5" displayName="Impuestos" name="Impuestos" id="5">
  <tableColumns count="3">
    <tableColumn name="ID IMPUESTO" id="1"/>
    <tableColumn name="Descripción" id="2"/>
    <tableColumn name="Porcentaje Aplicable (%)" id="3"/>
  </tableColumns>
  <tableStyleInfo name="IMPUESTOS-style" showColumnStripes="0" showFirstColumn="1" showLastColumn="1" showRowStripes="1"/>
</table>
</file>

<file path=xl/tables/table6.xml><?xml version="1.0" encoding="utf-8"?>
<table xmlns="http://schemas.openxmlformats.org/spreadsheetml/2006/main" ref="A1:H29" displayName="Productos" name="Productos" id="6">
  <tableColumns count="8">
    <tableColumn name="ID Producto" id="1"/>
    <tableColumn name="Nombre" id="2"/>
    <tableColumn name="Categoría" id="3"/>
    <tableColumn name="Costo Unitario (€)" id="4"/>
    <tableColumn name="Stock Actual" id="5"/>
    <tableColumn name="Punto de Reorden" id="6"/>
    <tableColumn name="Mínimo para Pedido" id="7"/>
    <tableColumn name="Frecuencia de Reposición" id="8"/>
  </tableColumns>
  <tableStyleInfo name="PRODUCTOS-style" showColumnStripes="0" showFirstColumn="1" showLastColumn="1" showRowStripes="1"/>
</table>
</file>

<file path=xl/tables/table7.xml><?xml version="1.0" encoding="utf-8"?>
<table xmlns="http://schemas.openxmlformats.org/spreadsheetml/2006/main" ref="A1:C5" displayName="Servicios" name="Servicios" id="7">
  <tableColumns count="3">
    <tableColumn name="ID SERVICIO" id="1"/>
    <tableColumn name="Descripción" id="2"/>
    <tableColumn name="Costo Unitario" id="3"/>
  </tableColumns>
  <tableStyleInfo name="SERVICIOS-style" showColumnStripes="0" showFirstColumn="1" showLastColumn="1" showRowStripes="1"/>
</table>
</file>

<file path=xl/tables/table8.xml><?xml version="1.0" encoding="utf-8"?>
<table xmlns="http://schemas.openxmlformats.org/spreadsheetml/2006/main" ref="A1:F22" displayName="Entradas" name="Entradas" id="8">
  <tableColumns count="6">
    <tableColumn name="ID PRODUCTO" id="1"/>
    <tableColumn name="PRODUCTO" id="2"/>
    <tableColumn name="CANTIDAD" id="3"/>
    <tableColumn name="FECHA" id="4"/>
    <tableColumn name="ID CLIENTE" id="5"/>
    <tableColumn name="RESPONSABLE" id="6"/>
  </tableColumns>
  <tableStyleInfo name="ENTRADAS-style" showColumnStripes="0" showFirstColumn="1" showLastColumn="1" showRowStripes="1"/>
</table>
</file>

<file path=xl/tables/table9.xml><?xml version="1.0" encoding="utf-8"?>
<table xmlns="http://schemas.openxmlformats.org/spreadsheetml/2006/main" ref="A1:F23" displayName="Salidas" name="Salidas" id="9">
  <tableColumns count="6">
    <tableColumn name="ID Producto" id="1"/>
    <tableColumn name="PRODUCTO" id="2"/>
    <tableColumn name="CANTIDAD" id="3"/>
    <tableColumn name="FECHA" id="4"/>
    <tableColumn name="ID Cliente" id="5"/>
    <tableColumn name="Responsable" id="6"/>
  </tableColumns>
  <tableStyleInfo name="SALI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27.38"/>
  </cols>
  <sheetData>
    <row r="1">
      <c r="A1" s="1" t="s">
        <v>0</v>
      </c>
      <c r="B1" s="2" t="s">
        <v>1</v>
      </c>
    </row>
    <row r="2">
      <c r="A2" s="3">
        <v>45292.0</v>
      </c>
      <c r="B2" s="4" t="s">
        <v>2</v>
      </c>
    </row>
    <row r="3">
      <c r="A3" s="5">
        <v>45297.0</v>
      </c>
      <c r="B3" s="6" t="s">
        <v>3</v>
      </c>
    </row>
    <row r="4">
      <c r="A4" s="3">
        <v>45370.0</v>
      </c>
      <c r="B4" s="4" t="s">
        <v>4</v>
      </c>
    </row>
    <row r="5">
      <c r="A5" s="5">
        <v>45380.0</v>
      </c>
      <c r="B5" s="6" t="s">
        <v>5</v>
      </c>
    </row>
    <row r="6">
      <c r="A6" s="3">
        <v>45413.0</v>
      </c>
      <c r="B6" s="4" t="s">
        <v>6</v>
      </c>
    </row>
    <row r="7">
      <c r="A7" s="5">
        <v>45414.0</v>
      </c>
      <c r="B7" s="6" t="s">
        <v>7</v>
      </c>
    </row>
    <row r="8">
      <c r="A8" s="3">
        <v>45498.0</v>
      </c>
      <c r="B8" s="4" t="s">
        <v>8</v>
      </c>
    </row>
    <row r="9">
      <c r="A9" s="5">
        <v>45519.0</v>
      </c>
      <c r="B9" s="6" t="s">
        <v>9</v>
      </c>
    </row>
    <row r="10">
      <c r="A10" s="3">
        <v>45577.0</v>
      </c>
      <c r="B10" s="4" t="s">
        <v>10</v>
      </c>
    </row>
    <row r="11">
      <c r="A11" s="5">
        <v>45597.0</v>
      </c>
      <c r="B11" s="6" t="s">
        <v>11</v>
      </c>
    </row>
    <row r="12">
      <c r="A12" s="3">
        <v>45597.0</v>
      </c>
      <c r="B12" s="4" t="s">
        <v>11</v>
      </c>
    </row>
    <row r="13">
      <c r="A13" s="5">
        <v>45605.0</v>
      </c>
      <c r="B13" s="6" t="s">
        <v>12</v>
      </c>
    </row>
    <row r="14">
      <c r="A14" s="3">
        <v>45632.0</v>
      </c>
      <c r="B14" s="4" t="s">
        <v>13</v>
      </c>
    </row>
    <row r="15">
      <c r="A15" s="5">
        <v>45651.0</v>
      </c>
      <c r="B15" s="6" t="s">
        <v>14</v>
      </c>
    </row>
    <row r="16">
      <c r="A16" s="3">
        <v>45658.0</v>
      </c>
      <c r="B16" s="4" t="s">
        <v>2</v>
      </c>
    </row>
    <row r="17">
      <c r="A17" s="5">
        <v>45663.0</v>
      </c>
      <c r="B17" s="6" t="s">
        <v>3</v>
      </c>
    </row>
    <row r="18">
      <c r="A18" s="3">
        <v>45735.0</v>
      </c>
      <c r="B18" s="4" t="s">
        <v>4</v>
      </c>
    </row>
    <row r="19">
      <c r="A19" s="5">
        <v>45765.0</v>
      </c>
      <c r="B19" s="6" t="s">
        <v>5</v>
      </c>
    </row>
    <row r="20">
      <c r="A20" s="3">
        <v>45778.0</v>
      </c>
      <c r="B20" s="4" t="s">
        <v>6</v>
      </c>
    </row>
    <row r="21">
      <c r="A21" s="5">
        <v>45779.0</v>
      </c>
      <c r="B21" s="6" t="s">
        <v>7</v>
      </c>
    </row>
    <row r="22">
      <c r="A22" s="3">
        <v>45863.0</v>
      </c>
      <c r="B22" s="4" t="s">
        <v>8</v>
      </c>
    </row>
    <row r="23">
      <c r="A23" s="5">
        <v>45884.0</v>
      </c>
      <c r="B23" s="6" t="s">
        <v>9</v>
      </c>
    </row>
    <row r="24">
      <c r="A24" s="3">
        <v>45942.0</v>
      </c>
      <c r="B24" s="4" t="s">
        <v>10</v>
      </c>
    </row>
    <row r="25">
      <c r="A25" s="5">
        <v>45970.0</v>
      </c>
      <c r="B25" s="6" t="s">
        <v>12</v>
      </c>
    </row>
    <row r="26">
      <c r="A26" s="3">
        <v>45997.0</v>
      </c>
      <c r="B26" s="4" t="s">
        <v>13</v>
      </c>
    </row>
    <row r="27">
      <c r="A27" s="7">
        <v>46016.0</v>
      </c>
      <c r="B27" s="8" t="s">
        <v>14</v>
      </c>
    </row>
  </sheetData>
  <dataValidations>
    <dataValidation type="custom" allowBlank="1" showDropDown="1" sqref="A2:A27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6.25"/>
    <col customWidth="1" min="3" max="3" width="17.13"/>
    <col customWidth="1" min="4" max="4" width="15.38"/>
    <col customWidth="1" min="5" max="5" width="13.25"/>
    <col customWidth="1" min="6" max="6" width="14.38"/>
    <col customWidth="1" min="7" max="7" width="17.0"/>
    <col customWidth="1" min="8" max="8" width="16.38"/>
  </cols>
  <sheetData>
    <row r="1">
      <c r="A1" s="73" t="s">
        <v>25</v>
      </c>
      <c r="B1" s="74" t="s">
        <v>131</v>
      </c>
      <c r="C1" s="74" t="s">
        <v>141</v>
      </c>
      <c r="D1" s="74" t="s">
        <v>142</v>
      </c>
      <c r="E1" s="74" t="s">
        <v>143</v>
      </c>
      <c r="F1" s="74" t="s">
        <v>144</v>
      </c>
      <c r="G1" s="74" t="s">
        <v>145</v>
      </c>
      <c r="H1" s="76" t="s">
        <v>146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>
      <c r="A2" s="149" t="s">
        <v>136</v>
      </c>
      <c r="B2" s="113" t="str">
        <f>IFERROR(VLOOKUP(A2,PRODUCTOS!A1:FB1000,2,TRUE), "-")</f>
        <v>Adrenalina en ampollas</v>
      </c>
      <c r="C2" s="114">
        <f>IF(SUMIF(ENTRADAS!A:A,A2,ENTRADAS!C:C)=0,"",SUMIF(ENTRADAS!A:A,A2,ENTRADAS!C:C))</f>
        <v>8</v>
      </c>
      <c r="D2" s="114">
        <f>IF(SUMIF(SALIDAS!A:A,A2,SALIDAS!C:C)=0,"",SUMIF(SALIDAS!A:A,A2,SALIDAS!C:C))</f>
        <v>5</v>
      </c>
      <c r="E2" s="114">
        <f>IF(ISBLANK(A2),"",C2-D2)</f>
        <v>3</v>
      </c>
      <c r="F2" s="39"/>
      <c r="G2" s="150"/>
      <c r="H2" s="151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52"/>
      <c r="B3" s="85"/>
      <c r="C3" s="119" t="str">
        <f>IF(SUMIF(ENTRADAS!A:A,A3,ENTRADAS!C:C)=0,"",SUMIF(ENTRADAS!A:A,A3,ENTRADAS!C:C))</f>
        <v/>
      </c>
      <c r="D3" s="119" t="str">
        <f>IF(SUMIF(SALIDAS!A:A,A3,SALIDAS!C:C)=0,"",SUMIF(SALIDAS!A:A,A3,SALIDAS!C:C))</f>
        <v/>
      </c>
      <c r="E3" s="119"/>
      <c r="F3" s="44"/>
      <c r="G3" s="153"/>
      <c r="H3" s="154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55"/>
      <c r="B4" s="113"/>
      <c r="C4" s="114" t="str">
        <f>IF(SUMIF(ENTRADAS!A:A,A4,ENTRADAS!C:C)=0,"",SUMIF(ENTRADAS!A:A,A4,ENTRADAS!C:C))</f>
        <v/>
      </c>
      <c r="D4" s="114" t="str">
        <f>IF(SUMIF(SALIDAS!A:A,A4,SALIDAS!C:C)=0,"",SUMIF(SALIDAS!A:A,A4,SALIDAS!C:C))</f>
        <v/>
      </c>
      <c r="E4" s="114"/>
      <c r="F4" s="39"/>
      <c r="G4" s="150"/>
      <c r="H4" s="151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52"/>
      <c r="B5" s="85"/>
      <c r="C5" s="119" t="str">
        <f>IF(SUMIF(ENTRADAS!A:A,A5,ENTRADAS!C:C)=0,"",SUMIF(ENTRADAS!A:A,A5,ENTRADAS!C:C))</f>
        <v/>
      </c>
      <c r="D5" s="119" t="str">
        <f>IF(SUMIF(SALIDAS!A:A,A5,SALIDAS!C:C)=0,"",SUMIF(SALIDAS!A:A,A5,SALIDAS!C:C))</f>
        <v/>
      </c>
      <c r="E5" s="119"/>
      <c r="F5" s="44"/>
      <c r="G5" s="153"/>
      <c r="H5" s="154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55"/>
      <c r="B6" s="113"/>
      <c r="C6" s="114" t="str">
        <f>IF(SUMIF(ENTRADAS!A:A,A6,ENTRADAS!C:C)=0,"",SUMIF(ENTRADAS!A:A,A6,ENTRADAS!C:C))</f>
        <v/>
      </c>
      <c r="D6" s="114" t="str">
        <f>IF(SUMIF(SALIDAS!A:A,A6,SALIDAS!C:C)=0,"",SUMIF(SALIDAS!A:A,A6,SALIDAS!C:C))</f>
        <v/>
      </c>
      <c r="E6" s="114"/>
      <c r="F6" s="39"/>
      <c r="G6" s="150"/>
      <c r="H6" s="151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52"/>
      <c r="B7" s="85"/>
      <c r="C7" s="119" t="str">
        <f>IF(SUMIF(ENTRADAS!A:A,A7,ENTRADAS!C:C)=0,"",SUMIF(ENTRADAS!A:A,A7,ENTRADAS!C:C))</f>
        <v/>
      </c>
      <c r="D7" s="119" t="str">
        <f>IF(SUMIF(SALIDAS!A:A,A7,SALIDAS!C:C)=0,"",SUMIF(SALIDAS!A:A,A7,SALIDAS!C:C))</f>
        <v/>
      </c>
      <c r="E7" s="119"/>
      <c r="F7" s="44"/>
      <c r="G7" s="153"/>
      <c r="H7" s="154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55"/>
      <c r="B8" s="113"/>
      <c r="C8" s="114" t="str">
        <f>IF(SUMIF(ENTRADAS!A:A,A8,ENTRADAS!C:C)=0,"",SUMIF(ENTRADAS!A:A,A8,ENTRADAS!C:C))</f>
        <v/>
      </c>
      <c r="D8" s="114" t="str">
        <f>IF(SUMIF(SALIDAS!A:A,A8,SALIDAS!C:C)=0,"",SUMIF(SALIDAS!A:A,A8,SALIDAS!C:C))</f>
        <v/>
      </c>
      <c r="E8" s="114"/>
      <c r="F8" s="39"/>
      <c r="G8" s="150"/>
      <c r="H8" s="151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52"/>
      <c r="B9" s="85"/>
      <c r="C9" s="119" t="str">
        <f>IF(SUMIF(ENTRADAS!A:A,A9,ENTRADAS!C:C)=0,"",SUMIF(ENTRADAS!A:A,A9,ENTRADAS!C:C))</f>
        <v/>
      </c>
      <c r="D9" s="119" t="str">
        <f>IF(SUMIF(SALIDAS!A:A,A9,SALIDAS!C:C)=0,"",SUMIF(SALIDAS!A:A,A9,SALIDAS!C:C))</f>
        <v/>
      </c>
      <c r="E9" s="119"/>
      <c r="F9" s="44"/>
      <c r="G9" s="153"/>
      <c r="H9" s="154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55"/>
      <c r="B10" s="113"/>
      <c r="C10" s="114" t="str">
        <f>IF(SUMIF(ENTRADAS!A:A,A10,ENTRADAS!C:C)=0,"",SUMIF(ENTRADAS!A:A,A10,ENTRADAS!C:C))</f>
        <v/>
      </c>
      <c r="D10" s="114" t="str">
        <f>IF(SUMIF(SALIDAS!A:A,A10,SALIDAS!C:C)=0,"",SUMIF(SALIDAS!A:A,A10,SALIDAS!C:C))</f>
        <v/>
      </c>
      <c r="E10" s="114"/>
      <c r="F10" s="39"/>
      <c r="G10" s="150"/>
      <c r="H10" s="151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52"/>
      <c r="B11" s="85"/>
      <c r="C11" s="119" t="str">
        <f>IF(SUMIF(ENTRADAS!A:A,A11,ENTRADAS!C:C)=0,"",SUMIF(ENTRADAS!A:A,A11,ENTRADAS!C:C))</f>
        <v/>
      </c>
      <c r="D11" s="119" t="str">
        <f>IF(SUMIF(SALIDAS!A:A,A11,SALIDAS!C:C)=0,"",SUMIF(SALIDAS!A:A,A11,SALIDAS!C:C))</f>
        <v/>
      </c>
      <c r="E11" s="119"/>
      <c r="F11" s="44"/>
      <c r="G11" s="153"/>
      <c r="H11" s="154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55"/>
      <c r="B12" s="113"/>
      <c r="C12" s="114" t="str">
        <f>IF(SUMIF(ENTRADAS!A:A,A12,ENTRADAS!C:C)=0,"",SUMIF(ENTRADAS!A:A,A12,ENTRADAS!C:C))</f>
        <v/>
      </c>
      <c r="D12" s="114" t="str">
        <f>IF(SUMIF(SALIDAS!A:A,A12,SALIDAS!C:C)=0,"",SUMIF(SALIDAS!A:A,A12,SALIDAS!C:C))</f>
        <v/>
      </c>
      <c r="E12" s="114"/>
      <c r="F12" s="39"/>
      <c r="G12" s="150"/>
      <c r="H12" s="151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52"/>
      <c r="B13" s="85"/>
      <c r="C13" s="119" t="str">
        <f>IF(SUMIF(ENTRADAS!A:A,A13,ENTRADAS!C:C)=0,"",SUMIF(ENTRADAS!A:A,A13,ENTRADAS!C:C))</f>
        <v/>
      </c>
      <c r="D13" s="119" t="str">
        <f>IF(SUMIF(SALIDAS!A:A,A13,SALIDAS!C:C)=0,"",SUMIF(SALIDAS!A:A,A13,SALIDAS!C:C))</f>
        <v/>
      </c>
      <c r="E13" s="119"/>
      <c r="F13" s="44"/>
      <c r="G13" s="153"/>
      <c r="H13" s="154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55"/>
      <c r="B14" s="113"/>
      <c r="C14" s="114" t="str">
        <f>IF(SUMIF(ENTRADAS!A:A,A14,ENTRADAS!C:C)=0,"",SUMIF(ENTRADAS!A:A,A14,ENTRADAS!C:C))</f>
        <v/>
      </c>
      <c r="D14" s="114" t="str">
        <f>IF(SUMIF(SALIDAS!A:A,A14,SALIDAS!C:C)=0,"",SUMIF(SALIDAS!A:A,A14,SALIDAS!C:C))</f>
        <v/>
      </c>
      <c r="E14" s="114"/>
      <c r="F14" s="39"/>
      <c r="G14" s="150"/>
      <c r="H14" s="15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52"/>
      <c r="B15" s="85"/>
      <c r="C15" s="119" t="str">
        <f>IF(SUMIF(ENTRADAS!A:A,A15,ENTRADAS!C:C)=0,"",SUMIF(ENTRADAS!A:A,A15,ENTRADAS!C:C))</f>
        <v/>
      </c>
      <c r="D15" s="119" t="str">
        <f>IF(SUMIF(SALIDAS!A:A,A15,SALIDAS!C:C)=0,"",SUMIF(SALIDAS!A:A,A15,SALIDAS!C:C))</f>
        <v/>
      </c>
      <c r="E15" s="119"/>
      <c r="F15" s="44"/>
      <c r="G15" s="153"/>
      <c r="H15" s="154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55"/>
      <c r="B16" s="113"/>
      <c r="C16" s="114" t="str">
        <f>IF(SUMIF(ENTRADAS!A:A,A16,ENTRADAS!C:C)=0,"",SUMIF(ENTRADAS!A:A,A16,ENTRADAS!C:C))</f>
        <v/>
      </c>
      <c r="D16" s="114" t="str">
        <f>IF(SUMIF(SALIDAS!A:A,A16,SALIDAS!C:C)=0,"",SUMIF(SALIDAS!A:A,A16,SALIDAS!C:C))</f>
        <v/>
      </c>
      <c r="E16" s="114"/>
      <c r="F16" s="39"/>
      <c r="G16" s="150"/>
      <c r="H16" s="151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52"/>
      <c r="B17" s="85"/>
      <c r="C17" s="119" t="str">
        <f>IF(SUMIF(ENTRADAS!A:A,A17,ENTRADAS!C:C)=0,"",SUMIF(ENTRADAS!A:A,A17,ENTRADAS!C:C))</f>
        <v/>
      </c>
      <c r="D17" s="119" t="str">
        <f>IF(SUMIF(SALIDAS!A:A,A17,SALIDAS!C:C)=0,"",SUMIF(SALIDAS!A:A,A17,SALIDAS!C:C))</f>
        <v/>
      </c>
      <c r="E17" s="119"/>
      <c r="F17" s="44"/>
      <c r="G17" s="153"/>
      <c r="H17" s="154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55"/>
      <c r="B18" s="113"/>
      <c r="C18" s="114" t="str">
        <f>IF(SUMIF(ENTRADAS!A:A,A18,ENTRADAS!C:C)=0,"",SUMIF(ENTRADAS!A:A,A18,ENTRADAS!C:C))</f>
        <v/>
      </c>
      <c r="D18" s="114" t="str">
        <f>IF(SUMIF(SALIDAS!A:A,A18,SALIDAS!C:C)=0,"",SUMIF(SALIDAS!A:A,A18,SALIDAS!C:C))</f>
        <v/>
      </c>
      <c r="E18" s="114"/>
      <c r="F18" s="39"/>
      <c r="G18" s="150"/>
      <c r="H18" s="151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52"/>
      <c r="B19" s="85"/>
      <c r="C19" s="119" t="str">
        <f>IF(SUMIF(ENTRADAS!A:A,A19,ENTRADAS!C:C)=0,"",SUMIF(ENTRADAS!A:A,A19,ENTRADAS!C:C))</f>
        <v/>
      </c>
      <c r="D19" s="119" t="str">
        <f>IF(SUMIF(SALIDAS!A:A,A19,SALIDAS!C:C)=0,"",SUMIF(SALIDAS!A:A,A19,SALIDAS!C:C))</f>
        <v/>
      </c>
      <c r="E19" s="119"/>
      <c r="F19" s="44"/>
      <c r="G19" s="153"/>
      <c r="H19" s="15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55"/>
      <c r="B20" s="113"/>
      <c r="C20" s="114" t="str">
        <f>IF(SUMIF(ENTRADAS!A:A,A20,ENTRADAS!C:C)=0,"",SUMIF(ENTRADAS!A:A,A20,ENTRADAS!C:C))</f>
        <v/>
      </c>
      <c r="D20" s="114" t="str">
        <f>IF(SUMIF(SALIDAS!A:A,A20,SALIDAS!C:C)=0,"",SUMIF(SALIDAS!A:A,A20,SALIDAS!C:C))</f>
        <v/>
      </c>
      <c r="E20" s="114"/>
      <c r="F20" s="39"/>
      <c r="G20" s="150"/>
      <c r="H20" s="151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152"/>
      <c r="B21" s="85"/>
      <c r="C21" s="119" t="str">
        <f>IF(SUMIF(ENTRADAS!A:A,A21,ENTRADAS!C:C)=0,"",SUMIF(ENTRADAS!A:A,A21,ENTRADAS!C:C))</f>
        <v/>
      </c>
      <c r="D21" s="119" t="str">
        <f>IF(SUMIF(SALIDAS!A:A,A21,SALIDAS!C:C)=0,"",SUMIF(SALIDAS!A:A,A21,SALIDAS!C:C))</f>
        <v/>
      </c>
      <c r="E21" s="119"/>
      <c r="F21" s="44"/>
      <c r="G21" s="153"/>
      <c r="H21" s="154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155"/>
      <c r="B22" s="113"/>
      <c r="C22" s="114" t="str">
        <f>IF(SUMIF(ENTRADAS!A:A,A22,ENTRADAS!C:C)=0,"",SUMIF(ENTRADAS!A:A,A22,ENTRADAS!C:C))</f>
        <v/>
      </c>
      <c r="D22" s="114" t="str">
        <f>IF(SUMIF(SALIDAS!A:A,A22,SALIDAS!C:C)=0,"",SUMIF(SALIDAS!A:A,A22,SALIDAS!C:C))</f>
        <v/>
      </c>
      <c r="E22" s="114"/>
      <c r="F22" s="39"/>
      <c r="G22" s="150"/>
      <c r="H22" s="151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152"/>
      <c r="B23" s="85"/>
      <c r="C23" s="119" t="str">
        <f>IF(SUMIF(ENTRADAS!A:A,A23,ENTRADAS!C:C)=0,"",SUMIF(ENTRADAS!A:A,A23,ENTRADAS!C:C))</f>
        <v/>
      </c>
      <c r="D23" s="119" t="str">
        <f>IF(SUMIF(SALIDAS!A:A,A23,SALIDAS!C:C)=0,"",SUMIF(SALIDAS!A:A,A23,SALIDAS!C:C))</f>
        <v/>
      </c>
      <c r="E23" s="119"/>
      <c r="F23" s="44"/>
      <c r="G23" s="153"/>
      <c r="H23" s="154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155"/>
      <c r="B24" s="113"/>
      <c r="C24" s="114" t="str">
        <f>IF(SUMIF(ENTRADAS!A:A,A24,ENTRADAS!C:C)=0,"",SUMIF(ENTRADAS!A:A,A24,ENTRADAS!C:C))</f>
        <v/>
      </c>
      <c r="D24" s="114" t="str">
        <f>IF(SUMIF(SALIDAS!A:A,A24,SALIDAS!C:C)=0,"",SUMIF(SALIDAS!A:A,A24,SALIDAS!C:C))</f>
        <v/>
      </c>
      <c r="E24" s="114"/>
      <c r="F24" s="39"/>
      <c r="G24" s="150"/>
      <c r="H24" s="151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156"/>
      <c r="B25" s="92"/>
      <c r="C25" s="157" t="str">
        <f>IF(SUMIF(ENTRADAS!A:A,A25,ENTRADAS!C:C)=0,"",SUMIF(ENTRADAS!A:A,A25,ENTRADAS!C:C))</f>
        <v/>
      </c>
      <c r="D25" s="157" t="str">
        <f>IF(SUMIF(SALIDAS!A:A,A25,SALIDAS!C:C)=0,"",SUMIF(SALIDAS!A:A,A25,SALIDAS!C:C))</f>
        <v/>
      </c>
      <c r="E25" s="157"/>
      <c r="F25" s="158"/>
      <c r="G25" s="159"/>
      <c r="H25" s="160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96"/>
      <c r="B26" s="97"/>
      <c r="C26" s="101" t="str">
        <f>IF(SUMIF(ENTRADAS!A:A,A26,ENTRADAS!C:C)=0,"",SUMIF(ENTRADAS!A:A,A26,ENTRADAS!C:C))</f>
        <v/>
      </c>
      <c r="D26" s="97" t="str">
        <f>IF(SUMIF(SALIDAS!A:A,A26,SALIDAS!C:C)=0,"",SUMIF(SALIDAS!A:A,A26,SALIDAS!C:C))</f>
        <v/>
      </c>
      <c r="E26" s="97"/>
      <c r="F26" s="100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99"/>
      <c r="B27" s="99"/>
      <c r="C27" s="98" t="str">
        <f>IF(SUMIF(ENTRADAS!A:A,A27,ENTRADAS!C:C)=0,"",SUMIF(ENTRADAS!A:A,A27,ENTRADAS!C:C))</f>
        <v/>
      </c>
      <c r="D27" s="99" t="str">
        <f>IF(SUMIF(SALIDAS!A:A,A27,SALIDAS!C:C)=0,"",SUMIF(SALIDAS!A:A,A27,SALIDAS!C:C))</f>
        <v/>
      </c>
      <c r="E27" s="99"/>
      <c r="F27" s="100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96"/>
      <c r="B28" s="97"/>
      <c r="C28" s="101" t="str">
        <f>IF(SUMIF(ENTRADAS!A:A,A28,ENTRADAS!C:C)=0,"",SUMIF(ENTRADAS!A:A,A28,ENTRADAS!C:C))</f>
        <v/>
      </c>
      <c r="D28" s="97" t="str">
        <f>IF(SUMIF(SALIDAS!A:A,A28,SALIDAS!C:C)=0,"",SUMIF(SALIDAS!A:A,A28,SALIDAS!C:C))</f>
        <v/>
      </c>
      <c r="E28" s="97"/>
      <c r="F28" s="100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99"/>
      <c r="B29" s="99"/>
      <c r="C29" s="98" t="str">
        <f>IF(SUMIF(ENTRADAS!A:A,A29,ENTRADAS!C:C)=0,"",SUMIF(ENTRADAS!A:A,A29,ENTRADAS!C:C))</f>
        <v/>
      </c>
      <c r="D29" s="99" t="str">
        <f>IF(SUMIF(SALIDAS!A:A,A29,SALIDAS!C:C)=0,"",SUMIF(SALIDAS!A:A,A29,SALIDAS!C:C))</f>
        <v/>
      </c>
      <c r="E29" s="99"/>
      <c r="F29" s="100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96"/>
      <c r="B30" s="97"/>
      <c r="C30" s="101" t="str">
        <f>IF(SUMIF(ENTRADAS!A:A,A30,ENTRADAS!C:C)=0,"",SUMIF(ENTRADAS!A:A,A30,ENTRADAS!C:C))</f>
        <v/>
      </c>
      <c r="D30" s="97" t="str">
        <f>IF(SUMIF(SALIDAS!A:A,A30,SALIDAS!C:C)=0,"",SUMIF(SALIDAS!A:A,A30,SALIDAS!C:C))</f>
        <v/>
      </c>
      <c r="E30" s="97"/>
      <c r="F30" s="100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96"/>
      <c r="B31" s="97"/>
      <c r="C31" s="101" t="str">
        <f>IF(SUMIF(ENTRADAS!A:A,A31,ENTRADAS!C:C)=0,"",SUMIF(ENTRADAS!A:A,A31,ENTRADAS!C:C))</f>
        <v/>
      </c>
      <c r="D31" s="97" t="str">
        <f>IF(SUMIF(SALIDAS!A:A,A31,SALIDAS!C:C)=0,"",SUMIF(SALIDAS!A:A,A31,SALIDAS!C:C))</f>
        <v/>
      </c>
      <c r="E31" s="97"/>
      <c r="F31" s="100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99"/>
      <c r="B32" s="99"/>
      <c r="C32" s="98" t="str">
        <f>IF(SUMIF(ENTRADAS!A:A,A32,ENTRADAS!C:C)=0,"",SUMIF(ENTRADAS!A:A,A32,ENTRADAS!C:C))</f>
        <v/>
      </c>
      <c r="D32" s="99" t="str">
        <f>IF(SUMIF(SALIDAS!A:A,A32,SALIDAS!C:C)=0,"",SUMIF(SALIDAS!A:A,A32,SALIDAS!C:C))</f>
        <v/>
      </c>
      <c r="E32" s="99"/>
      <c r="F32" s="100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96"/>
      <c r="B33" s="97"/>
      <c r="C33" s="101" t="str">
        <f>IF(SUMIF(ENTRADAS!A:A,A33,ENTRADAS!C:C)=0,"",SUMIF(ENTRADAS!A:A,A33,ENTRADAS!C:C))</f>
        <v/>
      </c>
      <c r="D33" s="97" t="str">
        <f>IF(SUMIF(SALIDAS!A:A,A33,SALIDAS!C:C)=0,"",SUMIF(SALIDAS!A:A,A33,SALIDAS!C:C))</f>
        <v/>
      </c>
      <c r="E33" s="97"/>
      <c r="F33" s="100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99"/>
      <c r="B34" s="99"/>
      <c r="C34" s="98" t="str">
        <f>IF(SUMIF(ENTRADAS!A:A,A34,ENTRADAS!C:C)=0,"",SUMIF(ENTRADAS!A:A,A34,ENTRADAS!C:C))</f>
        <v/>
      </c>
      <c r="D34" s="99" t="str">
        <f>IF(SUMIF(SALIDAS!A:A,A34,SALIDAS!C:C)=0,"",SUMIF(SALIDAS!A:A,A34,SALIDAS!C:C))</f>
        <v/>
      </c>
      <c r="E34" s="99"/>
      <c r="F34" s="100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96"/>
      <c r="B35" s="97"/>
      <c r="C35" s="101" t="str">
        <f>IF(SUMIF(ENTRADAS!A:A,A35,ENTRADAS!C:C)=0,"",SUMIF(ENTRADAS!A:A,A35,ENTRADAS!C:C))</f>
        <v/>
      </c>
      <c r="D35" s="97" t="str">
        <f>IF(SUMIF(SALIDAS!A:A,A35,SALIDAS!C:C)=0,"",SUMIF(SALIDAS!A:A,A35,SALIDAS!C:C))</f>
        <v/>
      </c>
      <c r="E35" s="97"/>
      <c r="F35" s="100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99"/>
      <c r="B36" s="99"/>
      <c r="C36" s="98" t="str">
        <f>IF(SUMIF(ENTRADAS!A:A,A36,ENTRADAS!C:C)=0,"",SUMIF(ENTRADAS!A:A,A36,ENTRADAS!C:C))</f>
        <v/>
      </c>
      <c r="D36" s="99" t="str">
        <f>IF(SUMIF(SALIDAS!A:A,A36,SALIDAS!C:C)=0,"",SUMIF(SALIDAS!A:A,A36,SALIDAS!C:C))</f>
        <v/>
      </c>
      <c r="E36" s="99"/>
      <c r="F36" s="100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96"/>
      <c r="B37" s="97"/>
      <c r="C37" s="101" t="str">
        <f>IF(SUMIF(ENTRADAS!A:A,A37,ENTRADAS!C:C)=0,"",SUMIF(ENTRADAS!A:A,A37,ENTRADAS!C:C))</f>
        <v/>
      </c>
      <c r="D37" s="97" t="str">
        <f>IF(SUMIF(SALIDAS!A:A,A37,SALIDAS!C:C)=0,"",SUMIF(SALIDAS!A:A,A37,SALIDAS!C:C))</f>
        <v/>
      </c>
      <c r="E37" s="97"/>
      <c r="F37" s="100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99"/>
      <c r="B38" s="99"/>
      <c r="C38" s="98" t="str">
        <f>IF(SUMIF(ENTRADAS!A:A,A38,ENTRADAS!C:C)=0,"",SUMIF(ENTRADAS!A:A,A38,ENTRADAS!C:C))</f>
        <v/>
      </c>
      <c r="D38" s="99" t="str">
        <f>IF(SUMIF(SALIDAS!A:A,A38,SALIDAS!C:C)=0,"",SUMIF(SALIDAS!A:A,A38,SALIDAS!C:C))</f>
        <v/>
      </c>
      <c r="E38" s="99"/>
      <c r="F38" s="100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96"/>
      <c r="B39" s="97"/>
      <c r="C39" s="101" t="str">
        <f>IF(SUMIF(ENTRADAS!A:A,A39,ENTRADAS!C:C)=0,"",SUMIF(ENTRADAS!A:A,A39,ENTRADAS!C:C))</f>
        <v/>
      </c>
      <c r="D39" s="97" t="str">
        <f>IF(SUMIF(SALIDAS!A:A,A39,SALIDAS!C:C)=0,"",SUMIF(SALIDAS!A:A,A39,SALIDAS!C:C))</f>
        <v/>
      </c>
      <c r="E39" s="97"/>
      <c r="F39" s="100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99"/>
      <c r="B40" s="99"/>
      <c r="C40" s="98" t="str">
        <f>IF(SUMIF(ENTRADAS!A:A,A40,ENTRADAS!C:C)=0,"",SUMIF(ENTRADAS!A:A,A40,ENTRADAS!C:C))</f>
        <v/>
      </c>
      <c r="D40" s="99" t="str">
        <f>IF(SUMIF(SALIDAS!A:A,A40,SALIDAS!C:C)=0,"",SUMIF(SALIDAS!A:A,A40,SALIDAS!C:C))</f>
        <v/>
      </c>
      <c r="E40" s="99"/>
      <c r="F40" s="100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96"/>
      <c r="B41" s="97"/>
      <c r="C41" s="101" t="str">
        <f>IF(SUMIF(ENTRADAS!A:A,A41,ENTRADAS!C:C)=0,"",SUMIF(ENTRADAS!A:A,A41,ENTRADAS!C:C))</f>
        <v/>
      </c>
      <c r="D41" s="97" t="str">
        <f>IF(SUMIF(SALIDAS!A:A,A41,SALIDAS!C:C)=0,"",SUMIF(SALIDAS!A:A,A41,SALIDAS!C:C))</f>
        <v/>
      </c>
      <c r="E41" s="97"/>
      <c r="F41" s="100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99"/>
      <c r="B42" s="99"/>
      <c r="C42" s="98" t="str">
        <f>IF(SUMIF(ENTRADAS!A:A,A42,ENTRADAS!C:C)=0,"",SUMIF(ENTRADAS!A:A,A42,ENTRADAS!C:C))</f>
        <v/>
      </c>
      <c r="D42" s="99" t="str">
        <f>IF(SUMIF(SALIDAS!A:A,A42,SALIDAS!C:C)=0,"",SUMIF(SALIDAS!A:A,A42,SALIDAS!C:C))</f>
        <v/>
      </c>
      <c r="E42" s="99"/>
      <c r="F42" s="100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96"/>
      <c r="B43" s="97"/>
      <c r="C43" s="101" t="str">
        <f>IF(SUMIF(ENTRADAS!A:A,A43,ENTRADAS!C:C)=0,"",SUMIF(ENTRADAS!A:A,A43,ENTRADAS!C:C))</f>
        <v/>
      </c>
      <c r="D43" s="97" t="str">
        <f>IF(SUMIF(SALIDAS!A:A,A43,SALIDAS!C:C)=0,"",SUMIF(SALIDAS!A:A,A43,SALIDAS!C:C))</f>
        <v/>
      </c>
      <c r="E43" s="97"/>
      <c r="F43" s="100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99"/>
      <c r="B44" s="99"/>
      <c r="C44" s="98" t="str">
        <f>IF(SUMIF(ENTRADAS!A:A,A44,ENTRADAS!C:C)=0,"",SUMIF(ENTRADAS!A:A,A44,ENTRADAS!C:C))</f>
        <v/>
      </c>
      <c r="D44" s="99" t="str">
        <f>IF(SUMIF(SALIDAS!A:A,A44,SALIDAS!C:C)=0,"",SUMIF(SALIDAS!A:A,A44,SALIDAS!C:C))</f>
        <v/>
      </c>
      <c r="E44" s="99"/>
      <c r="F44" s="100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96"/>
      <c r="B45" s="97"/>
      <c r="C45" s="101" t="str">
        <f>IF(SUMIF(ENTRADAS!A:A,A45,ENTRADAS!C:C)=0,"",SUMIF(ENTRADAS!A:A,A45,ENTRADAS!C:C))</f>
        <v/>
      </c>
      <c r="D45" s="97"/>
      <c r="E45" s="97"/>
      <c r="F45" s="100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99"/>
      <c r="B46" s="99"/>
      <c r="C46" s="98" t="str">
        <f>IF(SUMIF(ENTRADAS!A:A,A46,ENTRADAS!C:C)=0,"",SUMIF(ENTRADAS!A:A,A46,ENTRADAS!C:C))</f>
        <v/>
      </c>
      <c r="D46" s="99"/>
      <c r="E46" s="99"/>
      <c r="F46" s="100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96"/>
      <c r="B47" s="97"/>
      <c r="C47" s="101" t="str">
        <f>IF(SUMIF(ENTRADAS!A:A,A47,ENTRADAS!C:C)=0,"",SUMIF(ENTRADAS!A:A,A47,ENTRADAS!C:C))</f>
        <v/>
      </c>
      <c r="D47" s="97"/>
      <c r="E47" s="97"/>
      <c r="F47" s="100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99"/>
      <c r="B48" s="99"/>
      <c r="C48" s="98" t="str">
        <f>IF(SUMIF(ENTRADAS!A:A,A48,ENTRADAS!C:C)=0,"",SUMIF(ENTRADAS!A:A,A48,ENTRADAS!C:C))</f>
        <v/>
      </c>
      <c r="D48" s="99"/>
      <c r="E48" s="99"/>
      <c r="F48" s="100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96"/>
      <c r="B49" s="97"/>
      <c r="C49" s="101" t="str">
        <f>IF(SUMIF(ENTRADAS!A:A,A49,ENTRADAS!C:C)=0,"",SUMIF(ENTRADAS!A:A,A49,ENTRADAS!C:C))</f>
        <v/>
      </c>
      <c r="D49" s="97"/>
      <c r="E49" s="97"/>
      <c r="F49" s="100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99"/>
      <c r="B50" s="99"/>
      <c r="C50" s="98" t="str">
        <f>IF(SUMIF(ENTRADAS!A:A,A50,ENTRADAS!C:C)=0,"",SUMIF(ENTRADAS!A:A,A50,ENTRADAS!C:C))</f>
        <v/>
      </c>
      <c r="D50" s="99"/>
      <c r="E50" s="99"/>
      <c r="F50" s="100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96"/>
      <c r="B51" s="97"/>
      <c r="C51" s="101" t="str">
        <f>IF(SUMIF(ENTRADAS!A:A,A51,ENTRADAS!C:C)=0,"",SUMIF(ENTRADAS!A:A,A51,ENTRADAS!C:C))</f>
        <v/>
      </c>
      <c r="D51" s="97"/>
      <c r="E51" s="97"/>
      <c r="F51" s="100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99"/>
      <c r="B52" s="99"/>
      <c r="C52" s="98" t="str">
        <f>IF(SUMIF(ENTRADAS!A:A,A52,ENTRADAS!C:C)=0,"",SUMIF(ENTRADAS!A:A,A52,ENTRADAS!C:C))</f>
        <v/>
      </c>
      <c r="D52" s="99"/>
      <c r="E52" s="99"/>
      <c r="F52" s="100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96"/>
      <c r="B53" s="97"/>
      <c r="C53" s="101" t="str">
        <f>IF(SUMIF(ENTRADAS!A:A,A53,ENTRADAS!C:C)=0,"",SUMIF(ENTRADAS!A:A,A53,ENTRADAS!C:C))</f>
        <v/>
      </c>
      <c r="D53" s="97"/>
      <c r="E53" s="97"/>
      <c r="F53" s="100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99"/>
      <c r="B54" s="99"/>
      <c r="C54" s="98" t="str">
        <f>IF(SUMIF(ENTRADAS!A:A,A54,ENTRADAS!C:C)=0,"",SUMIF(ENTRADAS!A:A,A54,ENTRADAS!C:C))</f>
        <v/>
      </c>
      <c r="D54" s="99"/>
      <c r="E54" s="99"/>
      <c r="F54" s="100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96"/>
      <c r="B55" s="97"/>
      <c r="C55" s="101" t="str">
        <f>IF(SUMIF(ENTRADAS!A:A,A55,ENTRADAS!C:C)=0,"",SUMIF(ENTRADAS!A:A,A55,ENTRADAS!C:C))</f>
        <v/>
      </c>
      <c r="D55" s="97"/>
      <c r="E55" s="97"/>
      <c r="F55" s="100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99"/>
      <c r="B56" s="99"/>
      <c r="C56" s="98" t="str">
        <f>IF(SUMIF(ENTRADAS!A:A,A56,ENTRADAS!C:C)=0,"",SUMIF(ENTRADAS!A:A,A56,ENTRADAS!C:C))</f>
        <v/>
      </c>
      <c r="D56" s="99"/>
      <c r="E56" s="99"/>
      <c r="F56" s="100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96"/>
      <c r="B57" s="97"/>
      <c r="C57" s="101" t="str">
        <f>IF(SUMIF(ENTRADAS!A:A,A57,ENTRADAS!C:C)=0,"",SUMIF(ENTRADAS!A:A,A57,ENTRADAS!C:C))</f>
        <v/>
      </c>
      <c r="D57" s="97"/>
      <c r="E57" s="97"/>
      <c r="F57" s="100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99"/>
      <c r="B58" s="99"/>
      <c r="C58" s="98" t="str">
        <f>IF(SUMIF(ENTRADAS!A:A,A58,ENTRADAS!C:C)=0,"",SUMIF(ENTRADAS!A:A,A58,ENTRADAS!C:C))</f>
        <v/>
      </c>
      <c r="D58" s="99"/>
      <c r="E58" s="99"/>
      <c r="F58" s="100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96"/>
      <c r="B59" s="97"/>
      <c r="C59" s="101" t="str">
        <f>IF(SUMIF(ENTRADAS!A:A,A59,ENTRADAS!C:C)=0,"",SUMIF(ENTRADAS!A:A,A59,ENTRADAS!C:C))</f>
        <v/>
      </c>
      <c r="D59" s="97"/>
      <c r="E59" s="97"/>
      <c r="F59" s="100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148"/>
      <c r="B60" s="148"/>
      <c r="C60" s="148" t="str">
        <f>IF(SUMIF(ENTRADAS!A:A,A60,ENTRADAS!C:C)=0,"",SUMIF(ENTRADAS!A:A,A60,ENTRADAS!C:C))</f>
        <v/>
      </c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48"/>
      <c r="B61" s="148"/>
      <c r="C61" s="148" t="str">
        <f>IF(SUMIF(ENTRADAS!A:A,A61,ENTRADAS!C:C)=0,"",SUMIF(ENTRADAS!A:A,A61,ENTRADAS!C:C))</f>
        <v/>
      </c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48"/>
      <c r="B62" s="148"/>
      <c r="C62" s="148" t="str">
        <f>IF(SUMIF(ENTRADAS!A:A,A62,ENTRADAS!C:C)=0,"",SUMIF(ENTRADAS!A:A,A62,ENTRADAS!C:C))</f>
        <v/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48"/>
      <c r="B63" s="148"/>
      <c r="C63" s="148" t="str">
        <f>IF(SUMIF(ENTRADAS!A:A,A63,ENTRADAS!C:C)=0,"",SUMIF(ENTRADAS!A:A,A63,ENTRADAS!C:C))</f>
        <v/>
      </c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48"/>
      <c r="B64" s="148"/>
      <c r="C64" s="148" t="str">
        <f>IF(SUMIF(ENTRADAS!A:A,A64,ENTRADAS!C:C)=0,"",SUMIF(ENTRADAS!A:A,A64,ENTRADAS!C:C))</f>
        <v/>
      </c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48"/>
      <c r="B65" s="148"/>
      <c r="C65" s="148" t="str">
        <f>IF(SUMIF(ENTRADAS!A:A,A65,ENTRADAS!C:C)=0,"",SUMIF(ENTRADAS!A:A,A65,ENTRADAS!C:C))</f>
        <v/>
      </c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48"/>
      <c r="B66" s="148"/>
      <c r="C66" s="148" t="str">
        <f>IF(SUMIF(ENTRADAS!A:A,A66,ENTRADAS!C:C)=0,"",SUMIF(ENTRADAS!A:A,A66,ENTRADAS!C:C))</f>
        <v/>
      </c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48"/>
      <c r="B67" s="148"/>
      <c r="C67" s="148" t="str">
        <f>IF(SUMIF(ENTRADAS!A:A,A67,ENTRADAS!C:C)=0,"",SUMIF(ENTRADAS!A:A,A67,ENTRADAS!C:C))</f>
        <v/>
      </c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148"/>
      <c r="B68" s="148"/>
      <c r="C68" s="148" t="str">
        <f>IF(SUMIF(ENTRADAS!A:A,A68,ENTRADAS!C:C)=0,"",SUMIF(ENTRADAS!A:A,A68,ENTRADAS!C:C))</f>
        <v/>
      </c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148"/>
      <c r="B69" s="148"/>
      <c r="C69" s="148" t="str">
        <f>IF(SUMIF(ENTRADAS!A:A,A69,ENTRADAS!C:C)=0,"",SUMIF(ENTRADAS!A:A,A69,ENTRADAS!C:C))</f>
        <v/>
      </c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148"/>
      <c r="B70" s="148"/>
      <c r="C70" s="148" t="str">
        <f>IF(SUMIF(ENTRADAS!A:A,A70,ENTRADAS!C:C)=0,"",SUMIF(ENTRADAS!A:A,A70,ENTRADAS!C:C))</f>
        <v/>
      </c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148"/>
      <c r="B71" s="148"/>
      <c r="C71" s="148" t="str">
        <f>IF(SUMIF(ENTRADAS!A:A,A71,ENTRADAS!C:C)=0,"",SUMIF(ENTRADAS!A:A,A71,ENTRADAS!C:C))</f>
        <v/>
      </c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148"/>
      <c r="B72" s="148"/>
      <c r="C72" s="148" t="str">
        <f>IF(SUMIF(ENTRADAS!A:A,A72,ENTRADAS!C:C)=0,"",SUMIF(ENTRADAS!A:A,A72,ENTRADAS!C:C))</f>
        <v/>
      </c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148"/>
      <c r="B73" s="148"/>
      <c r="C73" s="148" t="str">
        <f>IF(SUMIF(ENTRADAS!A:A,A73,ENTRADAS!C:C)=0,"",SUMIF(ENTRADAS!A:A,A73,ENTRADAS!C:C))</f>
        <v/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148"/>
      <c r="B74" s="148"/>
      <c r="C74" s="148" t="str">
        <f>IF(SUMIF(ENTRADAS!A:A,A74,ENTRADAS!C:C)=0,"",SUMIF(ENTRADAS!A:A,A74,ENTRADAS!C:C))</f>
        <v/>
      </c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148"/>
      <c r="B75" s="148"/>
      <c r="C75" s="148" t="str">
        <f>IF(SUMIF(ENTRADAS!A:A,A75,ENTRADAS!C:C)=0,"",SUMIF(ENTRADAS!A:A,A75,ENTRADAS!C:C))</f>
        <v/>
      </c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148"/>
      <c r="B76" s="148"/>
      <c r="C76" s="148" t="str">
        <f>IF(SUMIF(ENTRADAS!A:A,A76,ENTRADAS!C:C)=0,"",SUMIF(ENTRADAS!A:A,A76,ENTRADAS!C:C))</f>
        <v/>
      </c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148"/>
      <c r="B77" s="148"/>
      <c r="C77" s="148" t="str">
        <f>IF(SUMIF(ENTRADAS!A:A,A77,ENTRADAS!C:C)=0,"",SUMIF(ENTRADAS!A:A,A77,ENTRADAS!C:C))</f>
        <v/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148"/>
      <c r="B78" s="148"/>
      <c r="C78" s="148" t="str">
        <f>IF(SUMIF(ENTRADAS!A:A,A78,ENTRADAS!C:C)=0,"",SUMIF(ENTRADAS!A:A,A78,ENTRADAS!C:C))</f>
        <v/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148"/>
      <c r="B79" s="148"/>
      <c r="C79" s="148" t="str">
        <f>IF(SUMIF(ENTRADAS!A:A,A79,ENTRADAS!C:C)=0,"",SUMIF(ENTRADAS!A:A,A79,ENTRADAS!C:C))</f>
        <v/>
      </c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148"/>
      <c r="B80" s="148"/>
      <c r="C80" s="148" t="str">
        <f>IF(SUMIF(ENTRADAS!A:A,A80,ENTRADAS!C:C)=0,"",SUMIF(ENTRADAS!A:A,A80,ENTRADAS!C:C))</f>
        <v/>
      </c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148"/>
      <c r="B81" s="148"/>
      <c r="C81" s="148" t="str">
        <f>IF(SUMIF(ENTRADAS!A:A,A81,ENTRADAS!C:C)=0,"",SUMIF(ENTRADAS!A:A,A81,ENTRADAS!C:C))</f>
        <v/>
      </c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148"/>
      <c r="B82" s="148"/>
      <c r="C82" s="148" t="str">
        <f>IF(SUMIF(ENTRADAS!A:A,A82,ENTRADAS!C:C)=0,"",SUMIF(ENTRADAS!A:A,A82,ENTRADAS!C:C))</f>
        <v/>
      </c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148"/>
      <c r="B83" s="148"/>
      <c r="C83" s="148" t="str">
        <f>IF(SUMIF(ENTRADAS!A:A,A83,ENTRADAS!C:C)=0,"",SUMIF(ENTRADAS!A:A,A83,ENTRADAS!C:C))</f>
        <v/>
      </c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148"/>
      <c r="B84" s="148"/>
      <c r="C84" s="148" t="str">
        <f>IF(SUMIF(ENTRADAS!A:A,A84,ENTRADAS!C:C)=0,"",SUMIF(ENTRADAS!A:A,A84,ENTRADAS!C:C))</f>
        <v/>
      </c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148"/>
      <c r="B85" s="148"/>
      <c r="C85" s="148" t="str">
        <f>IF(SUMIF(ENTRADAS!A:A,A85,ENTRADAS!C:C)=0,"",SUMIF(ENTRADAS!A:A,A85,ENTRADAS!C:C))</f>
        <v/>
      </c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48"/>
      <c r="B86" s="148"/>
      <c r="C86" s="148" t="str">
        <f>IF(SUMIF(ENTRADAS!A:A,A86,ENTRADAS!C:C)=0,"",SUMIF(ENTRADAS!A:A,A86,ENTRADAS!C:C))</f>
        <v/>
      </c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48"/>
      <c r="B87" s="148"/>
      <c r="C87" s="148" t="str">
        <f>IF(SUMIF(ENTRADAS!A:A,A87,ENTRADAS!C:C)=0,"",SUMIF(ENTRADAS!A:A,A87,ENTRADAS!C:C))</f>
        <v/>
      </c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48"/>
      <c r="B88" s="148"/>
      <c r="C88" s="148" t="str">
        <f>IF(SUMIF(ENTRADAS!A:A,A88,ENTRADAS!C:C)=0,"",SUMIF(ENTRADAS!A:A,A88,ENTRADAS!C:C))</f>
        <v/>
      </c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48"/>
      <c r="B89" s="148"/>
      <c r="C89" s="148" t="str">
        <f>IF(SUMIF(ENTRADAS!A:A,A89,ENTRADAS!C:C)=0,"",SUMIF(ENTRADAS!A:A,A89,ENTRADAS!C:C))</f>
        <v/>
      </c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48"/>
      <c r="B90" s="148"/>
      <c r="C90" s="148" t="str">
        <f>IF(SUMIF(ENTRADAS!A:A,A90,ENTRADAS!C:C)=0,"",SUMIF(ENTRADAS!A:A,A90,ENTRADAS!C:C))</f>
        <v/>
      </c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48"/>
      <c r="B91" s="148"/>
      <c r="C91" s="148" t="str">
        <f>IF(SUMIF(ENTRADAS!A:A,A91,ENTRADAS!C:C)=0,"",SUMIF(ENTRADAS!A:A,A91,ENTRADAS!C:C))</f>
        <v/>
      </c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48"/>
      <c r="B92" s="148"/>
      <c r="C92" s="148" t="str">
        <f>IF(SUMIF(ENTRADAS!A:A,A92,ENTRADAS!C:C)=0,"",SUMIF(ENTRADAS!A:A,A92,ENTRADAS!C:C))</f>
        <v/>
      </c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48"/>
      <c r="B93" s="148"/>
      <c r="C93" s="148" t="str">
        <f>IF(SUMIF(ENTRADAS!A:A,A93,ENTRADAS!C:C)=0,"",SUMIF(ENTRADAS!A:A,A93,ENTRADAS!C:C))</f>
        <v/>
      </c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48"/>
      <c r="B94" s="148"/>
      <c r="C94" s="148" t="str">
        <f>IF(SUMIF(ENTRADAS!A:A,A94,ENTRADAS!C:C)=0,"",SUMIF(ENTRADAS!A:A,A94,ENTRADAS!C:C))</f>
        <v/>
      </c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48"/>
      <c r="B95" s="148"/>
      <c r="C95" s="148" t="str">
        <f>IF(SUMIF(ENTRADAS!A:A,A95,ENTRADAS!C:C)=0,"",SUMIF(ENTRADAS!A:A,A95,ENTRADAS!C:C))</f>
        <v/>
      </c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48"/>
      <c r="B96" s="148"/>
      <c r="C96" s="148" t="str">
        <f>IF(SUMIF(ENTRADAS!A:A,A96,ENTRADAS!C:C)=0,"",SUMIF(ENTRADAS!A:A,A96,ENTRADAS!C:C))</f>
        <v/>
      </c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48"/>
      <c r="B97" s="148"/>
      <c r="C97" s="148" t="str">
        <f>IF(SUMIF(ENTRADAS!A:A,A97,ENTRADAS!C:C)=0,"",SUMIF(ENTRADAS!A:A,A97,ENTRADAS!C:C))</f>
        <v/>
      </c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48"/>
      <c r="B98" s="148"/>
      <c r="C98" s="148" t="str">
        <f>IF(SUMIF(ENTRADAS!A:A,A98,ENTRADAS!C:C)=0,"",SUMIF(ENTRADAS!A:A,A98,ENTRADAS!C:C))</f>
        <v/>
      </c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148"/>
      <c r="B99" s="148"/>
      <c r="C99" s="148" t="str">
        <f>IF(SUMIF(ENTRADAS!A:A,A99,ENTRADAS!C:C)=0,"",SUMIF(ENTRADAS!A:A,A99,ENTRADAS!C:C))</f>
        <v/>
      </c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148"/>
      <c r="B100" s="148"/>
      <c r="C100" s="148" t="str">
        <f>IF(SUMIF(ENTRADAS!A:A,A100,ENTRADAS!C:C)=0,"",SUMIF(ENTRADAS!A:A,A100,ENTRADAS!C:C))</f>
        <v/>
      </c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148"/>
      <c r="B101" s="148"/>
      <c r="C101" s="148" t="str">
        <f>IF(SUMIF(ENTRADAS!A:A,A101,ENTRADAS!C:C)=0,"",SUMIF(ENTRADAS!A:A,A101,ENTRADAS!C:C))</f>
        <v/>
      </c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48"/>
      <c r="B102" s="148"/>
      <c r="C102" s="148" t="str">
        <f>IF(SUMIF(ENTRADAS!A:A,A102,ENTRADAS!C:C)=0,"",SUMIF(ENTRADAS!A:A,A102,ENTRADAS!C:C))</f>
        <v/>
      </c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48"/>
      <c r="B103" s="148"/>
      <c r="C103" s="148" t="str">
        <f>IF(SUMIF(ENTRADAS!A:A,A103,ENTRADAS!C:C)=0,"",SUMIF(ENTRADAS!A:A,A103,ENTRADAS!C:C))</f>
        <v/>
      </c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48"/>
      <c r="B104" s="148"/>
      <c r="C104" s="148" t="str">
        <f>IF(SUMIF(ENTRADAS!A:A,A104,ENTRADAS!C:C)=0,"",SUMIF(ENTRADAS!A:A,A104,ENTRADAS!C:C))</f>
        <v/>
      </c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48"/>
      <c r="B105" s="148"/>
      <c r="C105" s="148" t="str">
        <f>IF(SUMIF(ENTRADAS!A:A,A105,ENTRADAS!C:C)=0,"",SUMIF(ENTRADAS!A:A,A105,ENTRADAS!C:C))</f>
        <v/>
      </c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48"/>
      <c r="B106" s="148"/>
      <c r="C106" s="148" t="str">
        <f>IF(SUMIF(ENTRADAS!A:A,A106,ENTRADAS!C:C)=0,"",SUMIF(ENTRADAS!A:A,A106,ENTRADAS!C:C))</f>
        <v/>
      </c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48"/>
      <c r="B107" s="148"/>
      <c r="C107" s="148" t="str">
        <f>IF(SUMIF(ENTRADAS!A:A,A107,ENTRADAS!C:C)=0,"",SUMIF(ENTRADAS!A:A,A107,ENTRADAS!C:C))</f>
        <v/>
      </c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48"/>
      <c r="B108" s="148"/>
      <c r="C108" s="148" t="str">
        <f>IF(SUMIF(ENTRADAS!A:A,A108,ENTRADAS!C:C)=0,"",SUMIF(ENTRADAS!A:A,A108,ENTRADAS!C:C))</f>
        <v/>
      </c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48"/>
      <c r="B109" s="148"/>
      <c r="C109" s="148" t="str">
        <f>IF(SUMIF(ENTRADAS!A:A,A109,ENTRADAS!C:C)=0,"",SUMIF(ENTRADAS!A:A,A109,ENTRADAS!C:C))</f>
        <v/>
      </c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48"/>
      <c r="B110" s="148"/>
      <c r="C110" s="148" t="str">
        <f>IF(SUMIF(ENTRADAS!A:A,A110,ENTRADAS!C:C)=0,"",SUMIF(ENTRADAS!A:A,A110,ENTRADAS!C:C))</f>
        <v/>
      </c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48"/>
      <c r="B111" s="148"/>
      <c r="C111" s="148" t="str">
        <f>IF(SUMIF(ENTRADAS!A:A,A111,ENTRADAS!C:C)=0,"",SUMIF(ENTRADAS!A:A,A111,ENTRADAS!C:C))</f>
        <v/>
      </c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48"/>
      <c r="B112" s="148"/>
      <c r="C112" s="148" t="str">
        <f>IF(SUMIF(ENTRADAS!A:A,A112,ENTRADAS!C:C)=0,"",SUMIF(ENTRADAS!A:A,A112,ENTRADAS!C:C))</f>
        <v/>
      </c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48"/>
      <c r="B113" s="148"/>
      <c r="C113" s="148" t="str">
        <f>IF(SUMIF(ENTRADAS!A:A,A113,ENTRADAS!C:C)=0,"",SUMIF(ENTRADAS!A:A,A113,ENTRADAS!C:C))</f>
        <v/>
      </c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48"/>
      <c r="B114" s="148"/>
      <c r="C114" s="148" t="str">
        <f>IF(SUMIF(ENTRADAS!A:A,A114,ENTRADAS!C:C)=0,"",SUMIF(ENTRADAS!A:A,A114,ENTRADAS!C:C))</f>
        <v/>
      </c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48"/>
      <c r="B115" s="148"/>
      <c r="C115" s="148" t="str">
        <f>IF(SUMIF(ENTRADAS!A:A,A115,ENTRADAS!C:C)=0,"",SUMIF(ENTRADAS!A:A,A115,ENTRADAS!C:C))</f>
        <v/>
      </c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48"/>
      <c r="B116" s="148"/>
      <c r="C116" s="148" t="str">
        <f>IF(SUMIF(ENTRADAS!A:A,A116,ENTRADAS!C:C)=0,"",SUMIF(ENTRADAS!A:A,A116,ENTRADAS!C:C))</f>
        <v/>
      </c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48"/>
      <c r="B117" s="148"/>
      <c r="C117" s="148" t="str">
        <f>IF(SUMIF(ENTRADAS!A:A,A117,ENTRADAS!C:C)=0,"",SUMIF(ENTRADAS!A:A,A117,ENTRADAS!C:C))</f>
        <v/>
      </c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48"/>
      <c r="B118" s="148"/>
      <c r="C118" s="148" t="str">
        <f>IF(SUMIF(ENTRADAS!A:A,A118,ENTRADAS!C:C)=0,"",SUMIF(ENTRADAS!A:A,A118,ENTRADAS!C:C))</f>
        <v/>
      </c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48"/>
      <c r="B119" s="148"/>
      <c r="C119" s="148" t="str">
        <f>IF(SUMIF(ENTRADAS!A:A,A119,ENTRADAS!C:C)=0,"",SUMIF(ENTRADAS!A:A,A119,ENTRADAS!C:C))</f>
        <v/>
      </c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48"/>
      <c r="B120" s="148"/>
      <c r="C120" s="148" t="str">
        <f>IF(SUMIF(ENTRADAS!A:A,A120,ENTRADAS!C:C)=0,"",SUMIF(ENTRADAS!A:A,A120,ENTRADAS!C:C))</f>
        <v/>
      </c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48"/>
      <c r="B121" s="148"/>
      <c r="C121" s="148" t="str">
        <f>IF(SUMIF(ENTRADAS!A:A,A121,ENTRADAS!C:C)=0,"",SUMIF(ENTRADAS!A:A,A121,ENTRADAS!C:C))</f>
        <v/>
      </c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48"/>
      <c r="B122" s="148"/>
      <c r="C122" s="148" t="str">
        <f>IF(SUMIF(ENTRADAS!A:A,A122,ENTRADAS!C:C)=0,"",SUMIF(ENTRADAS!A:A,A122,ENTRADAS!C:C))</f>
        <v/>
      </c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48"/>
      <c r="B123" s="148"/>
      <c r="C123" s="148" t="str">
        <f>IF(SUMIF(ENTRADAS!A:A,A123,ENTRADAS!C:C)=0,"",SUMIF(ENTRADAS!A:A,A123,ENTRADAS!C:C))</f>
        <v/>
      </c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48"/>
      <c r="B124" s="148"/>
      <c r="C124" s="148" t="str">
        <f>IF(SUMIF(ENTRADAS!A:A,A124,ENTRADAS!C:C)=0,"",SUMIF(ENTRADAS!A:A,A124,ENTRADAS!C:C))</f>
        <v/>
      </c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48"/>
      <c r="B125" s="148"/>
      <c r="C125" s="148" t="str">
        <f>IF(SUMIF(ENTRADAS!A:A,A125,ENTRADAS!C:C)=0,"",SUMIF(ENTRADAS!A:A,A125,ENTRADAS!C:C))</f>
        <v/>
      </c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48"/>
      <c r="B126" s="148"/>
      <c r="C126" s="148" t="str">
        <f>IF(SUMIF(ENTRADAS!A:A,A126,ENTRADAS!C:C)=0,"",SUMIF(ENTRADAS!A:A,A126,ENTRADAS!C:C))</f>
        <v/>
      </c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48"/>
      <c r="B127" s="148"/>
      <c r="C127" s="148" t="str">
        <f>IF(SUMIF(ENTRADAS!A:A,A127,ENTRADAS!C:C)=0,"",SUMIF(ENTRADAS!A:A,A127,ENTRADAS!C:C))</f>
        <v/>
      </c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48"/>
      <c r="B128" s="148"/>
      <c r="C128" s="148" t="str">
        <f>IF(SUMIF(ENTRADAS!A:A,A128,ENTRADAS!C:C)=0,"",SUMIF(ENTRADAS!A:A,A128,ENTRADAS!C:C))</f>
        <v/>
      </c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48"/>
      <c r="B129" s="148"/>
      <c r="C129" s="148" t="str">
        <f>IF(SUMIF(ENTRADAS!A:A,A129,ENTRADAS!C:C)=0,"",SUMIF(ENTRADAS!A:A,A129,ENTRADAS!C:C))</f>
        <v/>
      </c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48"/>
      <c r="B130" s="148"/>
      <c r="C130" s="148" t="str">
        <f>IF(SUMIF(ENTRADAS!A:A,A130,ENTRADAS!C:C)=0,"",SUMIF(ENTRADAS!A:A,A130,ENTRADAS!C:C))</f>
        <v/>
      </c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48"/>
      <c r="B131" s="148"/>
      <c r="C131" s="148" t="str">
        <f>IF(SUMIF(ENTRADAS!A:A,A131,ENTRADAS!C:C)=0,"",SUMIF(ENTRADAS!A:A,A131,ENTRADAS!C:C))</f>
        <v/>
      </c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48"/>
      <c r="B132" s="148"/>
      <c r="C132" s="148" t="str">
        <f>IF(SUMIF(ENTRADAS!A:A,A132,ENTRADAS!C:C)=0,"",SUMIF(ENTRADAS!A:A,A132,ENTRADAS!C:C))</f>
        <v/>
      </c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48"/>
      <c r="B133" s="148"/>
      <c r="C133" s="148" t="str">
        <f>IF(SUMIF(ENTRADAS!A:A,A133,ENTRADAS!C:C)=0,"",SUMIF(ENTRADAS!A:A,A133,ENTRADAS!C:C))</f>
        <v/>
      </c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48"/>
      <c r="B134" s="148"/>
      <c r="C134" s="148" t="str">
        <f>IF(SUMIF(ENTRADAS!A:A,A134,ENTRADAS!C:C)=0,"",SUMIF(ENTRADAS!A:A,A134,ENTRADAS!C:C))</f>
        <v/>
      </c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48"/>
      <c r="B135" s="148"/>
      <c r="C135" s="148" t="str">
        <f>IF(SUMIF(ENTRADAS!A:A,A135,ENTRADAS!C:C)=0,"",SUMIF(ENTRADAS!A:A,A135,ENTRADAS!C:C))</f>
        <v/>
      </c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48"/>
      <c r="B136" s="148"/>
      <c r="C136" s="148" t="str">
        <f>IF(SUMIF(ENTRADAS!A:A,A136,ENTRADAS!C:C)=0,"",SUMIF(ENTRADAS!A:A,A136,ENTRADAS!C:C))</f>
        <v/>
      </c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48"/>
      <c r="B137" s="148"/>
      <c r="C137" s="148" t="str">
        <f>IF(SUMIF(ENTRADAS!A:A,A137,ENTRADAS!C:C)=0,"",SUMIF(ENTRADAS!A:A,A137,ENTRADAS!C:C))</f>
        <v/>
      </c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48"/>
      <c r="B138" s="148"/>
      <c r="C138" s="148" t="str">
        <f>IF(SUMIF(ENTRADAS!A:A,A138,ENTRADAS!C:C)=0,"")</f>
        <v/>
      </c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48"/>
      <c r="B139" s="148"/>
      <c r="C139" s="148" t="str">
        <f>IF(SUMIF(ENTRADAS!A:A,A139,ENTRADAS!C:C)=0,"")</f>
        <v/>
      </c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48"/>
      <c r="B140" s="148"/>
      <c r="C140" s="148" t="str">
        <f>IF(SUMIF(ENTRADAS!A:A,A140,ENTRADAS!C:C)=0,"")</f>
        <v/>
      </c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48"/>
      <c r="B141" s="148"/>
      <c r="C141" s="148" t="str">
        <f>IF(SUMIF(ENTRADAS!A:A,A141,ENTRADAS!C:C)=0,"")</f>
        <v/>
      </c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48"/>
      <c r="B142" s="148"/>
      <c r="C142" s="148" t="str">
        <f>IF(SUMIF(ENTRADAS!A:A,A142,ENTRADAS!C:C)=0,"")</f>
        <v/>
      </c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48"/>
      <c r="B143" s="148"/>
      <c r="C143" s="148" t="str">
        <f>IF(SUMIF(ENTRADAS!A:A,A143,ENTRADAS!C:C)=0,"")</f>
        <v/>
      </c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48"/>
      <c r="B144" s="148"/>
      <c r="C144" s="148" t="str">
        <f>IF(SUMIF(ENTRADAS!A:A,A144,ENTRADAS!C:C)=0,"")</f>
        <v/>
      </c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48"/>
      <c r="B145" s="148"/>
      <c r="C145" s="148" t="str">
        <f>IF(SUMIF(ENTRADAS!A:A,A145,ENTRADAS!C:C)=0,"")</f>
        <v/>
      </c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48"/>
      <c r="B146" s="148"/>
      <c r="C146" s="148" t="str">
        <f>IF(SUMIF(ENTRADAS!A:A,A146,ENTRADAS!C:C)=0,"")</f>
        <v/>
      </c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48"/>
      <c r="B147" s="148"/>
      <c r="C147" s="148" t="str">
        <f>IF(SUMIF(ENTRADAS!A:A,A147,ENTRADAS!C:C)=0,"")</f>
        <v/>
      </c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48"/>
      <c r="B148" s="148"/>
      <c r="C148" s="148" t="str">
        <f>IF(SUMIF(ENTRADAS!A:A,A148,ENTRADAS!C:C)=0,"")</f>
        <v/>
      </c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48"/>
      <c r="B149" s="148"/>
      <c r="C149" s="148" t="str">
        <f>IF(SUMIF(ENTRADAS!A:A,A149,ENTRADAS!C:C)=0,"")</f>
        <v/>
      </c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48"/>
      <c r="B150" s="148"/>
      <c r="C150" s="148" t="str">
        <f>IF(SUMIF(ENTRADAS!A:A,A150,ENTRADAS!C:C)=0,"")</f>
        <v/>
      </c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48"/>
      <c r="B151" s="148"/>
      <c r="C151" s="148" t="str">
        <f>IF(SUMIF(ENTRADAS!A:A,A151,ENTRADAS!C:C)=0,"")</f>
        <v/>
      </c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48"/>
      <c r="B152" s="148"/>
      <c r="C152" s="148" t="str">
        <f>IF(SUMIF(ENTRADAS!A:A,A152,ENTRADAS!C:C)=0,"")</f>
        <v/>
      </c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48"/>
      <c r="B153" s="148"/>
      <c r="C153" s="148" t="str">
        <f>IF(SUMIF(ENTRADAS!A:A,A153,ENTRADAS!C:C)=0,"")</f>
        <v/>
      </c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48"/>
      <c r="B154" s="148"/>
      <c r="C154" s="148" t="str">
        <f>IF(SUMIF(ENTRADAS!A:A,A154,ENTRADAS!C:C)=0,"")</f>
        <v/>
      </c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48"/>
      <c r="B155" s="148"/>
      <c r="C155" s="148" t="str">
        <f>IF(SUMIF(ENTRADAS!A:A,A155,ENTRADAS!C:C)=0,"")</f>
        <v/>
      </c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48"/>
      <c r="B156" s="148"/>
      <c r="C156" s="148" t="str">
        <f>IF(SUMIF(ENTRADAS!A:A,A156,ENTRADAS!C:C)=0,"")</f>
        <v/>
      </c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48"/>
      <c r="B157" s="148"/>
      <c r="C157" s="148" t="str">
        <f>IF(SUMIF(ENTRADAS!A:A,A157,ENTRADAS!C:C)=0,"")</f>
        <v/>
      </c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48"/>
      <c r="B158" s="148"/>
      <c r="C158" s="148" t="str">
        <f>IF(SUMIF(ENTRADAS!A:A,A158,ENTRADAS!C:C)=0,"")</f>
        <v/>
      </c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48"/>
      <c r="B159" s="148"/>
      <c r="C159" s="148" t="str">
        <f>IF(SUMIF(ENTRADAS!A:A,A159,ENTRADAS!C:C)=0,"")</f>
        <v/>
      </c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48"/>
      <c r="B160" s="148"/>
      <c r="C160" s="148" t="str">
        <f>IF(SUMIF(ENTRADAS!A:A,A160,ENTRADAS!C:C)=0,"")</f>
        <v/>
      </c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48"/>
      <c r="B161" s="148"/>
      <c r="C161" s="148" t="str">
        <f>IF(SUMIF(ENTRADAS!A:A,A161,ENTRADAS!C:C)=0,"")</f>
        <v/>
      </c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48"/>
      <c r="B162" s="148"/>
      <c r="C162" s="148" t="str">
        <f>IF(SUMIF(ENTRADAS!A:A,A162,ENTRADAS!C:C)=0,"")</f>
        <v/>
      </c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48"/>
      <c r="B163" s="148"/>
      <c r="C163" s="148" t="str">
        <f>IF(SUMIF(ENTRADAS!A:A,A163,ENTRADAS!C:C)=0,"")</f>
        <v/>
      </c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48"/>
      <c r="B164" s="148"/>
      <c r="C164" s="148" t="str">
        <f>IF(SUMIF(ENTRADAS!A:A,A164,ENTRADAS!C:C)=0,"")</f>
        <v/>
      </c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48"/>
      <c r="B165" s="148"/>
      <c r="C165" s="148" t="str">
        <f>IF(SUMIF(ENTRADAS!A:A,A165,ENTRADAS!C:C)=0,"")</f>
        <v/>
      </c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48"/>
      <c r="B166" s="148"/>
      <c r="C166" s="148" t="str">
        <f>IF(SUMIF(ENTRADAS!A:A,A166,ENTRADAS!C:C)=0,"")</f>
        <v/>
      </c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48"/>
      <c r="B167" s="148"/>
      <c r="C167" s="148" t="str">
        <f>IF(SUMIF(ENTRADAS!A:A,A167,ENTRADAS!C:C)=0,"")</f>
        <v/>
      </c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48"/>
      <c r="B168" s="148"/>
      <c r="C168" s="148" t="str">
        <f>IF(SUMIF(ENTRADAS!A:A,A168,ENTRADAS!C:C)=0,"")</f>
        <v/>
      </c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48"/>
      <c r="B169" s="148"/>
      <c r="C169" s="148" t="str">
        <f>IF(SUMIF(ENTRADAS!A:A,A169,ENTRADAS!C:C)=0,"")</f>
        <v/>
      </c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48"/>
      <c r="B170" s="148"/>
      <c r="C170" s="148" t="str">
        <f>IF(SUMIF(ENTRADAS!A:A,A170,ENTRADAS!C:C)=0,"")</f>
        <v/>
      </c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48"/>
      <c r="B171" s="148"/>
      <c r="C171" s="148" t="str">
        <f>IF(SUMIF(ENTRADAS!A:A,A171,ENTRADAS!C:C)=0,"")</f>
        <v/>
      </c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48"/>
      <c r="B172" s="148"/>
      <c r="C172" s="148" t="str">
        <f>IF(SUMIF(ENTRADAS!A:A,A172,ENTRADAS!C:C)=0,"")</f>
        <v/>
      </c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48"/>
      <c r="B173" s="148"/>
      <c r="C173" s="148" t="str">
        <f>IF(SUMIF(ENTRADAS!A:A,A173,ENTRADAS!C:C)=0,"")</f>
        <v/>
      </c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48"/>
      <c r="B174" s="148"/>
      <c r="C174" s="148" t="str">
        <f>IF(SUMIF(ENTRADAS!A:A,A174,ENTRADAS!C:C)=0,"")</f>
        <v/>
      </c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48"/>
      <c r="B175" s="148"/>
      <c r="C175" s="148" t="str">
        <f>IF(SUMIF(ENTRADAS!A:A,A175,ENTRADAS!C:C)=0,"")</f>
        <v/>
      </c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48"/>
      <c r="B176" s="148"/>
      <c r="C176" s="148" t="str">
        <f>IF(SUMIF(ENTRADAS!A:A,A176,ENTRADAS!C:C)=0,"")</f>
        <v/>
      </c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48"/>
      <c r="B177" s="148"/>
      <c r="C177" s="148" t="str">
        <f>IF(SUMIF(ENTRADAS!A:A,A177,ENTRADAS!C:C)=0,"")</f>
        <v/>
      </c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48"/>
      <c r="B178" s="148"/>
      <c r="C178" s="148" t="str">
        <f>IF(SUMIF(ENTRADAS!A:A,A178,ENTRADAS!C:C)=0,"")</f>
        <v/>
      </c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48"/>
      <c r="B179" s="148"/>
      <c r="C179" s="148" t="str">
        <f>IF(SUMIF(ENTRADAS!A:A,A179,ENTRADAS!C:C)=0,"")</f>
        <v/>
      </c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48"/>
      <c r="B180" s="148"/>
      <c r="C180" s="148" t="str">
        <f>IF(SUMIF(ENTRADAS!A:A,A180,ENTRADAS!C:C)=0,"")</f>
        <v/>
      </c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48"/>
      <c r="B181" s="148"/>
      <c r="C181" s="148" t="str">
        <f>IF(SUMIF(ENTRADAS!A:A,A181,ENTRADAS!C:C)=0,"")</f>
        <v/>
      </c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48"/>
      <c r="B182" s="148"/>
      <c r="C182" s="148" t="str">
        <f>IF(SUMIF(ENTRADAS!A:A,A182,ENTRADAS!C:C)=0,"")</f>
        <v/>
      </c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48"/>
      <c r="B183" s="148"/>
      <c r="C183" s="148" t="str">
        <f>IF(SUMIF(ENTRADAS!A:A,A183,ENTRADAS!C:C)=0,"")</f>
        <v/>
      </c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48"/>
      <c r="B184" s="148"/>
      <c r="C184" s="148" t="str">
        <f>IF(SUMIF(ENTRADAS!A:A,A184,ENTRADAS!C:C)=0,"")</f>
        <v/>
      </c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48"/>
      <c r="B185" s="148"/>
      <c r="C185" s="148" t="str">
        <f>IF(SUMIF(ENTRADAS!A:A,A185,ENTRADAS!C:C)=0,"")</f>
        <v/>
      </c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48"/>
      <c r="B186" s="148"/>
      <c r="C186" s="148" t="str">
        <f>IF(SUMIF(ENTRADAS!A:A,A186,ENTRADAS!C:C)=0,"")</f>
        <v/>
      </c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48"/>
      <c r="B187" s="148"/>
      <c r="C187" s="148" t="str">
        <f>IF(SUMIF(ENTRADAS!A:A,A187,ENTRADAS!C:C)=0,"")</f>
        <v/>
      </c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48"/>
      <c r="B188" s="148"/>
      <c r="C188" s="148" t="str">
        <f>IF(SUMIF(ENTRADAS!A:A,A188,ENTRADAS!C:C)=0,"")</f>
        <v/>
      </c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48"/>
      <c r="B189" s="148"/>
      <c r="C189" s="148" t="str">
        <f>IF(SUMIF(ENTRADAS!A:A,A189,ENTRADAS!C:C)=0,"")</f>
        <v/>
      </c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48"/>
      <c r="B190" s="148"/>
      <c r="C190" s="148" t="str">
        <f>IF(SUMIF(ENTRADAS!A:A,A190,ENTRADAS!C:C)=0,"")</f>
        <v/>
      </c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48"/>
      <c r="B191" s="148"/>
      <c r="C191" s="148" t="str">
        <f>IF(SUMIF(ENTRADAS!A:A,A191,ENTRADAS!C:C)=0,"")</f>
        <v/>
      </c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48"/>
      <c r="B192" s="148"/>
      <c r="C192" s="148" t="str">
        <f>IF(SUMIF(ENTRADAS!A:A,A192,ENTRADAS!C:C)=0,"")</f>
        <v/>
      </c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48"/>
      <c r="B193" s="148"/>
      <c r="C193" s="148" t="str">
        <f>IF(SUMIF(ENTRADAS!A:A,A193,ENTRADAS!C:C)=0,"")</f>
        <v/>
      </c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48"/>
      <c r="B194" s="148"/>
      <c r="C194" s="148" t="str">
        <f>IF(SUMIF(ENTRADAS!A:A,A194,ENTRADAS!C:C)=0,"")</f>
        <v/>
      </c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48"/>
      <c r="B195" s="148"/>
      <c r="C195" s="148" t="str">
        <f>IF(SUMIF(ENTRADAS!A:A,A195,ENTRADAS!C:C)=0,"")</f>
        <v/>
      </c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48"/>
      <c r="B196" s="148"/>
      <c r="C196" s="148" t="str">
        <f>IF(SUMIF(ENTRADAS!A:A,A196,ENTRADAS!C:C)=0,"")</f>
        <v/>
      </c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48"/>
      <c r="B197" s="148"/>
      <c r="C197" s="148" t="str">
        <f>IF(SUMIF(ENTRADAS!A:A,A197,ENTRADAS!C:C)=0,"")</f>
        <v/>
      </c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48"/>
      <c r="B198" s="148"/>
      <c r="C198" s="148" t="str">
        <f>IF(SUMIF(ENTRADAS!A:A,A198,ENTRADAS!C:C)=0,"")</f>
        <v/>
      </c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48"/>
      <c r="B199" s="148"/>
      <c r="C199" s="148" t="str">
        <f>IF(SUMIF(ENTRADAS!A:A,A199,ENTRADAS!C:C)=0,"")</f>
        <v/>
      </c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48"/>
      <c r="B200" s="148"/>
      <c r="C200" s="148" t="str">
        <f>IF(SUMIF(ENTRADAS!A:A,A200,ENTRADAS!C:C)=0,"")</f>
        <v/>
      </c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48"/>
      <c r="B201" s="148"/>
      <c r="C201" s="148" t="str">
        <f>IF(SUMIF(ENTRADAS!A:A,A201,ENTRADAS!C:C)=0,"")</f>
        <v/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48"/>
      <c r="B202" s="148"/>
      <c r="C202" s="148" t="str">
        <f>IF(SUMIF(ENTRADAS!A:A,A202,ENTRADAS!C:C)=0,"")</f>
        <v/>
      </c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48"/>
      <c r="B203" s="148"/>
      <c r="C203" s="148" t="str">
        <f>IF(SUMIF(ENTRADAS!A:A,A203,ENTRADAS!C:C)=0,"")</f>
        <v/>
      </c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48"/>
      <c r="B204" s="148"/>
      <c r="C204" s="148" t="str">
        <f>IF(SUMIF(ENTRADAS!A:A,A204,ENTRADAS!C:C)=0,"")</f>
        <v/>
      </c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48"/>
      <c r="B205" s="148"/>
      <c r="C205" s="148" t="str">
        <f>IF(SUMIF(ENTRADAS!A:A,A205,ENTRADAS!C:C)=0,"")</f>
        <v/>
      </c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48"/>
      <c r="B206" s="148"/>
      <c r="C206" s="148" t="str">
        <f>IF(SUMIF(ENTRADAS!A:A,A206,ENTRADAS!C:C)=0,"")</f>
        <v/>
      </c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48"/>
      <c r="B207" s="148"/>
      <c r="C207" s="148" t="str">
        <f>IF(SUMIF(ENTRADAS!A:A,A207,ENTRADAS!C:C)=0,"")</f>
        <v/>
      </c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48"/>
      <c r="B208" s="148"/>
      <c r="C208" s="148" t="str">
        <f>IF(SUMIF(ENTRADAS!A:A,A208,ENTRADAS!C:C)=0,"")</f>
        <v/>
      </c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48"/>
      <c r="B209" s="148"/>
      <c r="C209" s="148" t="str">
        <f>IF(SUMIF(ENTRADAS!A:A,A209,ENTRADAS!C:C)=0,"")</f>
        <v/>
      </c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48"/>
      <c r="B210" s="148"/>
      <c r="C210" s="148" t="str">
        <f>IF(SUMIF(ENTRADAS!A:A,A210,ENTRADAS!C:C)=0,"")</f>
        <v/>
      </c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48"/>
      <c r="B211" s="148"/>
      <c r="C211" s="148" t="str">
        <f>IF(SUMIF(ENTRADAS!A:A,A211,ENTRADAS!C:C)=0,"")</f>
        <v/>
      </c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48"/>
      <c r="B212" s="148"/>
      <c r="C212" s="148" t="str">
        <f>IF(SUMIF(ENTRADAS!A:A,A212,ENTRADAS!C:C)=0,"")</f>
        <v/>
      </c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48"/>
      <c r="B213" s="148"/>
      <c r="C213" s="148" t="str">
        <f>IF(SUMIF(ENTRADAS!A:A,A213,ENTRADAS!C:C)=0,"")</f>
        <v/>
      </c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48"/>
      <c r="B214" s="148"/>
      <c r="C214" s="148" t="str">
        <f>IF(SUMIF(ENTRADAS!A:A,A214,ENTRADAS!C:C)=0,"")</f>
        <v/>
      </c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48"/>
      <c r="B215" s="148"/>
      <c r="C215" s="148" t="str">
        <f>IF(SUMIF(ENTRADAS!A:A,A215,ENTRADAS!C:C)=0,"")</f>
        <v/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48"/>
      <c r="B216" s="148"/>
      <c r="C216" s="148" t="str">
        <f>IF(SUMIF(ENTRADAS!A:A,A216,ENTRADAS!C:C)=0,"")</f>
        <v/>
      </c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48"/>
      <c r="B217" s="148"/>
      <c r="C217" s="148" t="str">
        <f>IF(SUMIF(ENTRADAS!A:A,A217,ENTRADAS!C:C)=0,"")</f>
        <v/>
      </c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48"/>
      <c r="B218" s="148"/>
      <c r="C218" s="148" t="str">
        <f>IF(SUMIF(ENTRADAS!A:A,A218,ENTRADAS!C:C)=0,"")</f>
        <v/>
      </c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48"/>
      <c r="B219" s="148"/>
      <c r="C219" s="148" t="str">
        <f>IF(SUMIF(ENTRADAS!A:A,A219,ENTRADAS!C:C)=0,"")</f>
        <v/>
      </c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48"/>
      <c r="B220" s="148"/>
      <c r="C220" s="148" t="str">
        <f>IF(SUMIF(ENTRADAS!A:A,A220,ENTRADAS!C:C)=0,"")</f>
        <v/>
      </c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48"/>
      <c r="B221" s="148"/>
      <c r="C221" s="148" t="str">
        <f>IF(SUMIF(ENTRADAS!A:A,A221,ENTRADAS!C:C)=0,"")</f>
        <v/>
      </c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48"/>
      <c r="B222" s="148"/>
      <c r="C222" s="148" t="str">
        <f>IF(SUMIF(ENTRADAS!A:A,A222,ENTRADAS!C:C)=0,"")</f>
        <v/>
      </c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48"/>
      <c r="B223" s="148"/>
      <c r="C223" s="148" t="str">
        <f>IF(SUMIF(ENTRADAS!A:A,A223,ENTRADAS!C:C)=0,"")</f>
        <v/>
      </c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48"/>
      <c r="B224" s="148"/>
      <c r="C224" s="148" t="str">
        <f>IF(SUMIF(ENTRADAS!A:A,A224,ENTRADAS!C:C)=0,"")</f>
        <v/>
      </c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48"/>
      <c r="B225" s="148"/>
      <c r="C225" s="148" t="str">
        <f>IF(SUMIF(ENTRADAS!A:A,A225,ENTRADAS!C:C)=0,"")</f>
        <v/>
      </c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48"/>
      <c r="B226" s="148"/>
      <c r="C226" s="148" t="str">
        <f>IF(SUMIF(ENTRADAS!A:A,A226,ENTRADAS!C:C)=0,"")</f>
        <v/>
      </c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48"/>
      <c r="B227" s="148"/>
      <c r="C227" s="148" t="str">
        <f>IF(SUMIF(ENTRADAS!A:A,A227,ENTRADAS!C:C)=0,"")</f>
        <v/>
      </c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48"/>
      <c r="B228" s="148"/>
      <c r="C228" s="148" t="str">
        <f>IF(SUMIF(ENTRADAS!A:A,A228,ENTRADAS!C:C)=0,"")</f>
        <v/>
      </c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48"/>
      <c r="B229" s="148"/>
      <c r="C229" s="148" t="str">
        <f>IF(SUMIF(ENTRADAS!A:A,A229,ENTRADAS!C:C)=0,"")</f>
        <v/>
      </c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48"/>
      <c r="B230" s="148"/>
      <c r="C230" s="148" t="str">
        <f>IF(SUMIF(ENTRADAS!A:A,A230,ENTRADAS!C:C)=0,"")</f>
        <v/>
      </c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48"/>
      <c r="B231" s="148"/>
      <c r="C231" s="148" t="str">
        <f>IF(SUMIF(ENTRADAS!A:A,A231,ENTRADAS!C:C)=0,"")</f>
        <v/>
      </c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48"/>
      <c r="B232" s="148"/>
      <c r="C232" s="148" t="str">
        <f>IF(SUMIF(ENTRADAS!A:A,A232,ENTRADAS!C:C)=0,"")</f>
        <v/>
      </c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48"/>
      <c r="B233" s="148"/>
      <c r="C233" s="148" t="str">
        <f>IF(SUMIF(ENTRADAS!A:A,A233,ENTRADAS!C:C)=0,"")</f>
        <v/>
      </c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48"/>
      <c r="B234" s="148"/>
      <c r="C234" s="148" t="str">
        <f>IF(SUMIF(ENTRADAS!A:A,A234,ENTRADAS!C:C)=0,"")</f>
        <v/>
      </c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48"/>
      <c r="B235" s="148"/>
      <c r="C235" s="148" t="str">
        <f>IF(SUMIF(ENTRADAS!A:A,A235,ENTRADAS!C:C)=0,"")</f>
        <v/>
      </c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48"/>
      <c r="B236" s="148"/>
      <c r="C236" s="148" t="str">
        <f>IF(SUMIF(ENTRADAS!A:A,A236,ENTRADAS!C:C)=0,"")</f>
        <v/>
      </c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48"/>
      <c r="B237" s="148"/>
      <c r="C237" s="148" t="str">
        <f>IF(SUMIF(ENTRADAS!A:A,A237,ENTRADAS!C:C)=0,"")</f>
        <v/>
      </c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48"/>
      <c r="B238" s="148"/>
      <c r="C238" s="148" t="str">
        <f>IF(SUMIF(ENTRADAS!A:A,A238,ENTRADAS!C:C)=0,"")</f>
        <v/>
      </c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48"/>
      <c r="B239" s="148"/>
      <c r="C239" s="148" t="str">
        <f>IF(SUMIF(ENTRADAS!A:A,A239,ENTRADAS!C:C)=0,"")</f>
        <v/>
      </c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48"/>
      <c r="B240" s="148"/>
      <c r="C240" s="148" t="str">
        <f>IF(SUMIF(ENTRADAS!A:A,A240,ENTRADAS!C:C)=0,"")</f>
        <v/>
      </c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48"/>
      <c r="B241" s="148"/>
      <c r="C241" s="148" t="str">
        <f>IF(SUMIF(ENTRADAS!A:A,A241,ENTRADAS!C:C)=0,"")</f>
        <v/>
      </c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48"/>
      <c r="B242" s="148"/>
      <c r="C242" s="148" t="str">
        <f>IF(SUMIF(ENTRADAS!A:A,A242,ENTRADAS!C:C)=0,"")</f>
        <v/>
      </c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48"/>
      <c r="B243" s="148"/>
      <c r="C243" s="148" t="str">
        <f>IF(SUMIF(ENTRADAS!A:A,A243,ENTRADAS!C:C)=0,"")</f>
        <v/>
      </c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48"/>
      <c r="B244" s="148"/>
      <c r="C244" s="148" t="str">
        <f>IF(SUMIF(ENTRADAS!A:A,A244,ENTRADAS!C:C)=0,"")</f>
        <v/>
      </c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48"/>
      <c r="B245" s="148"/>
      <c r="C245" s="148" t="str">
        <f>IF(SUMIF(ENTRADAS!A:A,A245,ENTRADAS!C:C)=0,"")</f>
        <v/>
      </c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48"/>
      <c r="B246" s="148"/>
      <c r="C246" s="148" t="str">
        <f>IF(SUMIF(ENTRADAS!A:A,A246,ENTRADAS!C:C)=0,"")</f>
        <v/>
      </c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48"/>
      <c r="B247" s="148"/>
      <c r="C247" s="148" t="str">
        <f>IF(SUMIF(ENTRADAS!A:A,A247,ENTRADAS!C:C)=0,"")</f>
        <v/>
      </c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48"/>
      <c r="B248" s="148"/>
      <c r="C248" s="148" t="str">
        <f>IF(SUMIF(ENTRADAS!A:A,A248,ENTRADAS!C:C)=0,"")</f>
        <v/>
      </c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48"/>
      <c r="B249" s="148"/>
      <c r="C249" s="148" t="str">
        <f>IF(SUMIF(ENTRADAS!A:A,A249,ENTRADAS!C:C)=0,"")</f>
        <v/>
      </c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48"/>
      <c r="B250" s="148"/>
      <c r="C250" s="148" t="str">
        <f>IF(SUMIF(ENTRADAS!A:A,A250,ENTRADAS!C:C)=0,"")</f>
        <v/>
      </c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48"/>
      <c r="B251" s="148"/>
      <c r="C251" s="148" t="str">
        <f>IF(SUMIF(ENTRADAS!A:A,A251,ENTRADAS!C:C)=0,"")</f>
        <v/>
      </c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48"/>
      <c r="B252" s="148"/>
      <c r="C252" s="148" t="str">
        <f>IF(SUMIF(ENTRADAS!A:A,A252,ENTRADAS!C:C)=0,"")</f>
        <v/>
      </c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8"/>
      <c r="B253" s="148"/>
      <c r="C253" s="148" t="str">
        <f>IF(SUMIF(ENTRADAS!A:A,A253,ENTRADAS!C:C)=0,"")</f>
        <v/>
      </c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8"/>
      <c r="B254" s="148"/>
      <c r="C254" s="148" t="str">
        <f>IF(SUMIF(ENTRADAS!A:A,A254,ENTRADAS!C:C)=0,"")</f>
        <v/>
      </c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48"/>
      <c r="B255" s="148"/>
      <c r="C255" s="148" t="str">
        <f>IF(SUMIF(ENTRADAS!A:A,A255,ENTRADAS!C:C)=0,"")</f>
        <v/>
      </c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48"/>
      <c r="B256" s="148"/>
      <c r="C256" s="148" t="str">
        <f>IF(SUMIF(ENTRADAS!A:A,A256,ENTRADAS!C:C)=0,"")</f>
        <v/>
      </c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48"/>
      <c r="B257" s="148"/>
      <c r="C257" s="148" t="str">
        <f>IF(SUMIF(ENTRADAS!A:A,A257,ENTRADAS!C:C)=0,"")</f>
        <v/>
      </c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48"/>
      <c r="B258" s="148"/>
      <c r="C258" s="148" t="str">
        <f>IF(SUMIF(ENTRADAS!A:A,A258,ENTRADAS!C:C)=0,"")</f>
        <v/>
      </c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48"/>
      <c r="B259" s="148"/>
      <c r="C259" s="148" t="str">
        <f>IF(SUMIF(ENTRADAS!A:A,A259,ENTRADAS!C:C)=0,"")</f>
        <v/>
      </c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48"/>
      <c r="B260" s="148"/>
      <c r="C260" s="148" t="str">
        <f>IF(SUMIF(ENTRADAS!A:A,A260,ENTRADAS!C:C)=0,"")</f>
        <v/>
      </c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48"/>
      <c r="B261" s="148"/>
      <c r="C261" s="148" t="str">
        <f>IF(SUMIF(ENTRADAS!A:A,A261,ENTRADAS!C:C)=0,"")</f>
        <v/>
      </c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48"/>
      <c r="B262" s="148"/>
      <c r="C262" s="148" t="str">
        <f>IF(SUMIF(ENTRADAS!A:A,A262,ENTRADAS!C:C)=0,"")</f>
        <v/>
      </c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48"/>
      <c r="B263" s="148"/>
      <c r="C263" s="148" t="str">
        <f>IF(SUMIF(ENTRADAS!A:A,A263,ENTRADAS!C:C)=0,"")</f>
        <v/>
      </c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48"/>
      <c r="B264" s="148"/>
      <c r="C264" s="148" t="str">
        <f>IF(SUMIF(ENTRADAS!A:A,A264,ENTRADAS!C:C)=0,"")</f>
        <v/>
      </c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48"/>
      <c r="B265" s="148"/>
      <c r="C265" s="148" t="str">
        <f>IF(SUMIF(ENTRADAS!A:A,A265,ENTRADAS!C:C)=0,"")</f>
        <v/>
      </c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48"/>
      <c r="B266" s="148"/>
      <c r="C266" s="148" t="str">
        <f>IF(SUMIF(ENTRADAS!A:A,A266,ENTRADAS!C:C)=0,"")</f>
        <v/>
      </c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48"/>
      <c r="B267" s="148"/>
      <c r="C267" s="148" t="str">
        <f>IF(SUMIF(ENTRADAS!A:A,A267,ENTRADAS!C:C)=0,"")</f>
        <v/>
      </c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48"/>
      <c r="B268" s="148"/>
      <c r="C268" s="148" t="str">
        <f>IF(SUMIF(ENTRADAS!A:A,A268,ENTRADAS!C:C)=0,"")</f>
        <v/>
      </c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48"/>
      <c r="B269" s="148"/>
      <c r="C269" s="148" t="str">
        <f>IF(SUMIF(ENTRADAS!A:A,A269,ENTRADAS!C:C)=0,"")</f>
        <v/>
      </c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48"/>
      <c r="B270" s="148"/>
      <c r="C270" s="148" t="str">
        <f>IF(SUMIF(ENTRADAS!A:A,A270,ENTRADAS!C:C)=0,"")</f>
        <v/>
      </c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48"/>
      <c r="B271" s="148"/>
      <c r="C271" s="148" t="str">
        <f>IF(SUMIF(ENTRADAS!A:A,A271,ENTRADAS!C:C)=0,"")</f>
        <v/>
      </c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48"/>
      <c r="B272" s="148"/>
      <c r="C272" s="148" t="str">
        <f>IF(SUMIF(ENTRADAS!A:A,A272,ENTRADAS!C:C)=0,"")</f>
        <v/>
      </c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48"/>
      <c r="B273" s="148"/>
      <c r="C273" s="148" t="str">
        <f>IF(SUMIF(ENTRADAS!A:A,A273,ENTRADAS!C:C)=0,"")</f>
        <v/>
      </c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48"/>
      <c r="B274" s="148"/>
      <c r="C274" s="148" t="str">
        <f>IF(SUMIF(ENTRADAS!A:A,A274,ENTRADAS!C:C)=0,"")</f>
        <v/>
      </c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48"/>
      <c r="B275" s="148"/>
      <c r="C275" s="148" t="str">
        <f>IF(SUMIF(ENTRADAS!A:A,A275,ENTRADAS!C:C)=0,"")</f>
        <v/>
      </c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48"/>
      <c r="B276" s="148"/>
      <c r="C276" s="148" t="str">
        <f>IF(SUMIF(ENTRADAS!A:A,A276,ENTRADAS!C:C)=0,"")</f>
        <v/>
      </c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48"/>
      <c r="B277" s="148"/>
      <c r="C277" s="148" t="str">
        <f>IF(SUMIF(ENTRADAS!A:A,A277,ENTRADAS!C:C)=0,"")</f>
        <v/>
      </c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48"/>
      <c r="B278" s="148"/>
      <c r="C278" s="148" t="str">
        <f>IF(SUMIF(ENTRADAS!A:A,A278,ENTRADAS!C:C)=0,"")</f>
        <v/>
      </c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48"/>
      <c r="B279" s="148"/>
      <c r="C279" s="148" t="str">
        <f>IF(SUMIF(ENTRADAS!A:A,A279,ENTRADAS!C:C)=0,"")</f>
        <v/>
      </c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48"/>
      <c r="B280" s="148"/>
      <c r="C280" s="148" t="str">
        <f>IF(SUMIF(ENTRADAS!A:A,A280,ENTRADAS!C:C)=0,"")</f>
        <v/>
      </c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48"/>
      <c r="B281" s="148"/>
      <c r="C281" s="148" t="str">
        <f>IF(SUMIF(ENTRADAS!A:A,A281,ENTRADAS!C:C)=0,"")</f>
        <v/>
      </c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48"/>
      <c r="B282" s="148"/>
      <c r="C282" s="148" t="str">
        <f>IF(SUMIF(ENTRADAS!A:A,A282,ENTRADAS!C:C)=0,"")</f>
        <v/>
      </c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48"/>
      <c r="B283" s="148"/>
      <c r="C283" s="148" t="str">
        <f>IF(SUMIF(ENTRADAS!A:A,A283,ENTRADAS!C:C)=0,"")</f>
        <v/>
      </c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48"/>
      <c r="B284" s="148"/>
      <c r="C284" s="148" t="str">
        <f>IF(SUMIF(ENTRADAS!A:A,A284,ENTRADAS!C:C)=0,"")</f>
        <v/>
      </c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48"/>
      <c r="B285" s="148"/>
      <c r="C285" s="148" t="str">
        <f>IF(SUMIF(ENTRADAS!A:A,A285,ENTRADAS!C:C)=0,"")</f>
        <v/>
      </c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48"/>
      <c r="B286" s="148"/>
      <c r="C286" s="148" t="str">
        <f>IF(SUMIF(ENTRADAS!A:A,A286,ENTRADAS!C:C)=0,"")</f>
        <v/>
      </c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48"/>
      <c r="B287" s="148"/>
      <c r="C287" s="148" t="str">
        <f>IF(SUMIF(ENTRADAS!A:A,A287,ENTRADAS!C:C)=0,"")</f>
        <v/>
      </c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48"/>
      <c r="B288" s="148"/>
      <c r="C288" s="148" t="str">
        <f>IF(SUMIF(ENTRADAS!A:A,A288,ENTRADAS!C:C)=0,"")</f>
        <v/>
      </c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48"/>
      <c r="B289" s="148"/>
      <c r="C289" s="148" t="str">
        <f>IF(SUMIF(ENTRADAS!A:A,A289,ENTRADAS!C:C)=0,"")</f>
        <v/>
      </c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48"/>
      <c r="B290" s="148"/>
      <c r="C290" s="148" t="str">
        <f>IF(SUMIF(ENTRADAS!A:A,A290,ENTRADAS!C:C)=0,"")</f>
        <v/>
      </c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48"/>
      <c r="B291" s="148"/>
      <c r="C291" s="148" t="str">
        <f>IF(SUMIF(ENTRADAS!A:A,A291,ENTRADAS!C:C)=0,"")</f>
        <v/>
      </c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48"/>
      <c r="B292" s="148"/>
      <c r="C292" s="148" t="str">
        <f>IF(SUMIF(ENTRADAS!A:A,A292,ENTRADAS!C:C)=0,"")</f>
        <v/>
      </c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48"/>
      <c r="B293" s="148"/>
      <c r="C293" s="148" t="str">
        <f>IF(SUMIF(ENTRADAS!A:A,A293,ENTRADAS!C:C)=0,"")</f>
        <v/>
      </c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48"/>
      <c r="B294" s="148"/>
      <c r="C294" s="148" t="str">
        <f>IF(SUMIF(ENTRADAS!A:A,A294,ENTRADAS!C:C)=0,"")</f>
        <v/>
      </c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48"/>
      <c r="B295" s="148"/>
      <c r="C295" s="148" t="str">
        <f>IF(SUMIF(ENTRADAS!A:A,A295,ENTRADAS!C:C)=0,"")</f>
        <v/>
      </c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48"/>
      <c r="B296" s="148"/>
      <c r="C296" s="148" t="str">
        <f>IF(SUMIF(ENTRADAS!A:A,A296,ENTRADAS!C:C)=0,"")</f>
        <v/>
      </c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48"/>
      <c r="B297" s="148"/>
      <c r="C297" s="148" t="str">
        <f>IF(SUMIF(ENTRADAS!A:A,A297,ENTRADAS!C:C)=0,"")</f>
        <v/>
      </c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48"/>
      <c r="B298" s="148"/>
      <c r="C298" s="148" t="str">
        <f>IF(SUMIF(ENTRADAS!A:A,A298,ENTRADAS!C:C)=0,"")</f>
        <v/>
      </c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48"/>
      <c r="B299" s="148"/>
      <c r="C299" s="148" t="str">
        <f>IF(SUMIF(ENTRADAS!A:A,A299,ENTRADAS!C:C)=0,"")</f>
        <v/>
      </c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48"/>
      <c r="B300" s="148"/>
      <c r="C300" s="148" t="str">
        <f>IF(SUMIF(ENTRADAS!A:A,A300,ENTRADAS!C:C)=0,"")</f>
        <v/>
      </c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48"/>
      <c r="B301" s="148"/>
      <c r="C301" s="148" t="str">
        <f>IF(SUMIF(ENTRADAS!A:A,A301,ENTRADAS!C:C)=0,"")</f>
        <v/>
      </c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48"/>
      <c r="B302" s="148"/>
      <c r="C302" s="148" t="str">
        <f>IF(SUMIF(ENTRADAS!A:A,A302,ENTRADAS!C:C)=0,"")</f>
        <v/>
      </c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48"/>
      <c r="B303" s="148"/>
      <c r="C303" s="148" t="str">
        <f>IF(SUMIF(ENTRADAS!A:A,A303,ENTRADAS!C:C)=0,"")</f>
        <v/>
      </c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48"/>
      <c r="B304" s="148"/>
      <c r="C304" s="148" t="str">
        <f>IF(SUMIF(ENTRADAS!A:A,A304,ENTRADAS!C:C)=0,"")</f>
        <v/>
      </c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48"/>
      <c r="B305" s="148"/>
      <c r="C305" s="148" t="str">
        <f>IF(SUMIF(ENTRADAS!A:A,A305,ENTRADAS!C:C)=0,"")</f>
        <v/>
      </c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48"/>
      <c r="B306" s="148"/>
      <c r="C306" s="148" t="str">
        <f>IF(SUMIF(ENTRADAS!A:A,A306,ENTRADAS!C:C)=0,"")</f>
        <v/>
      </c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48"/>
      <c r="B307" s="148"/>
      <c r="C307" s="148" t="str">
        <f>IF(SUMIF(ENTRADAS!A:A,A307,ENTRADAS!C:C)=0,"")</f>
        <v/>
      </c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48"/>
      <c r="B308" s="148"/>
      <c r="C308" s="148" t="str">
        <f>IF(SUMIF(ENTRADAS!A:A,A308,ENTRADAS!C:C)=0,"")</f>
        <v/>
      </c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48"/>
      <c r="B309" s="148"/>
      <c r="C309" s="148" t="str">
        <f>IF(SUMIF(ENTRADAS!A:A,A309,ENTRADAS!C:C)=0,"")</f>
        <v/>
      </c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48"/>
      <c r="B310" s="148"/>
      <c r="C310" s="148" t="str">
        <f>IF(SUMIF(ENTRADAS!A:A,A310,ENTRADAS!C:C)=0,"")</f>
        <v/>
      </c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48"/>
      <c r="B311" s="148"/>
      <c r="C311" s="148" t="str">
        <f>IF(SUMIF(ENTRADAS!A:A,A311,ENTRADAS!C:C)=0,"")</f>
        <v/>
      </c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48"/>
      <c r="B312" s="148"/>
      <c r="C312" s="148" t="str">
        <f>IF(SUMIF(ENTRADAS!A:A,A312,ENTRADAS!C:C)=0,"")</f>
        <v/>
      </c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48"/>
      <c r="B313" s="148"/>
      <c r="C313" s="148" t="str">
        <f>IF(SUMIF(ENTRADAS!A:A,A313,ENTRADAS!C:C)=0,"")</f>
        <v/>
      </c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48"/>
      <c r="B314" s="148"/>
      <c r="C314" s="148" t="str">
        <f>IF(SUMIF(ENTRADAS!A:A,A314,ENTRADAS!C:C)=0,"")</f>
        <v/>
      </c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48"/>
      <c r="B315" s="148"/>
      <c r="C315" s="148" t="str">
        <f>IF(SUMIF(ENTRADAS!A:A,A315,ENTRADAS!C:C)=0,"")</f>
        <v/>
      </c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48"/>
      <c r="B316" s="148"/>
      <c r="C316" s="148" t="str">
        <f>IF(SUMIF(ENTRADAS!A:A,A316,ENTRADAS!C:C)=0,"")</f>
        <v/>
      </c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48"/>
      <c r="B317" s="148"/>
      <c r="C317" s="148" t="str">
        <f>IF(SUMIF(ENTRADAS!A:A,A317,ENTRADAS!C:C)=0,"")</f>
        <v/>
      </c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48"/>
      <c r="B318" s="148"/>
      <c r="C318" s="148" t="str">
        <f>IF(SUMIF(ENTRADAS!A:A,A318,ENTRADAS!C:C)=0,"")</f>
        <v/>
      </c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48"/>
      <c r="B319" s="148"/>
      <c r="C319" s="148" t="str">
        <f>IF(SUMIF(ENTRADAS!A:A,A319,ENTRADAS!C:C)=0,"")</f>
        <v/>
      </c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48"/>
      <c r="B320" s="148"/>
      <c r="C320" s="148" t="str">
        <f>IF(SUMIF(ENTRADAS!A:A,A320,ENTRADAS!C:C)=0,"")</f>
        <v/>
      </c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48"/>
      <c r="B321" s="148"/>
      <c r="C321" s="148" t="str">
        <f>IF(SUMIF(ENTRADAS!A:A,A321,ENTRADAS!C:C)=0,"")</f>
        <v/>
      </c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48"/>
      <c r="B322" s="148"/>
      <c r="C322" s="148" t="str">
        <f>IF(SUMIF(ENTRADAS!A:A,A322,ENTRADAS!C:C)=0,"")</f>
        <v/>
      </c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48"/>
      <c r="B323" s="148"/>
      <c r="C323" s="148" t="str">
        <f>IF(SUMIF(ENTRADAS!A:A,A323,ENTRADAS!C:C)=0,"")</f>
        <v/>
      </c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48"/>
      <c r="B324" s="148"/>
      <c r="C324" s="148" t="str">
        <f>IF(SUMIF(ENTRADAS!A:A,A324,ENTRADAS!C:C)=0,"")</f>
        <v/>
      </c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48"/>
      <c r="B325" s="148"/>
      <c r="C325" s="148" t="str">
        <f>IF(SUMIF(ENTRADAS!A:A,A325,ENTRADAS!C:C)=0,"")</f>
        <v/>
      </c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48"/>
      <c r="B326" s="148"/>
      <c r="C326" s="148" t="str">
        <f>IF(SUMIF(ENTRADAS!A:A,A326,ENTRADAS!C:C)=0,"")</f>
        <v/>
      </c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48"/>
      <c r="B327" s="148"/>
      <c r="C327" s="148" t="str">
        <f>IF(SUMIF(ENTRADAS!A:A,A327,ENTRADAS!C:C)=0,"")</f>
        <v/>
      </c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48"/>
      <c r="B328" s="148"/>
      <c r="C328" s="148" t="str">
        <f>IF(SUMIF(ENTRADAS!A:A,A328,ENTRADAS!C:C)=0,"")</f>
        <v/>
      </c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48"/>
      <c r="B329" s="148"/>
      <c r="C329" s="148" t="str">
        <f>IF(SUMIF(ENTRADAS!A:A,A329,ENTRADAS!C:C)=0,"")</f>
        <v/>
      </c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48"/>
      <c r="B330" s="148"/>
      <c r="C330" s="148" t="str">
        <f>IF(SUMIF(ENTRADAS!A:A,A330,ENTRADAS!C:C)=0,"")</f>
        <v/>
      </c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48"/>
      <c r="B331" s="148"/>
      <c r="C331" s="148" t="str">
        <f>IF(SUMIF(ENTRADAS!A:A,A331,ENTRADAS!C:C)=0,"")</f>
        <v/>
      </c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48"/>
      <c r="B332" s="148"/>
      <c r="C332" s="148" t="str">
        <f>IF(SUMIF(ENTRADAS!A:A,A332,ENTRADAS!C:C)=0,"")</f>
        <v/>
      </c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48"/>
      <c r="B333" s="148"/>
      <c r="C333" s="148" t="str">
        <f>IF(SUMIF(ENTRADAS!A:A,A333,ENTRADAS!C:C)=0,"")</f>
        <v/>
      </c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48"/>
      <c r="B334" s="148"/>
      <c r="C334" s="148" t="str">
        <f>IF(SUMIF(ENTRADAS!A:A,A334,ENTRADAS!C:C)=0,"")</f>
        <v/>
      </c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48"/>
      <c r="B335" s="148"/>
      <c r="C335" s="148" t="str">
        <f>IF(SUMIF(ENTRADAS!A:A,A335,ENTRADAS!C:C)=0,"")</f>
        <v/>
      </c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48"/>
      <c r="B336" s="148"/>
      <c r="C336" s="148" t="str">
        <f>IF(SUMIF(ENTRADAS!A:A,A336,ENTRADAS!C:C)=0,"")</f>
        <v/>
      </c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48"/>
      <c r="B337" s="148"/>
      <c r="C337" s="148" t="str">
        <f>IF(SUMIF(ENTRADAS!A:A,A337,ENTRADAS!C:C)=0,"")</f>
        <v/>
      </c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48"/>
      <c r="B338" s="148"/>
      <c r="C338" s="148" t="str">
        <f>IF(SUMIF(ENTRADAS!A:A,A338,ENTRADAS!C:C)=0,"")</f>
        <v/>
      </c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48"/>
      <c r="B339" s="148"/>
      <c r="C339" s="148" t="str">
        <f>IF(SUMIF(ENTRADAS!A:A,A339,ENTRADAS!C:C)=0,"")</f>
        <v/>
      </c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48"/>
      <c r="B340" s="148"/>
      <c r="C340" s="148" t="str">
        <f>IF(SUMIF(ENTRADAS!A:A,A340,ENTRADAS!C:C)=0,"")</f>
        <v/>
      </c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48"/>
      <c r="B341" s="148"/>
      <c r="C341" s="148" t="str">
        <f>IF(SUMIF(ENTRADAS!A:A,A341,ENTRADAS!C:C)=0,"")</f>
        <v/>
      </c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48"/>
      <c r="B342" s="148"/>
      <c r="C342" s="148" t="str">
        <f>IF(SUMIF(ENTRADAS!A:A,A342,ENTRADAS!C:C)=0,"")</f>
        <v/>
      </c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48"/>
      <c r="B343" s="148"/>
      <c r="C343" s="148" t="str">
        <f>IF(SUMIF(ENTRADAS!A:A,A343,ENTRADAS!C:C)=0,"")</f>
        <v/>
      </c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48"/>
      <c r="B344" s="148"/>
      <c r="C344" s="148" t="str">
        <f>IF(SUMIF(ENTRADAS!A:A,A344,ENTRADAS!C:C)=0,"")</f>
        <v/>
      </c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48"/>
      <c r="B345" s="148"/>
      <c r="C345" s="148" t="str">
        <f>IF(SUMIF(ENTRADAS!A:A,A345,ENTRADAS!C:C)=0,"")</f>
        <v/>
      </c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48"/>
      <c r="B346" s="148"/>
      <c r="C346" s="148" t="str">
        <f>IF(SUMIF(ENTRADAS!A:A,A346,ENTRADAS!C:C)=0,"")</f>
        <v/>
      </c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48"/>
      <c r="B347" s="148"/>
      <c r="C347" s="148" t="str">
        <f>IF(SUMIF(ENTRADAS!A:A,A347,ENTRADAS!C:C)=0,"")</f>
        <v/>
      </c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48"/>
      <c r="B348" s="148"/>
      <c r="C348" s="148" t="str">
        <f>IF(SUMIF(ENTRADAS!A:A,A348,ENTRADAS!C:C)=0,"")</f>
        <v/>
      </c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48"/>
      <c r="B349" s="148"/>
      <c r="C349" s="148" t="str">
        <f>IF(SUMIF(ENTRADAS!A:A,A349,ENTRADAS!C:C)=0,"")</f>
        <v/>
      </c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48"/>
      <c r="B350" s="148"/>
      <c r="C350" s="148" t="str">
        <f>IF(SUMIF(ENTRADAS!A:A,A350,ENTRADAS!C:C)=0,"")</f>
        <v/>
      </c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48"/>
      <c r="B351" s="148"/>
      <c r="C351" s="148" t="str">
        <f>IF(SUMIF(ENTRADAS!A:A,A351,ENTRADAS!C:C)=0,"")</f>
        <v/>
      </c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48"/>
      <c r="B352" s="148"/>
      <c r="C352" s="148" t="str">
        <f>IF(SUMIF(ENTRADAS!A:A,A352,ENTRADAS!C:C)=0,"")</f>
        <v/>
      </c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48"/>
      <c r="B353" s="148"/>
      <c r="C353" s="148" t="str">
        <f>IF(SUMIF(ENTRADAS!A:A,A353,ENTRADAS!C:C)=0,"")</f>
        <v/>
      </c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48"/>
      <c r="B354" s="148"/>
      <c r="C354" s="148" t="str">
        <f>IF(SUMIF(ENTRADAS!A:A,A354,ENTRADAS!C:C)=0,"")</f>
        <v/>
      </c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48"/>
      <c r="B355" s="148"/>
      <c r="C355" s="148" t="str">
        <f>IF(SUMIF(ENTRADAS!A:A,A355,ENTRADAS!C:C)=0,"")</f>
        <v/>
      </c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48"/>
      <c r="B356" s="148"/>
      <c r="C356" s="148" t="str">
        <f>IF(SUMIF(ENTRADAS!A:A,A356,ENTRADAS!C:C)=0,"")</f>
        <v/>
      </c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48"/>
      <c r="B357" s="148"/>
      <c r="C357" s="148" t="str">
        <f>IF(SUMIF(ENTRADAS!A:A,A357,ENTRADAS!C:C)=0,"")</f>
        <v/>
      </c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48"/>
      <c r="B358" s="148"/>
      <c r="C358" s="148" t="str">
        <f>IF(SUMIF(ENTRADAS!A:A,A358,ENTRADAS!C:C)=0,"")</f>
        <v/>
      </c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48"/>
      <c r="B359" s="148"/>
      <c r="C359" s="148" t="str">
        <f>IF(SUMIF(ENTRADAS!A:A,A359,ENTRADAS!C:C)=0,"")</f>
        <v/>
      </c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48"/>
      <c r="B360" s="148"/>
      <c r="C360" s="148" t="str">
        <f>IF(SUMIF(ENTRADAS!A:A,A360,ENTRADAS!C:C)=0,"")</f>
        <v/>
      </c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48"/>
      <c r="B361" s="148"/>
      <c r="C361" s="148" t="str">
        <f>IF(SUMIF(ENTRADAS!A:A,A361,ENTRADAS!C:C)=0,"")</f>
        <v/>
      </c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48"/>
      <c r="B362" s="148"/>
      <c r="C362" s="148" t="str">
        <f>IF(SUMIF(ENTRADAS!A:A,A362,ENTRADAS!C:C)=0,"")</f>
        <v/>
      </c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48"/>
      <c r="B363" s="148"/>
      <c r="C363" s="148" t="str">
        <f>IF(SUMIF(ENTRADAS!A:A,A363,ENTRADAS!C:C)=0,"")</f>
        <v/>
      </c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48"/>
      <c r="B364" s="148"/>
      <c r="C364" s="148" t="str">
        <f>IF(SUMIF(ENTRADAS!A:A,A364,ENTRADAS!C:C)=0,"")</f>
        <v/>
      </c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48"/>
      <c r="B365" s="148"/>
      <c r="C365" s="148" t="str">
        <f>IF(SUMIF(ENTRADAS!A:A,A365,ENTRADAS!C:C)=0,"")</f>
        <v/>
      </c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48"/>
      <c r="B366" s="148"/>
      <c r="C366" s="148" t="str">
        <f>IF(SUMIF(ENTRADAS!A:A,A366,ENTRADAS!C:C)=0,"")</f>
        <v/>
      </c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48"/>
      <c r="B367" s="148"/>
      <c r="C367" s="148" t="str">
        <f>IF(SUMIF(ENTRADAS!A:A,A367,ENTRADAS!C:C)=0,"")</f>
        <v/>
      </c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48"/>
      <c r="B368" s="148"/>
      <c r="C368" s="148" t="str">
        <f>IF(SUMIF(ENTRADAS!A:A,A368,ENTRADAS!C:C)=0,"")</f>
        <v/>
      </c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48"/>
      <c r="B369" s="148"/>
      <c r="C369" s="148" t="str">
        <f>IF(SUMIF(ENTRADAS!A:A,A369,ENTRADAS!C:C)=0,"")</f>
        <v/>
      </c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48"/>
      <c r="B370" s="148"/>
      <c r="C370" s="148" t="str">
        <f>IF(SUMIF(ENTRADAS!A:A,A370,ENTRADAS!C:C)=0,"")</f>
        <v/>
      </c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48"/>
      <c r="B371" s="148"/>
      <c r="C371" s="148" t="str">
        <f>IF(SUMIF(ENTRADAS!A:A,A371,ENTRADAS!C:C)=0,"")</f>
        <v/>
      </c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48"/>
      <c r="B372" s="148"/>
      <c r="C372" s="148" t="str">
        <f>IF(SUMIF(ENTRADAS!A:A,A372,ENTRADAS!C:C)=0,"")</f>
        <v/>
      </c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48"/>
      <c r="B373" s="148"/>
      <c r="C373" s="148" t="str">
        <f>IF(SUMIF(ENTRADAS!A:A,A373,ENTRADAS!C:C)=0,"")</f>
        <v/>
      </c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48"/>
      <c r="B374" s="148"/>
      <c r="C374" s="148" t="str">
        <f>IF(SUMIF(ENTRADAS!A:A,A374,ENTRADAS!C:C)=0,"")</f>
        <v/>
      </c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48"/>
      <c r="B375" s="148"/>
      <c r="C375" s="148" t="str">
        <f>IF(SUMIF(ENTRADAS!A:A,A375,ENTRADAS!C:C)=0,"")</f>
        <v/>
      </c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48"/>
      <c r="B376" s="148"/>
      <c r="C376" s="148" t="str">
        <f>IF(SUMIF(ENTRADAS!A:A,A376,ENTRADAS!C:C)=0,"")</f>
        <v/>
      </c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48"/>
      <c r="B377" s="148"/>
      <c r="C377" s="148" t="str">
        <f>IF(SUMIF(ENTRADAS!A:A,A377,ENTRADAS!C:C)=0,"")</f>
        <v/>
      </c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48"/>
      <c r="B378" s="148"/>
      <c r="C378" s="148" t="str">
        <f>IF(SUMIF(ENTRADAS!A:A,A378,ENTRADAS!C:C)=0,"")</f>
        <v/>
      </c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48"/>
      <c r="B379" s="148"/>
      <c r="C379" s="148" t="str">
        <f>IF(SUMIF(ENTRADAS!A:A,A379,ENTRADAS!C:C)=0,"")</f>
        <v/>
      </c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48"/>
      <c r="B380" s="148"/>
      <c r="C380" s="148" t="str">
        <f>IF(SUMIF(ENTRADAS!A:A,A380,ENTRADAS!C:C)=0,"")</f>
        <v/>
      </c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48"/>
      <c r="B381" s="148"/>
      <c r="C381" s="148" t="str">
        <f>IF(SUMIF(ENTRADAS!A:A,A381,ENTRADAS!C:C)=0,"")</f>
        <v/>
      </c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48"/>
      <c r="B382" s="148"/>
      <c r="C382" s="148" t="str">
        <f>IF(SUMIF(ENTRADAS!A:A,A382,ENTRADAS!C:C)=0,"")</f>
        <v/>
      </c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48"/>
      <c r="B383" s="148"/>
      <c r="C383" s="148" t="str">
        <f>IF(SUMIF(ENTRADAS!A:A,A383,ENTRADAS!C:C)=0,"")</f>
        <v/>
      </c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48"/>
      <c r="B384" s="148"/>
      <c r="C384" s="148" t="str">
        <f>IF(SUMIF(ENTRADAS!A:A,A384,ENTRADAS!C:C)=0,"")</f>
        <v/>
      </c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48"/>
      <c r="B385" s="148"/>
      <c r="C385" s="148" t="str">
        <f>IF(SUMIF(ENTRADAS!A:A,A385,ENTRADAS!C:C)=0,"")</f>
        <v/>
      </c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48"/>
      <c r="B386" s="148"/>
      <c r="C386" s="148" t="str">
        <f>IF(SUMIF(ENTRADAS!A:A,A386,ENTRADAS!C:C)=0,"")</f>
        <v/>
      </c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48"/>
      <c r="B387" s="148"/>
      <c r="C387" s="148" t="str">
        <f>IF(SUMIF(ENTRADAS!A:A,A387,ENTRADAS!C:C)=0,"")</f>
        <v/>
      </c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48"/>
      <c r="B388" s="148"/>
      <c r="C388" s="148" t="str">
        <f>IF(SUMIF(ENTRADAS!A:A,A388,ENTRADAS!C:C)=0,"")</f>
        <v/>
      </c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48"/>
      <c r="B389" s="148"/>
      <c r="C389" s="148" t="str">
        <f>IF(SUMIF(ENTRADAS!A:A,A389,ENTRADAS!C:C)=0,"")</f>
        <v/>
      </c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48"/>
      <c r="B390" s="148"/>
      <c r="C390" s="148" t="str">
        <f>IF(SUMIF(ENTRADAS!A:A,A390,ENTRADAS!C:C)=0,"")</f>
        <v/>
      </c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48"/>
      <c r="B391" s="148"/>
      <c r="C391" s="148" t="str">
        <f>IF(SUMIF(ENTRADAS!A:A,A391,ENTRADAS!C:C)=0,"")</f>
        <v/>
      </c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48"/>
      <c r="B392" s="148"/>
      <c r="C392" s="148" t="str">
        <f>IF(SUMIF(ENTRADAS!A:A,A392,ENTRADAS!C:C)=0,"")</f>
        <v/>
      </c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48"/>
      <c r="B393" s="148"/>
      <c r="C393" s="148" t="str">
        <f>IF(SUMIF(ENTRADAS!A:A,A393,ENTRADAS!C:C)=0,"")</f>
        <v/>
      </c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48"/>
      <c r="B394" s="148"/>
      <c r="C394" s="148" t="str">
        <f>IF(SUMIF(ENTRADAS!A:A,A394,ENTRADAS!C:C)=0,"")</f>
        <v/>
      </c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48"/>
      <c r="B395" s="148"/>
      <c r="C395" s="148" t="str">
        <f>IF(SUMIF(ENTRADAS!A:A,A395,ENTRADAS!C:C)=0,"")</f>
        <v/>
      </c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48"/>
      <c r="B396" s="148"/>
      <c r="C396" s="148" t="str">
        <f>IF(SUMIF(ENTRADAS!A:A,A396,ENTRADAS!C:C)=0,"")</f>
        <v/>
      </c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48"/>
      <c r="B397" s="148"/>
      <c r="C397" s="148" t="str">
        <f>IF(SUMIF(ENTRADAS!A:A,A397,ENTRADAS!C:C)=0,"")</f>
        <v/>
      </c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48"/>
      <c r="B398" s="148"/>
      <c r="C398" s="148" t="str">
        <f>IF(SUMIF(ENTRADAS!A:A,A398,ENTRADAS!C:C)=0,"")</f>
        <v/>
      </c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48"/>
      <c r="B399" s="148"/>
      <c r="C399" s="148" t="str">
        <f>IF(SUMIF(ENTRADAS!A:A,A399,ENTRADAS!C:C)=0,"")</f>
        <v/>
      </c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48"/>
      <c r="B400" s="148"/>
      <c r="C400" s="148" t="str">
        <f>IF(SUMIF(ENTRADAS!A:A,A400,ENTRADAS!C:C)=0,"")</f>
        <v/>
      </c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48"/>
      <c r="B401" s="148"/>
      <c r="C401" s="148" t="str">
        <f>IF(SUMIF(ENTRADAS!A:A,A401,ENTRADAS!C:C)=0,"")</f>
        <v/>
      </c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48"/>
      <c r="B402" s="148"/>
      <c r="C402" s="148" t="str">
        <f>IF(SUMIF(ENTRADAS!A:A,A402,ENTRADAS!C:C)=0,"")</f>
        <v/>
      </c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48"/>
      <c r="B403" s="148"/>
      <c r="C403" s="148" t="str">
        <f>IF(SUMIF(ENTRADAS!A:A,A403,ENTRADAS!C:C)=0,"")</f>
        <v/>
      </c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48"/>
      <c r="B404" s="148"/>
      <c r="C404" s="148" t="str">
        <f>IF(SUMIF(ENTRADAS!A:A,A404,ENTRADAS!C:C)=0,"")</f>
        <v/>
      </c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48"/>
      <c r="B405" s="148"/>
      <c r="C405" s="148" t="str">
        <f>IF(SUMIF(ENTRADAS!A:A,A405,ENTRADAS!C:C)=0,"")</f>
        <v/>
      </c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48"/>
      <c r="B406" s="148"/>
      <c r="C406" s="148" t="str">
        <f>IF(SUMIF(ENTRADAS!A:A,A406,ENTRADAS!C:C)=0,"")</f>
        <v/>
      </c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48"/>
      <c r="B407" s="148"/>
      <c r="C407" s="148" t="str">
        <f>IF(SUMIF(ENTRADAS!A:A,A407,ENTRADAS!C:C)=0,"")</f>
        <v/>
      </c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48"/>
      <c r="B408" s="148"/>
      <c r="C408" s="148" t="str">
        <f>IF(SUMIF(ENTRADAS!A:A,A408,ENTRADAS!C:C)=0,"")</f>
        <v/>
      </c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48"/>
      <c r="B409" s="148"/>
      <c r="C409" s="148" t="str">
        <f>IF(SUMIF(ENTRADAS!A:A,A409,ENTRADAS!C:C)=0,"")</f>
        <v/>
      </c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48"/>
      <c r="B410" s="148"/>
      <c r="C410" s="148" t="str">
        <f>IF(SUMIF(ENTRADAS!A:A,A410,ENTRADAS!C:C)=0,"")</f>
        <v/>
      </c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48"/>
      <c r="B411" s="148"/>
      <c r="C411" s="148" t="str">
        <f>IF(SUMIF(ENTRADAS!A:A,A411,ENTRADAS!C:C)=0,"")</f>
        <v/>
      </c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48"/>
      <c r="B412" s="148"/>
      <c r="C412" s="148" t="str">
        <f>IF(SUMIF(ENTRADAS!A:A,A412,ENTRADAS!C:C)=0,"")</f>
        <v/>
      </c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48"/>
      <c r="B413" s="148"/>
      <c r="C413" s="148" t="str">
        <f>IF(SUMIF(ENTRADAS!A:A,A413,ENTRADAS!C:C)=0,"")</f>
        <v/>
      </c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48"/>
      <c r="B414" s="148"/>
      <c r="C414" s="148" t="str">
        <f>IF(SUMIF(ENTRADAS!A:A,A414,ENTRADAS!C:C)=0,"")</f>
        <v/>
      </c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48"/>
      <c r="B415" s="148"/>
      <c r="C415" s="148" t="str">
        <f>IF(SUMIF(ENTRADAS!A:A,A415,ENTRADAS!C:C)=0,"")</f>
        <v/>
      </c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48"/>
      <c r="B416" s="148"/>
      <c r="C416" s="148" t="str">
        <f>IF(SUMIF(ENTRADAS!A:A,A416,ENTRADAS!C:C)=0,"")</f>
        <v/>
      </c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48"/>
      <c r="B417" s="148"/>
      <c r="C417" s="148" t="str">
        <f>IF(SUMIF(ENTRADAS!A:A,A417,ENTRADAS!C:C)=0,"")</f>
        <v/>
      </c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48"/>
      <c r="B418" s="148"/>
      <c r="C418" s="148" t="str">
        <f>IF(SUMIF(ENTRADAS!A:A,A418,ENTRADAS!C:C)=0,"")</f>
        <v/>
      </c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48"/>
      <c r="B419" s="148"/>
      <c r="C419" s="148" t="str">
        <f>IF(SUMIF(ENTRADAS!A:A,A419,ENTRADAS!C:C)=0,"")</f>
        <v/>
      </c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48"/>
      <c r="B420" s="148"/>
      <c r="C420" s="148" t="str">
        <f>IF(SUMIF(ENTRADAS!A:A,A420,ENTRADAS!C:C)=0,"")</f>
        <v/>
      </c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48"/>
      <c r="B421" s="148"/>
      <c r="C421" s="148" t="str">
        <f>IF(SUMIF(ENTRADAS!A:A,A421,ENTRADAS!C:C)=0,"")</f>
        <v/>
      </c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48"/>
      <c r="B422" s="148"/>
      <c r="C422" s="148" t="str">
        <f>IF(SUMIF(ENTRADAS!A:A,A422,ENTRADAS!C:C)=0,"")</f>
        <v/>
      </c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48"/>
      <c r="B423" s="148"/>
      <c r="C423" s="148" t="str">
        <f>IF(SUMIF(ENTRADAS!A:A,A423,ENTRADAS!C:C)=0,"")</f>
        <v/>
      </c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48"/>
      <c r="B424" s="148"/>
      <c r="C424" s="148" t="str">
        <f>IF(SUMIF(ENTRADAS!A:A,A424,ENTRADAS!C:C)=0,"")</f>
        <v/>
      </c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48"/>
      <c r="B425" s="148"/>
      <c r="C425" s="148" t="str">
        <f>IF(SUMIF(ENTRADAS!A:A,A425,ENTRADAS!C:C)=0,"")</f>
        <v/>
      </c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48"/>
      <c r="B426" s="148"/>
      <c r="C426" s="148" t="str">
        <f>IF(SUMIF(ENTRADAS!A:A,A426,ENTRADAS!C:C)=0,"")</f>
        <v/>
      </c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48"/>
      <c r="B427" s="148"/>
      <c r="C427" s="148" t="str">
        <f>IF(SUMIF(ENTRADAS!A:A,A427,ENTRADAS!C:C)=0,"")</f>
        <v/>
      </c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48"/>
      <c r="B428" s="148"/>
      <c r="C428" s="148" t="str">
        <f>IF(SUMIF(ENTRADAS!A:A,A428,ENTRADAS!C:C)=0,"")</f>
        <v/>
      </c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48"/>
      <c r="B429" s="148"/>
      <c r="C429" s="148" t="str">
        <f>IF(SUMIF(ENTRADAS!A:A,A429,ENTRADAS!C:C)=0,"")</f>
        <v/>
      </c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48"/>
      <c r="B430" s="148"/>
      <c r="C430" s="148" t="str">
        <f>IF(SUMIF(ENTRADAS!A:A,A430,ENTRADAS!C:C)=0,"")</f>
        <v/>
      </c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48"/>
      <c r="B431" s="148"/>
      <c r="C431" s="148" t="str">
        <f>IF(SUMIF(ENTRADAS!A:A,A431,ENTRADAS!C:C)=0,"")</f>
        <v/>
      </c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48"/>
      <c r="B432" s="148"/>
      <c r="C432" s="148" t="str">
        <f>IF(SUMIF(ENTRADAS!A:A,A432,ENTRADAS!C:C)=0,"")</f>
        <v/>
      </c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48"/>
      <c r="B433" s="148"/>
      <c r="C433" s="148" t="str">
        <f>IF(SUMIF(ENTRADAS!A:A,A433,ENTRADAS!C:C)=0,"")</f>
        <v/>
      </c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48"/>
      <c r="B434" s="148"/>
      <c r="C434" s="148" t="str">
        <f>IF(SUMIF(ENTRADAS!A:A,A434,ENTRADAS!C:C)=0,"")</f>
        <v/>
      </c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48"/>
      <c r="B435" s="148"/>
      <c r="C435" s="148" t="str">
        <f>IF(SUMIF(ENTRADAS!A:A,A435,ENTRADAS!C:C)=0,"")</f>
        <v/>
      </c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48"/>
      <c r="B436" s="148"/>
      <c r="C436" s="148" t="str">
        <f>IF(SUMIF(ENTRADAS!A:A,A436,ENTRADAS!C:C)=0,"")</f>
        <v/>
      </c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48"/>
      <c r="B437" s="148"/>
      <c r="C437" s="148" t="str">
        <f>IF(SUMIF(ENTRADAS!A:A,A437,ENTRADAS!C:C)=0,"")</f>
        <v/>
      </c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48"/>
      <c r="B438" s="148"/>
      <c r="C438" s="148" t="str">
        <f>IF(SUMIF(ENTRADAS!A:A,A438,ENTRADAS!C:C)=0,"")</f>
        <v/>
      </c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48"/>
      <c r="B439" s="148"/>
      <c r="C439" s="148" t="str">
        <f>IF(SUMIF(ENTRADAS!A:A,A439,ENTRADAS!C:C)=0,"")</f>
        <v/>
      </c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148"/>
      <c r="B440" s="148"/>
      <c r="C440" s="148" t="str">
        <f>IF(SUMIF(ENTRADAS!A:A,A440,ENTRADAS!C:C)=0,"")</f>
        <v/>
      </c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148"/>
      <c r="B441" s="148"/>
      <c r="C441" s="148" t="str">
        <f>IF(SUMIF(ENTRADAS!A:A,A441,ENTRADAS!C:C)=0,"")</f>
        <v/>
      </c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148"/>
      <c r="B442" s="148"/>
      <c r="C442" s="148" t="str">
        <f>IF(SUMIF(ENTRADAS!A:A,A442,ENTRADAS!C:C)=0,"")</f>
        <v/>
      </c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148"/>
      <c r="B443" s="148"/>
      <c r="C443" s="148" t="str">
        <f>IF(SUMIF(ENTRADAS!A:A,A443,ENTRADAS!C:C)=0,"")</f>
        <v/>
      </c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148"/>
      <c r="B444" s="148"/>
      <c r="C444" s="148" t="str">
        <f>IF(SUMIF(ENTRADAS!A:A,A444,ENTRADAS!C:C)=0,"")</f>
        <v/>
      </c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148"/>
      <c r="B445" s="148"/>
      <c r="C445" s="148" t="str">
        <f>IF(SUMIF(ENTRADAS!A:A,A445,ENTRADAS!C:C)=0,"")</f>
        <v/>
      </c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148"/>
      <c r="B446" s="148"/>
      <c r="C446" s="148" t="str">
        <f>IF(SUMIF(ENTRADAS!A:A,A446,ENTRADAS!C:C)=0,"")</f>
        <v/>
      </c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148"/>
      <c r="B447" s="148"/>
      <c r="C447" s="148" t="str">
        <f>IF(SUMIF(ENTRADAS!A:A,A447,ENTRADAS!C:C)=0,"")</f>
        <v/>
      </c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148"/>
      <c r="B448" s="148"/>
      <c r="C448" s="148" t="str">
        <f>IF(SUMIF(ENTRADAS!A:A,A448,ENTRADAS!C:C)=0,"")</f>
        <v/>
      </c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148"/>
      <c r="B449" s="148"/>
      <c r="C449" s="148" t="str">
        <f>IF(SUMIF(ENTRADAS!A:A,A449,ENTRADAS!C:C)=0,"")</f>
        <v/>
      </c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148"/>
      <c r="B450" s="148"/>
      <c r="C450" s="148" t="str">
        <f>IF(SUMIF(ENTRADAS!A:A,A450,ENTRADAS!C:C)=0,"")</f>
        <v/>
      </c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148"/>
      <c r="B451" s="148"/>
      <c r="C451" s="148" t="str">
        <f>IF(SUMIF(ENTRADAS!A:A,A451,ENTRADAS!C:C)=0,"")</f>
        <v/>
      </c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148"/>
      <c r="B452" s="148"/>
      <c r="C452" s="148" t="str">
        <f>IF(SUMIF(ENTRADAS!A:A,A452,ENTRADAS!C:C)=0,"")</f>
        <v/>
      </c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148"/>
      <c r="B453" s="148"/>
      <c r="C453" s="148" t="str">
        <f>IF(SUMIF(ENTRADAS!A:A,A453,ENTRADAS!C:C)=0,"")</f>
        <v/>
      </c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148"/>
      <c r="B454" s="148"/>
      <c r="C454" s="148" t="str">
        <f>IF(SUMIF(ENTRADAS!A:A,A454,ENTRADAS!C:C)=0,"")</f>
        <v/>
      </c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148"/>
      <c r="B455" s="148"/>
      <c r="C455" s="148" t="str">
        <f>IF(SUMIF(ENTRADAS!A:A,A455,ENTRADAS!C:C)=0,"")</f>
        <v/>
      </c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148"/>
      <c r="B456" s="148"/>
      <c r="C456" s="148" t="str">
        <f>IF(SUMIF(ENTRADAS!A:A,A456,ENTRADAS!C:C)=0,"")</f>
        <v/>
      </c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148"/>
      <c r="B457" s="148"/>
      <c r="C457" s="148" t="str">
        <f>IF(SUMIF(ENTRADAS!A:A,A457,ENTRADAS!C:C)=0,"")</f>
        <v/>
      </c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148"/>
      <c r="B458" s="148"/>
      <c r="C458" s="148" t="str">
        <f>IF(SUMIF(ENTRADAS!A:A,A458,ENTRADAS!C:C)=0,"")</f>
        <v/>
      </c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148"/>
      <c r="B459" s="148"/>
      <c r="C459" s="148" t="str">
        <f>IF(SUMIF(ENTRADAS!A:A,A459,ENTRADAS!C:C)=0,"")</f>
        <v/>
      </c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148"/>
      <c r="B460" s="148"/>
      <c r="C460" s="148" t="str">
        <f>IF(SUMIF(ENTRADAS!A:A,A460,ENTRADAS!C:C)=0,"")</f>
        <v/>
      </c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148"/>
      <c r="B461" s="148"/>
      <c r="C461" s="148" t="str">
        <f>IF(SUMIF(ENTRADAS!A:A,A461,ENTRADAS!C:C)=0,"")</f>
        <v/>
      </c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148"/>
      <c r="B462" s="148"/>
      <c r="C462" s="148" t="str">
        <f>IF(SUMIF(ENTRADAS!A:A,A462,ENTRADAS!C:C)=0,"")</f>
        <v/>
      </c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148"/>
      <c r="B463" s="148"/>
      <c r="C463" s="148" t="str">
        <f>IF(SUMIF(ENTRADAS!A:A,A463,ENTRADAS!C:C)=0,"")</f>
        <v/>
      </c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148"/>
      <c r="B464" s="148"/>
      <c r="C464" s="148" t="str">
        <f>IF(SUMIF(ENTRADAS!A:A,A464,ENTRADAS!C:C)=0,"")</f>
        <v/>
      </c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148"/>
      <c r="B465" s="148"/>
      <c r="C465" s="148" t="str">
        <f>IF(SUMIF(ENTRADAS!A:A,A465,ENTRADAS!C:C)=0,"")</f>
        <v/>
      </c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148"/>
      <c r="B466" s="148"/>
      <c r="C466" s="148" t="str">
        <f>IF(SUMIF(ENTRADAS!A:A,A466,ENTRADAS!C:C)=0,"")</f>
        <v/>
      </c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148"/>
      <c r="B467" s="148"/>
      <c r="C467" s="148" t="str">
        <f>IF(SUMIF(ENTRADAS!A:A,A467,ENTRADAS!C:C)=0,"")</f>
        <v/>
      </c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148"/>
      <c r="B468" s="148"/>
      <c r="C468" s="148" t="str">
        <f>IF(SUMIF(ENTRADAS!A:A,A468,ENTRADAS!C:C)=0,"")</f>
        <v/>
      </c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148"/>
      <c r="B469" s="148"/>
      <c r="C469" s="148" t="str">
        <f>IF(SUMIF(ENTRADAS!A:A,A469,ENTRADAS!C:C)=0,"")</f>
        <v/>
      </c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148"/>
      <c r="B470" s="148"/>
      <c r="C470" s="148" t="str">
        <f>IF(SUMIF(ENTRADAS!A:A,A470,ENTRADAS!C:C)=0,"")</f>
        <v/>
      </c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148"/>
      <c r="B471" s="148"/>
      <c r="C471" s="148" t="str">
        <f>IF(SUMIF(ENTRADAS!A:A,A471,ENTRADAS!C:C)=0,"")</f>
        <v/>
      </c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148"/>
      <c r="B472" s="148"/>
      <c r="C472" s="148" t="str">
        <f>IF(SUMIF(ENTRADAS!A:A,A472,ENTRADAS!C:C)=0,"")</f>
        <v/>
      </c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148"/>
      <c r="B473" s="148"/>
      <c r="C473" s="148" t="str">
        <f>IF(SUMIF(ENTRADAS!A:A,A473,ENTRADAS!C:C)=0,"")</f>
        <v/>
      </c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148"/>
      <c r="B474" s="148"/>
      <c r="C474" s="148" t="str">
        <f>IF(SUMIF(ENTRADAS!A:A,A474,ENTRADAS!C:C)=0,"")</f>
        <v/>
      </c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148"/>
      <c r="B475" s="148"/>
      <c r="C475" s="148" t="str">
        <f>IF(SUMIF(ENTRADAS!A:A,A475,ENTRADAS!C:C)=0,"")</f>
        <v/>
      </c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148"/>
      <c r="B476" s="148"/>
      <c r="C476" s="148" t="str">
        <f>IF(SUMIF(ENTRADAS!A:A,A476,ENTRADAS!C:C)=0,"")</f>
        <v/>
      </c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148"/>
      <c r="B477" s="148"/>
      <c r="C477" s="148" t="str">
        <f>IF(SUMIF(ENTRADAS!A:A,A477,ENTRADAS!C:C)=0,"")</f>
        <v/>
      </c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148"/>
      <c r="B478" s="148"/>
      <c r="C478" s="148" t="str">
        <f>IF(SUMIF(ENTRADAS!A:A,A478,ENTRADAS!C:C)=0,"")</f>
        <v/>
      </c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148"/>
      <c r="B479" s="148"/>
      <c r="C479" s="148" t="str">
        <f>IF(SUMIF(ENTRADAS!A:A,A479,ENTRADAS!C:C)=0,"")</f>
        <v/>
      </c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148"/>
      <c r="B480" s="148"/>
      <c r="C480" s="148" t="str">
        <f>IF(SUMIF(ENTRADAS!A:A,A480,ENTRADAS!C:C)=0,"")</f>
        <v/>
      </c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148"/>
      <c r="B481" s="148"/>
      <c r="C481" s="148" t="str">
        <f>IF(SUMIF(ENTRADAS!A:A,A481,ENTRADAS!C:C)=0,"")</f>
        <v/>
      </c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148"/>
      <c r="B482" s="148"/>
      <c r="C482" s="148" t="str">
        <f>IF(SUMIF(ENTRADAS!A:A,A482,ENTRADAS!C:C)=0,"")</f>
        <v/>
      </c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148"/>
      <c r="B483" s="148"/>
      <c r="C483" s="148" t="str">
        <f>IF(SUMIF(ENTRADAS!A:A,A483,ENTRADAS!C:C)=0,"")</f>
        <v/>
      </c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148"/>
      <c r="B484" s="148"/>
      <c r="C484" s="148" t="str">
        <f>IF(SUMIF(ENTRADAS!A:A,A484,ENTRADAS!C:C)=0,"")</f>
        <v/>
      </c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148"/>
      <c r="B485" s="148"/>
      <c r="C485" s="148" t="str">
        <f>IF(SUMIF(ENTRADAS!A:A,A485,ENTRADAS!C:C)=0,"")</f>
        <v/>
      </c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148"/>
      <c r="B486" s="148"/>
      <c r="C486" s="148" t="str">
        <f>IF(SUMIF(ENTRADAS!A:A,A486,ENTRADAS!C:C)=0,"")</f>
        <v/>
      </c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148"/>
      <c r="B487" s="148"/>
      <c r="C487" s="148" t="str">
        <f>IF(SUMIF(ENTRADAS!A:A,A487,ENTRADAS!C:C)=0,"")</f>
        <v/>
      </c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148"/>
      <c r="B488" s="148"/>
      <c r="C488" s="148" t="str">
        <f>IF(SUMIF(ENTRADAS!A:A,A488,ENTRADAS!C:C)=0,"")</f>
        <v/>
      </c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148"/>
      <c r="B489" s="148"/>
      <c r="C489" s="148" t="str">
        <f>IF(SUMIF(ENTRADAS!A:A,A489,ENTRADAS!C:C)=0,"")</f>
        <v/>
      </c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148"/>
      <c r="B490" s="148"/>
      <c r="C490" s="148" t="str">
        <f>IF(SUMIF(ENTRADAS!A:A,A490,ENTRADAS!C:C)=0,"")</f>
        <v/>
      </c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148"/>
      <c r="B491" s="148"/>
      <c r="C491" s="148" t="str">
        <f>IF(SUMIF(ENTRADAS!A:A,A491,ENTRADAS!C:C)=0,"")</f>
        <v/>
      </c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148"/>
      <c r="B492" s="148"/>
      <c r="C492" s="148" t="str">
        <f>IF(SUMIF(ENTRADAS!A:A,A492,ENTRADAS!C:C)=0,"")</f>
        <v/>
      </c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148"/>
      <c r="B493" s="148"/>
      <c r="C493" s="148" t="str">
        <f>IF(SUMIF(ENTRADAS!A:A,A493,ENTRADAS!C:C)=0,"")</f>
        <v/>
      </c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148"/>
      <c r="B494" s="148"/>
      <c r="C494" s="148" t="str">
        <f>IF(SUMIF(ENTRADAS!A:A,A494,ENTRADAS!C:C)=0,"")</f>
        <v/>
      </c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148"/>
      <c r="B495" s="148"/>
      <c r="C495" s="148" t="str">
        <f>IF(SUMIF(ENTRADAS!A:A,A495,ENTRADAS!C:C)=0,"")</f>
        <v/>
      </c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148"/>
      <c r="B496" s="148"/>
      <c r="C496" s="148" t="str">
        <f>IF(SUMIF(ENTRADAS!A:A,A496,ENTRADAS!C:C)=0,"")</f>
        <v/>
      </c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148"/>
      <c r="B497" s="148"/>
      <c r="C497" s="148" t="str">
        <f>IF(SUMIF(ENTRADAS!A:A,A497,ENTRADAS!C:C)=0,"")</f>
        <v/>
      </c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148"/>
      <c r="B498" s="148"/>
      <c r="C498" s="148" t="str">
        <f>IF(SUMIF(ENTRADAS!A:A,A498,ENTRADAS!C:C)=0,"")</f>
        <v/>
      </c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148"/>
      <c r="B499" s="148"/>
      <c r="C499" s="148" t="str">
        <f>IF(SUMIF(ENTRADAS!A:A,A499,ENTRADAS!C:C)=0,"")</f>
        <v/>
      </c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148"/>
      <c r="B500" s="148"/>
      <c r="C500" s="148" t="str">
        <f>IF(SUMIF(ENTRADAS!A:A,A500,ENTRADAS!C:C)=0,"")</f>
        <v/>
      </c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148"/>
      <c r="B501" s="148"/>
      <c r="C501" s="148" t="str">
        <f>IF(SUMIF(ENTRADAS!A:A,A501,ENTRADAS!C:C)=0,"")</f>
        <v/>
      </c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148"/>
      <c r="B502" s="148"/>
      <c r="C502" s="148" t="str">
        <f>IF(SUMIF(ENTRADAS!A:A,A502,ENTRADAS!C:C)=0,"")</f>
        <v/>
      </c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148"/>
      <c r="B503" s="148"/>
      <c r="C503" s="148" t="str">
        <f>IF(SUMIF(ENTRADAS!A:A,A503,ENTRADAS!C:C)=0,"")</f>
        <v/>
      </c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148"/>
      <c r="B504" s="148"/>
      <c r="C504" s="148" t="str">
        <f>IF(SUMIF(ENTRADAS!A:A,A504,ENTRADAS!C:C)=0,"")</f>
        <v/>
      </c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148"/>
      <c r="B505" s="148"/>
      <c r="C505" s="148" t="str">
        <f>IF(SUMIF(ENTRADAS!A:A,A505,ENTRADAS!C:C)=0,"")</f>
        <v/>
      </c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148"/>
      <c r="B506" s="148"/>
      <c r="C506" s="148" t="str">
        <f>IF(SUMIF(ENTRADAS!A:A,A506,ENTRADAS!C:C)=0,"")</f>
        <v/>
      </c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148"/>
      <c r="B507" s="148"/>
      <c r="C507" s="148" t="str">
        <f>IF(SUMIF(ENTRADAS!A:A,A507,ENTRADAS!C:C)=0,"")</f>
        <v/>
      </c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148"/>
      <c r="B508" s="148"/>
      <c r="C508" s="148" t="str">
        <f>IF(SUMIF(ENTRADAS!A:A,A508,ENTRADAS!C:C)=0,"")</f>
        <v/>
      </c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148"/>
      <c r="B509" s="148"/>
      <c r="C509" s="148" t="str">
        <f>IF(SUMIF(ENTRADAS!A:A,A509,ENTRADAS!C:C)=0,"")</f>
        <v/>
      </c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148"/>
      <c r="B510" s="148"/>
      <c r="C510" s="148" t="str">
        <f>IF(SUMIF(ENTRADAS!A:A,A510,ENTRADAS!C:C)=0,"")</f>
        <v/>
      </c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148"/>
      <c r="B511" s="148"/>
      <c r="C511" s="148" t="str">
        <f>IF(SUMIF(ENTRADAS!A:A,A511,ENTRADAS!C:C)=0,"")</f>
        <v/>
      </c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148"/>
      <c r="B512" s="148"/>
      <c r="C512" s="148" t="str">
        <f>IF(SUMIF(ENTRADAS!A:A,A512,ENTRADAS!C:C)=0,"")</f>
        <v/>
      </c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148"/>
      <c r="B513" s="148"/>
      <c r="C513" s="148" t="str">
        <f>IF(SUMIF(ENTRADAS!A:A,A513,ENTRADAS!C:C)=0,"")</f>
        <v/>
      </c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148"/>
      <c r="B514" s="148"/>
      <c r="C514" s="148" t="str">
        <f>IF(SUMIF(ENTRADAS!A:A,A514,ENTRADAS!C:C)=0,"")</f>
        <v/>
      </c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148"/>
      <c r="B515" s="148"/>
      <c r="C515" s="148" t="str">
        <f>IF(SUMIF(ENTRADAS!A:A,A515,ENTRADAS!C:C)=0,"")</f>
        <v/>
      </c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148"/>
      <c r="B516" s="148"/>
      <c r="C516" s="148" t="str">
        <f>IF(SUMIF(ENTRADAS!A:A,A516,ENTRADAS!C:C)=0,"")</f>
        <v/>
      </c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148"/>
      <c r="B517" s="148"/>
      <c r="C517" s="148" t="str">
        <f>IF(SUMIF(ENTRADAS!A:A,A517,ENTRADAS!C:C)=0,"")</f>
        <v/>
      </c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148"/>
      <c r="B518" s="148"/>
      <c r="C518" s="148" t="str">
        <f>IF(SUMIF(ENTRADAS!A:A,A518,ENTRADAS!C:C)=0,"")</f>
        <v/>
      </c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148"/>
      <c r="B519" s="148"/>
      <c r="C519" s="148" t="str">
        <f>IF(SUMIF(ENTRADAS!A:A,A519,ENTRADAS!C:C)=0,"")</f>
        <v/>
      </c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148"/>
      <c r="B520" s="148"/>
      <c r="C520" s="148" t="str">
        <f>IF(SUMIF(ENTRADAS!A:A,A520,ENTRADAS!C:C)=0,"")</f>
        <v/>
      </c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148"/>
      <c r="B521" s="148"/>
      <c r="C521" s="148" t="str">
        <f>IF(SUMIF(ENTRADAS!A:A,A521,ENTRADAS!C:C)=0,"")</f>
        <v/>
      </c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148"/>
      <c r="B522" s="148"/>
      <c r="C522" s="148" t="str">
        <f>IF(SUMIF(ENTRADAS!A:A,A522,ENTRADAS!C:C)=0,"")</f>
        <v/>
      </c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148"/>
      <c r="B523" s="148"/>
      <c r="C523" s="148" t="str">
        <f>IF(SUMIF(ENTRADAS!A:A,A523,ENTRADAS!C:C)=0,"")</f>
        <v/>
      </c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148"/>
      <c r="B524" s="148"/>
      <c r="C524" s="148" t="str">
        <f>IF(SUMIF(ENTRADAS!A:A,A524,ENTRADAS!C:C)=0,"")</f>
        <v/>
      </c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148"/>
      <c r="B525" s="148"/>
      <c r="C525" s="148" t="str">
        <f>IF(SUMIF(ENTRADAS!A:A,A525,ENTRADAS!C:C)=0,"")</f>
        <v/>
      </c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148"/>
      <c r="B526" s="148"/>
      <c r="C526" s="148" t="str">
        <f>IF(SUMIF(ENTRADAS!A:A,A526,ENTRADAS!C:C)=0,"")</f>
        <v/>
      </c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148"/>
      <c r="B527" s="148"/>
      <c r="C527" s="148" t="str">
        <f>IF(SUMIF(ENTRADAS!A:A,A527,ENTRADAS!C:C)=0,"")</f>
        <v/>
      </c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148"/>
      <c r="B528" s="148"/>
      <c r="C528" s="148" t="str">
        <f>IF(SUMIF(ENTRADAS!A:A,A528,ENTRADAS!C:C)=0,"")</f>
        <v/>
      </c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148"/>
      <c r="B529" s="148"/>
      <c r="C529" s="148" t="str">
        <f>IF(SUMIF(ENTRADAS!A:A,A529,ENTRADAS!C:C)=0,"")</f>
        <v/>
      </c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148"/>
      <c r="B530" s="148"/>
      <c r="C530" s="148" t="str">
        <f>IF(SUMIF(ENTRADAS!A:A,A530,ENTRADAS!C:C)=0,"")</f>
        <v/>
      </c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148"/>
      <c r="B531" s="148"/>
      <c r="C531" s="148" t="str">
        <f>IF(SUMIF(ENTRADAS!A:A,A531,ENTRADAS!C:C)=0,"")</f>
        <v/>
      </c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148"/>
      <c r="B532" s="148"/>
      <c r="C532" s="148" t="str">
        <f>IF(SUMIF(ENTRADAS!A:A,A532,ENTRADAS!C:C)=0,"")</f>
        <v/>
      </c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148"/>
      <c r="B533" s="148"/>
      <c r="C533" s="148" t="str">
        <f>IF(SUMIF(ENTRADAS!A:A,A533,ENTRADAS!C:C)=0,"")</f>
        <v/>
      </c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148"/>
      <c r="B534" s="148"/>
      <c r="C534" s="148" t="str">
        <f>IF(SUMIF(ENTRADAS!A:A,A534,ENTRADAS!C:C)=0,"")</f>
        <v/>
      </c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148"/>
      <c r="B535" s="148"/>
      <c r="C535" s="148" t="str">
        <f>IF(SUMIF(ENTRADAS!A:A,A535,ENTRADAS!C:C)=0,"")</f>
        <v/>
      </c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148"/>
      <c r="B536" s="148"/>
      <c r="C536" s="148" t="str">
        <f>IF(SUMIF(ENTRADAS!A:A,A536,ENTRADAS!C:C)=0,"")</f>
        <v/>
      </c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148"/>
      <c r="B537" s="148"/>
      <c r="C537" s="148" t="str">
        <f>IF(SUMIF(ENTRADAS!A:A,A537,ENTRADAS!C:C)=0,"")</f>
        <v/>
      </c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148"/>
      <c r="B538" s="148"/>
      <c r="C538" s="148" t="str">
        <f>IF(SUMIF(ENTRADAS!A:A,A538,ENTRADAS!C:C)=0,"")</f>
        <v/>
      </c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148"/>
      <c r="B539" s="148"/>
      <c r="C539" s="148" t="str">
        <f>IF(SUMIF(ENTRADAS!A:A,A539,ENTRADAS!C:C)=0,"")</f>
        <v/>
      </c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148"/>
      <c r="B540" s="148"/>
      <c r="C540" s="148" t="str">
        <f>IF(SUMIF(ENTRADAS!A:A,A540,ENTRADAS!C:C)=0,"")</f>
        <v/>
      </c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148"/>
      <c r="B541" s="148"/>
      <c r="C541" s="148" t="str">
        <f>IF(SUMIF(ENTRADAS!A:A,A541,ENTRADAS!C:C)=0,"")</f>
        <v/>
      </c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148"/>
      <c r="B542" s="148"/>
      <c r="C542" s="148" t="str">
        <f>IF(SUMIF(ENTRADAS!A:A,A542,ENTRADAS!C:C)=0,"")</f>
        <v/>
      </c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148"/>
      <c r="B543" s="148"/>
      <c r="C543" s="148" t="str">
        <f>IF(SUMIF(ENTRADAS!A:A,A543,ENTRADAS!C:C)=0,"")</f>
        <v/>
      </c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148"/>
      <c r="B544" s="148"/>
      <c r="C544" s="148" t="str">
        <f>IF(SUMIF(ENTRADAS!A:A,A544,ENTRADAS!C:C)=0,"")</f>
        <v/>
      </c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148"/>
      <c r="B545" s="148"/>
      <c r="C545" s="148" t="str">
        <f>IF(SUMIF(ENTRADAS!A:A,A545,ENTRADAS!C:C)=0,"")</f>
        <v/>
      </c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148"/>
      <c r="B546" s="148"/>
      <c r="C546" s="148" t="str">
        <f>IF(SUMIF(ENTRADAS!A:A,A546,ENTRADAS!C:C)=0,"")</f>
        <v/>
      </c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148"/>
      <c r="B547" s="148"/>
      <c r="C547" s="148" t="str">
        <f>IF(SUMIF(ENTRADAS!A:A,A547,ENTRADAS!C:C)=0,"")</f>
        <v/>
      </c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148"/>
      <c r="B548" s="148"/>
      <c r="C548" s="148" t="str">
        <f>IF(SUMIF(ENTRADAS!A:A,A548,ENTRADAS!C:C)=0,"")</f>
        <v/>
      </c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148"/>
      <c r="B549" s="148"/>
      <c r="C549" s="148" t="str">
        <f>IF(SUMIF(ENTRADAS!A:A,A549,ENTRADAS!C:C)=0,"")</f>
        <v/>
      </c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148"/>
      <c r="B550" s="148"/>
      <c r="C550" s="148" t="str">
        <f>IF(SUMIF(ENTRADAS!A:A,A550,ENTRADAS!C:C)=0,"")</f>
        <v/>
      </c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148"/>
      <c r="B551" s="148"/>
      <c r="C551" s="148" t="str">
        <f>IF(SUMIF(ENTRADAS!A:A,A551,ENTRADAS!C:C)=0,"")</f>
        <v/>
      </c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148"/>
      <c r="B552" s="148"/>
      <c r="C552" s="148" t="str">
        <f>IF(SUMIF(ENTRADAS!A:A,A552,ENTRADAS!C:C)=0,"")</f>
        <v/>
      </c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148"/>
      <c r="B553" s="148"/>
      <c r="C553" s="148" t="str">
        <f>IF(SUMIF(ENTRADAS!A:A,A553,ENTRADAS!C:C)=0,"")</f>
        <v/>
      </c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148"/>
      <c r="B554" s="148"/>
      <c r="C554" s="148" t="str">
        <f>IF(SUMIF(ENTRADAS!A:A,A554,ENTRADAS!C:C)=0,"")</f>
        <v/>
      </c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148"/>
      <c r="B555" s="148"/>
      <c r="C555" s="148" t="str">
        <f>IF(SUMIF(ENTRADAS!A:A,A555,ENTRADAS!C:C)=0,"")</f>
        <v/>
      </c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148"/>
      <c r="B556" s="148"/>
      <c r="C556" s="148" t="str">
        <f>IF(SUMIF(ENTRADAS!A:A,A556,ENTRADAS!C:C)=0,"")</f>
        <v/>
      </c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148"/>
      <c r="B557" s="148"/>
      <c r="C557" s="148" t="str">
        <f>IF(SUMIF(ENTRADAS!A:A,A557,ENTRADAS!C:C)=0,"")</f>
        <v/>
      </c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148"/>
      <c r="B558" s="148"/>
      <c r="C558" s="148" t="str">
        <f>IF(SUMIF(ENTRADAS!A:A,A558,ENTRADAS!C:C)=0,"")</f>
        <v/>
      </c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148"/>
      <c r="B559" s="148"/>
      <c r="C559" s="148" t="str">
        <f>IF(SUMIF(ENTRADAS!A:A,A559,ENTRADAS!C:C)=0,"")</f>
        <v/>
      </c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148"/>
      <c r="B560" s="148"/>
      <c r="C560" s="148" t="str">
        <f>IF(SUMIF(ENTRADAS!A:A,A560,ENTRADAS!C:C)=0,"")</f>
        <v/>
      </c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148"/>
      <c r="B561" s="148"/>
      <c r="C561" s="148" t="str">
        <f>IF(SUMIF(ENTRADAS!A:A,A561,ENTRADAS!C:C)=0,"")</f>
        <v/>
      </c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148"/>
      <c r="B562" s="148"/>
      <c r="C562" s="148" t="str">
        <f>IF(SUMIF(ENTRADAS!A:A,A562,ENTRADAS!C:C)=0,"")</f>
        <v/>
      </c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148"/>
      <c r="B563" s="148"/>
      <c r="C563" s="148" t="str">
        <f>IF(SUMIF(ENTRADAS!A:A,A563,ENTRADAS!C:C)=0,"")</f>
        <v/>
      </c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148"/>
      <c r="B564" s="148"/>
      <c r="C564" s="148" t="str">
        <f>IF(SUMIF(ENTRADAS!A:A,A564,ENTRADAS!C:C)=0,"")</f>
        <v/>
      </c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148"/>
      <c r="B565" s="148"/>
      <c r="C565" s="148" t="str">
        <f>IF(SUMIF(ENTRADAS!A:A,A565,ENTRADAS!C:C)=0,"")</f>
        <v/>
      </c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148"/>
      <c r="B566" s="148"/>
      <c r="C566" s="148" t="str">
        <f>IF(SUMIF(ENTRADAS!A:A,A566,ENTRADAS!C:C)=0,"")</f>
        <v/>
      </c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148"/>
      <c r="B567" s="148"/>
      <c r="C567" s="148" t="str">
        <f>IF(SUMIF(ENTRADAS!A:A,A567,ENTRADAS!C:C)=0,"")</f>
        <v/>
      </c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148"/>
      <c r="B568" s="148"/>
      <c r="C568" s="148" t="str">
        <f>IF(SUMIF(ENTRADAS!A:A,A568,ENTRADAS!C:C)=0,"")</f>
        <v/>
      </c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148"/>
      <c r="B569" s="148"/>
      <c r="C569" s="148" t="str">
        <f>IF(SUMIF(ENTRADAS!A:A,A569,ENTRADAS!C:C)=0,"")</f>
        <v/>
      </c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148"/>
      <c r="B570" s="148"/>
      <c r="C570" s="148" t="str">
        <f>IF(SUMIF(ENTRADAS!A:A,A570,ENTRADAS!C:C)=0,"")</f>
        <v/>
      </c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148"/>
      <c r="B571" s="148"/>
      <c r="C571" s="148" t="str">
        <f>IF(SUMIF(ENTRADAS!A:A,A571,ENTRADAS!C:C)=0,"")</f>
        <v/>
      </c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148"/>
      <c r="B572" s="148"/>
      <c r="C572" s="148" t="str">
        <f>IF(SUMIF(ENTRADAS!A:A,A572,ENTRADAS!C:C)=0,"")</f>
        <v/>
      </c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148"/>
      <c r="B573" s="148"/>
      <c r="C573" s="148" t="str">
        <f>IF(SUMIF(ENTRADAS!A:A,A573,ENTRADAS!C:C)=0,"")</f>
        <v/>
      </c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148"/>
      <c r="B574" s="148"/>
      <c r="C574" s="148" t="str">
        <f>IF(SUMIF(ENTRADAS!A:A,A574,ENTRADAS!C:C)=0,"")</f>
        <v/>
      </c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148"/>
      <c r="B575" s="148"/>
      <c r="C575" s="148" t="str">
        <f>IF(SUMIF(ENTRADAS!A:A,A575,ENTRADAS!C:C)=0,"")</f>
        <v/>
      </c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148"/>
      <c r="B576" s="148"/>
      <c r="C576" s="148" t="str">
        <f>IF(SUMIF(ENTRADAS!A:A,A576,ENTRADAS!C:C)=0,"")</f>
        <v/>
      </c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148"/>
      <c r="B577" s="148"/>
      <c r="C577" s="148" t="str">
        <f>IF(SUMIF(ENTRADAS!A:A,A577,ENTRADAS!C:C)=0,"")</f>
        <v/>
      </c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148"/>
      <c r="B578" s="148"/>
      <c r="C578" s="148" t="str">
        <f>IF(SUMIF(ENTRADAS!A:A,A578,ENTRADAS!C:C)=0,"")</f>
        <v/>
      </c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148"/>
      <c r="B579" s="148"/>
      <c r="C579" s="148" t="str">
        <f>IF(SUMIF(ENTRADAS!A:A,A579,ENTRADAS!C:C)=0,"")</f>
        <v/>
      </c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148"/>
      <c r="B580" s="148"/>
      <c r="C580" s="148" t="str">
        <f>IF(SUMIF(ENTRADAS!A:A,A580,ENTRADAS!C:C)=0,"")</f>
        <v/>
      </c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148"/>
      <c r="B581" s="148"/>
      <c r="C581" s="148" t="str">
        <f>IF(SUMIF(ENTRADAS!A:A,A581,ENTRADAS!C:C)=0,"")</f>
        <v/>
      </c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148"/>
      <c r="B582" s="148"/>
      <c r="C582" s="148" t="str">
        <f>IF(SUMIF(ENTRADAS!A:A,A582,ENTRADAS!C:C)=0,"")</f>
        <v/>
      </c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148"/>
      <c r="B583" s="148"/>
      <c r="C583" s="148" t="str">
        <f>IF(SUMIF(ENTRADAS!A:A,A583,ENTRADAS!C:C)=0,"")</f>
        <v/>
      </c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148"/>
      <c r="B584" s="148"/>
      <c r="C584" s="148" t="str">
        <f>IF(SUMIF(ENTRADAS!A:A,A584,ENTRADAS!C:C)=0,"")</f>
        <v/>
      </c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148"/>
      <c r="B585" s="148"/>
      <c r="C585" s="148" t="str">
        <f>IF(SUMIF(ENTRADAS!A:A,A585,ENTRADAS!C:C)=0,"")</f>
        <v/>
      </c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148"/>
      <c r="B586" s="148"/>
      <c r="C586" s="148" t="str">
        <f>IF(SUMIF(ENTRADAS!A:A,A586,ENTRADAS!C:C)=0,"")</f>
        <v/>
      </c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148"/>
      <c r="B587" s="148"/>
      <c r="C587" s="148" t="str">
        <f>IF(SUMIF(ENTRADAS!A:A,A587,ENTRADAS!C:C)=0,"")</f>
        <v/>
      </c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148"/>
      <c r="B588" s="148"/>
      <c r="C588" s="148" t="str">
        <f>IF(SUMIF(ENTRADAS!A:A,A588,ENTRADAS!C:C)=0,"")</f>
        <v/>
      </c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148"/>
      <c r="B589" s="148"/>
      <c r="C589" s="148" t="str">
        <f>IF(SUMIF(ENTRADAS!A:A,A589,ENTRADAS!C:C)=0,"")</f>
        <v/>
      </c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148"/>
      <c r="B590" s="148"/>
      <c r="C590" s="148" t="str">
        <f>IF(SUMIF(ENTRADAS!A:A,A590,ENTRADAS!C:C)=0,"")</f>
        <v/>
      </c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148"/>
      <c r="B591" s="148"/>
      <c r="C591" s="148" t="str">
        <f>IF(SUMIF(ENTRADAS!A:A,A591,ENTRADAS!C:C)=0,"")</f>
        <v/>
      </c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148"/>
      <c r="B592" s="148"/>
      <c r="C592" s="148" t="str">
        <f>IF(SUMIF(ENTRADAS!A:A,A592,ENTRADAS!C:C)=0,"")</f>
        <v/>
      </c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148"/>
      <c r="B593" s="148"/>
      <c r="C593" s="148" t="str">
        <f>IF(SUMIF(ENTRADAS!A:A,A593,ENTRADAS!C:C)=0,"")</f>
        <v/>
      </c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148"/>
      <c r="B594" s="148"/>
      <c r="C594" s="148" t="str">
        <f>IF(SUMIF(ENTRADAS!A:A,A594,ENTRADAS!C:C)=0,"")</f>
        <v/>
      </c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148"/>
      <c r="B595" s="148"/>
      <c r="C595" s="148" t="str">
        <f>IF(SUMIF(ENTRADAS!A:A,A595,ENTRADAS!C:C)=0,"")</f>
        <v/>
      </c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148"/>
      <c r="B596" s="148"/>
      <c r="C596" s="148" t="str">
        <f>IF(SUMIF(ENTRADAS!A:A,A596,ENTRADAS!C:C)=0,"")</f>
        <v/>
      </c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148"/>
      <c r="B597" s="148"/>
      <c r="C597" s="148" t="str">
        <f>IF(SUMIF(ENTRADAS!A:A,A597,ENTRADAS!C:C)=0,"")</f>
        <v/>
      </c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148"/>
      <c r="B598" s="148"/>
      <c r="C598" s="148" t="str">
        <f>IF(SUMIF(ENTRADAS!A:A,A598,ENTRADAS!C:C)=0,"")</f>
        <v/>
      </c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148"/>
      <c r="B599" s="148"/>
      <c r="C599" s="148" t="str">
        <f>IF(SUMIF(ENTRADAS!A:A,A599,ENTRADAS!C:C)=0,"")</f>
        <v/>
      </c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148"/>
      <c r="B600" s="148"/>
      <c r="C600" s="148" t="str">
        <f>IF(SUMIF(ENTRADAS!A:A,A600,ENTRADAS!C:C)=0,"")</f>
        <v/>
      </c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148"/>
      <c r="B601" s="148"/>
      <c r="C601" s="148" t="str">
        <f>IF(SUMIF(ENTRADAS!A:A,A601,ENTRADAS!C:C)=0,"")</f>
        <v/>
      </c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148"/>
      <c r="B602" s="148"/>
      <c r="C602" s="148" t="str">
        <f>IF(SUMIF(ENTRADAS!A:A,A602,ENTRADAS!C:C)=0,"")</f>
        <v/>
      </c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148"/>
      <c r="B603" s="148"/>
      <c r="C603" s="148" t="str">
        <f>IF(SUMIF(ENTRADAS!A:A,A603,ENTRADAS!C:C)=0,"")</f>
        <v/>
      </c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148"/>
      <c r="B604" s="148"/>
      <c r="C604" s="148" t="str">
        <f>IF(SUMIF(ENTRADAS!A:A,A604,ENTRADAS!C:C)=0,"")</f>
        <v/>
      </c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148"/>
      <c r="B605" s="148"/>
      <c r="C605" s="148" t="str">
        <f>IF(SUMIF(ENTRADAS!A:A,A605,ENTRADAS!C:C)=0,"")</f>
        <v/>
      </c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148"/>
      <c r="B606" s="148"/>
      <c r="C606" s="148" t="str">
        <f>IF(SUMIF(ENTRADAS!A:A,A606,ENTRADAS!C:C)=0,"")</f>
        <v/>
      </c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148"/>
      <c r="B607" s="148"/>
      <c r="C607" s="148" t="str">
        <f>IF(SUMIF(ENTRADAS!A:A,A607,ENTRADAS!C:C)=0,"")</f>
        <v/>
      </c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148"/>
      <c r="B608" s="148"/>
      <c r="C608" s="148" t="str">
        <f>IF(SUMIF(ENTRADAS!A:A,A608,ENTRADAS!C:C)=0,"")</f>
        <v/>
      </c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148"/>
      <c r="B609" s="148"/>
      <c r="C609" s="148" t="str">
        <f>IF(SUMIF(ENTRADAS!A:A,A609,ENTRADAS!C:C)=0,"")</f>
        <v/>
      </c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148"/>
      <c r="B610" s="148"/>
      <c r="C610" s="148" t="str">
        <f>IF(SUMIF(ENTRADAS!A:A,A610,ENTRADAS!C:C)=0,"")</f>
        <v/>
      </c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148"/>
      <c r="B611" s="148"/>
      <c r="C611" s="148" t="str">
        <f>IF(SUMIF(ENTRADAS!A:A,A611,ENTRADAS!C:C)=0,"")</f>
        <v/>
      </c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148"/>
      <c r="B612" s="148"/>
      <c r="C612" s="148" t="str">
        <f>IF(SUMIF(ENTRADAS!A:A,A612,ENTRADAS!C:C)=0,"")</f>
        <v/>
      </c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148"/>
      <c r="B613" s="148"/>
      <c r="C613" s="148" t="str">
        <f>IF(SUMIF(ENTRADAS!A:A,A613,ENTRADAS!C:C)=0,"")</f>
        <v/>
      </c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148"/>
      <c r="B614" s="148"/>
      <c r="C614" s="148" t="str">
        <f>IF(SUMIF(ENTRADAS!A:A,A614,ENTRADAS!C:C)=0,"")</f>
        <v/>
      </c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148"/>
      <c r="B615" s="148"/>
      <c r="C615" s="148" t="str">
        <f>IF(SUMIF(ENTRADAS!A:A,A615,ENTRADAS!C:C)=0,"")</f>
        <v/>
      </c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148"/>
      <c r="B616" s="148"/>
      <c r="C616" s="148" t="str">
        <f>IF(SUMIF(ENTRADAS!A:A,A616,ENTRADAS!C:C)=0,"")</f>
        <v/>
      </c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148"/>
      <c r="B617" s="148"/>
      <c r="C617" s="148" t="str">
        <f>IF(SUMIF(ENTRADAS!A:A,A617,ENTRADAS!C:C)=0,"")</f>
        <v/>
      </c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148"/>
      <c r="B618" s="148"/>
      <c r="C618" s="148" t="str">
        <f>IF(SUMIF(ENTRADAS!A:A,A618,ENTRADAS!C:C)=0,"")</f>
        <v/>
      </c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148"/>
      <c r="B619" s="148"/>
      <c r="C619" s="148" t="str">
        <f>IF(SUMIF(ENTRADAS!A:A,A619,ENTRADAS!C:C)=0,"")</f>
        <v/>
      </c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148"/>
      <c r="B620" s="148"/>
      <c r="C620" s="148" t="str">
        <f>IF(SUMIF(ENTRADAS!A:A,A620,ENTRADAS!C:C)=0,"")</f>
        <v/>
      </c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148"/>
      <c r="B621" s="148"/>
      <c r="C621" s="148" t="str">
        <f>IF(SUMIF(ENTRADAS!A:A,A621,ENTRADAS!C:C)=0,"")</f>
        <v/>
      </c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148"/>
      <c r="B622" s="148"/>
      <c r="C622" s="148" t="str">
        <f>IF(SUMIF(ENTRADAS!A:A,A622,ENTRADAS!C:C)=0,"")</f>
        <v/>
      </c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148"/>
      <c r="B623" s="148"/>
      <c r="C623" s="148" t="str">
        <f>IF(SUMIF(ENTRADAS!A:A,A623,ENTRADAS!C:C)=0,"")</f>
        <v/>
      </c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148"/>
      <c r="B624" s="148"/>
      <c r="C624" s="148" t="str">
        <f>IF(SUMIF(ENTRADAS!A:A,A624,ENTRADAS!C:C)=0,"")</f>
        <v/>
      </c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148"/>
      <c r="B625" s="148"/>
      <c r="C625" s="148" t="str">
        <f>IF(SUMIF(ENTRADAS!A:A,A625,ENTRADAS!C:C)=0,"")</f>
        <v/>
      </c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148"/>
      <c r="B626" s="148"/>
      <c r="C626" s="148" t="str">
        <f>IF(SUMIF(ENTRADAS!A:A,A626,ENTRADAS!C:C)=0,"")</f>
        <v/>
      </c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148"/>
      <c r="B627" s="148"/>
      <c r="C627" s="148" t="str">
        <f>IF(SUMIF(ENTRADAS!A:A,A627,ENTRADAS!C:C)=0,"")</f>
        <v/>
      </c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148"/>
      <c r="B628" s="148"/>
      <c r="C628" s="148" t="str">
        <f>IF(SUMIF(ENTRADAS!A:A,A628,ENTRADAS!C:C)=0,"")</f>
        <v/>
      </c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148"/>
      <c r="B629" s="148"/>
      <c r="C629" s="148" t="str">
        <f>IF(SUMIF(ENTRADAS!A:A,A629,ENTRADAS!C:C)=0,"")</f>
        <v/>
      </c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148"/>
      <c r="B630" s="148"/>
      <c r="C630" s="148" t="str">
        <f>IF(SUMIF(ENTRADAS!A:A,A630,ENTRADAS!C:C)=0,"")</f>
        <v/>
      </c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148"/>
      <c r="B631" s="148"/>
      <c r="C631" s="148" t="str">
        <f>IF(SUMIF(ENTRADAS!A:A,A631,ENTRADAS!C:C)=0,"")</f>
        <v/>
      </c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148"/>
      <c r="B632" s="148"/>
      <c r="C632" s="148" t="str">
        <f>IF(SUMIF(ENTRADAS!A:A,A632,ENTRADAS!C:C)=0,"")</f>
        <v/>
      </c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148"/>
      <c r="B633" s="148"/>
      <c r="C633" s="148" t="str">
        <f>IF(SUMIF(ENTRADAS!A:A,A633,ENTRADAS!C:C)=0,"")</f>
        <v/>
      </c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148"/>
      <c r="B634" s="148"/>
      <c r="C634" s="148" t="str">
        <f>IF(SUMIF(ENTRADAS!A:A,A634,ENTRADAS!C:C)=0,"")</f>
        <v/>
      </c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148"/>
      <c r="B635" s="148"/>
      <c r="C635" s="148" t="str">
        <f>IF(SUMIF(ENTRADAS!A:A,A635,ENTRADAS!C:C)=0,"")</f>
        <v/>
      </c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148"/>
      <c r="B636" s="148"/>
      <c r="C636" s="148" t="str">
        <f>IF(SUMIF(ENTRADAS!A:A,A636,ENTRADAS!C:C)=0,"")</f>
        <v/>
      </c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148"/>
      <c r="B637" s="148"/>
      <c r="C637" s="148" t="str">
        <f>IF(SUMIF(ENTRADAS!A:A,A637,ENTRADAS!C:C)=0,"")</f>
        <v/>
      </c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148"/>
      <c r="B638" s="148"/>
      <c r="C638" s="148" t="str">
        <f>IF(SUMIF(ENTRADAS!A:A,A638,ENTRADAS!C:C)=0,"")</f>
        <v/>
      </c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148"/>
      <c r="B639" s="148"/>
      <c r="C639" s="148" t="str">
        <f>IF(SUMIF(ENTRADAS!A:A,A639,ENTRADAS!C:C)=0,"")</f>
        <v/>
      </c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148"/>
      <c r="B640" s="148"/>
      <c r="C640" s="148" t="str">
        <f>IF(SUMIF(ENTRADAS!A:A,A640,ENTRADAS!C:C)=0,"")</f>
        <v/>
      </c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148"/>
      <c r="B641" s="148"/>
      <c r="C641" s="148" t="str">
        <f>IF(SUMIF(ENTRADAS!A:A,A641,ENTRADAS!C:C)=0,"")</f>
        <v/>
      </c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148"/>
      <c r="B642" s="148"/>
      <c r="C642" s="148" t="str">
        <f>IF(SUMIF(ENTRADAS!A:A,A642,ENTRADAS!C:C)=0,"")</f>
        <v/>
      </c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148"/>
      <c r="B643" s="148"/>
      <c r="C643" s="148" t="str">
        <f>IF(SUMIF(ENTRADAS!A:A,A643,ENTRADAS!C:C)=0,"")</f>
        <v/>
      </c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148"/>
      <c r="B644" s="148"/>
      <c r="C644" s="148" t="str">
        <f>IF(SUMIF(ENTRADAS!A:A,A644,ENTRADAS!C:C)=0,"")</f>
        <v/>
      </c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148"/>
      <c r="B645" s="148"/>
      <c r="C645" s="148" t="str">
        <f>IF(SUMIF(ENTRADAS!A:A,A645,ENTRADAS!C:C)=0,"")</f>
        <v/>
      </c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148"/>
      <c r="B646" s="148"/>
      <c r="C646" s="148" t="str">
        <f>IF(SUMIF(ENTRADAS!A:A,A646,ENTRADAS!C:C)=0,"")</f>
        <v/>
      </c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148"/>
      <c r="B647" s="148"/>
      <c r="C647" s="148" t="str">
        <f>IF(SUMIF(ENTRADAS!A:A,A647,ENTRADAS!C:C)=0,"")</f>
        <v/>
      </c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148"/>
      <c r="B648" s="148"/>
      <c r="C648" s="148" t="str">
        <f>IF(SUMIF(ENTRADAS!A:A,A648,ENTRADAS!C:C)=0,"")</f>
        <v/>
      </c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148"/>
      <c r="B649" s="148"/>
      <c r="C649" s="148" t="str">
        <f>IF(SUMIF(ENTRADAS!A:A,A649,ENTRADAS!C:C)=0,"")</f>
        <v/>
      </c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148"/>
      <c r="B650" s="148"/>
      <c r="C650" s="148" t="str">
        <f>IF(SUMIF(ENTRADAS!A:A,A650,ENTRADAS!C:C)=0,"")</f>
        <v/>
      </c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148"/>
      <c r="B651" s="148"/>
      <c r="C651" s="148" t="str">
        <f>IF(SUMIF(ENTRADAS!A:A,A651,ENTRADAS!C:C)=0,"")</f>
        <v/>
      </c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148"/>
      <c r="B652" s="148"/>
      <c r="C652" s="148" t="str">
        <f>IF(SUMIF(ENTRADAS!A:A,A652,ENTRADAS!C:C)=0,"")</f>
        <v/>
      </c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148"/>
      <c r="B653" s="148"/>
      <c r="C653" s="148" t="str">
        <f>IF(SUMIF(ENTRADAS!A:A,A653,ENTRADAS!C:C)=0,"")</f>
        <v/>
      </c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148"/>
      <c r="B654" s="148"/>
      <c r="C654" s="148" t="str">
        <f>IF(SUMIF(ENTRADAS!A:A,A654,ENTRADAS!C:C)=0,"")</f>
        <v/>
      </c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148"/>
      <c r="B655" s="148"/>
      <c r="C655" s="148" t="str">
        <f>IF(SUMIF(ENTRADAS!A:A,A655,ENTRADAS!C:C)=0,"")</f>
        <v/>
      </c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148"/>
      <c r="B656" s="148"/>
      <c r="C656" s="148" t="str">
        <f>IF(SUMIF(ENTRADAS!A:A,A656,ENTRADAS!C:C)=0,"")</f>
        <v/>
      </c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148"/>
      <c r="B657" s="148"/>
      <c r="C657" s="148" t="str">
        <f>IF(SUMIF(ENTRADAS!A:A,A657,ENTRADAS!C:C)=0,"")</f>
        <v/>
      </c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148"/>
      <c r="B658" s="148"/>
      <c r="C658" s="148" t="str">
        <f>IF(SUMIF(ENTRADAS!A:A,A658,ENTRADAS!C:C)=0,"")</f>
        <v/>
      </c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148"/>
      <c r="B659" s="148"/>
      <c r="C659" s="148" t="str">
        <f>IF(SUMIF(ENTRADAS!A:A,A659,ENTRADAS!C:C)=0,"")</f>
        <v/>
      </c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148"/>
      <c r="B660" s="148"/>
      <c r="C660" s="148" t="str">
        <f>IF(SUMIF(ENTRADAS!A:A,A660,ENTRADAS!C:C)=0,"")</f>
        <v/>
      </c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148"/>
      <c r="B661" s="148"/>
      <c r="C661" s="148" t="str">
        <f>IF(SUMIF(ENTRADAS!A:A,A661,ENTRADAS!C:C)=0,"")</f>
        <v/>
      </c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148"/>
      <c r="B662" s="148"/>
      <c r="C662" s="148" t="str">
        <f>IF(SUMIF(ENTRADAS!A:A,A662,ENTRADAS!C:C)=0,"")</f>
        <v/>
      </c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148"/>
      <c r="B663" s="148"/>
      <c r="C663" s="148" t="str">
        <f>IF(SUMIF(ENTRADAS!A:A,A663,ENTRADAS!C:C)=0,"")</f>
        <v/>
      </c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148"/>
      <c r="B664" s="148"/>
      <c r="C664" s="148" t="str">
        <f>IF(SUMIF(ENTRADAS!A:A,A664,ENTRADAS!C:C)=0,"")</f>
        <v/>
      </c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148"/>
      <c r="B665" s="148"/>
      <c r="C665" s="148" t="str">
        <f>IF(SUMIF(ENTRADAS!A:A,A665,ENTRADAS!C:C)=0,"")</f>
        <v/>
      </c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148"/>
      <c r="B666" s="148"/>
      <c r="C666" s="148" t="str">
        <f>IF(SUMIF(ENTRADAS!A:A,A666,ENTRADAS!C:C)=0,"")</f>
        <v/>
      </c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148"/>
      <c r="B667" s="148"/>
      <c r="C667" s="148" t="str">
        <f>IF(SUMIF(ENTRADAS!A:A,A667,ENTRADAS!C:C)=0,"")</f>
        <v/>
      </c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148"/>
      <c r="B668" s="148"/>
      <c r="C668" s="148" t="str">
        <f>IF(SUMIF(ENTRADAS!A:A,A668,ENTRADAS!C:C)=0,"")</f>
        <v/>
      </c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148"/>
      <c r="B669" s="148"/>
      <c r="C669" s="148" t="str">
        <f>IF(SUMIF(ENTRADAS!A:A,A669,ENTRADAS!C:C)=0,"")</f>
        <v/>
      </c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148"/>
      <c r="B670" s="148"/>
      <c r="C670" s="148" t="str">
        <f>IF(SUMIF(ENTRADAS!A:A,A670,ENTRADAS!C:C)=0,"")</f>
        <v/>
      </c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148"/>
      <c r="B671" s="148"/>
      <c r="C671" s="148" t="str">
        <f>IF(SUMIF(ENTRADAS!A:A,A671,ENTRADAS!C:C)=0,"")</f>
        <v/>
      </c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148"/>
      <c r="B672" s="148"/>
      <c r="C672" s="148" t="str">
        <f>IF(SUMIF(ENTRADAS!A:A,A672,ENTRADAS!C:C)=0,"")</f>
        <v/>
      </c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148"/>
      <c r="B673" s="148"/>
      <c r="C673" s="148" t="str">
        <f>IF(SUMIF(ENTRADAS!A:A,A673,ENTRADAS!C:C)=0,"")</f>
        <v/>
      </c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148"/>
      <c r="B674" s="148"/>
      <c r="C674" s="148" t="str">
        <f>IF(SUMIF(ENTRADAS!A:A,A674,ENTRADAS!C:C)=0,"")</f>
        <v/>
      </c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148"/>
      <c r="B675" s="148"/>
      <c r="C675" s="148" t="str">
        <f>IF(SUMIF(ENTRADAS!A:A,A675,ENTRADAS!C:C)=0,"")</f>
        <v/>
      </c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148"/>
      <c r="B676" s="148"/>
      <c r="C676" s="148" t="str">
        <f>IF(SUMIF(ENTRADAS!A:A,A676,ENTRADAS!C:C)=0,"")</f>
        <v/>
      </c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148"/>
      <c r="B677" s="148"/>
      <c r="C677" s="148" t="str">
        <f>IF(SUMIF(ENTRADAS!A:A,A677,ENTRADAS!C:C)=0,"")</f>
        <v/>
      </c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148"/>
      <c r="B678" s="148"/>
      <c r="C678" s="148" t="str">
        <f>IF(SUMIF(ENTRADAS!A:A,A678,ENTRADAS!C:C)=0,"")</f>
        <v/>
      </c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148"/>
      <c r="B679" s="148"/>
      <c r="C679" s="148" t="str">
        <f>IF(SUMIF(ENTRADAS!A:A,A679,ENTRADAS!C:C)=0,"")</f>
        <v/>
      </c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148"/>
      <c r="B680" s="148"/>
      <c r="C680" s="148" t="str">
        <f>IF(SUMIF(ENTRADAS!A:A,A680,ENTRADAS!C:C)=0,"")</f>
        <v/>
      </c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148"/>
      <c r="B681" s="148"/>
      <c r="C681" s="148" t="str">
        <f>IF(SUMIF(ENTRADAS!A:A,A681,ENTRADAS!C:C)=0,"")</f>
        <v/>
      </c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148"/>
      <c r="B682" s="148"/>
      <c r="C682" s="148" t="str">
        <f>IF(SUMIF(ENTRADAS!A:A,A682,ENTRADAS!C:C)=0,"")</f>
        <v/>
      </c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148"/>
      <c r="B683" s="148"/>
      <c r="C683" s="148" t="str">
        <f>IF(SUMIF(ENTRADAS!A:A,A683,ENTRADAS!C:C)=0,"")</f>
        <v/>
      </c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148"/>
      <c r="B684" s="148"/>
      <c r="C684" s="148" t="str">
        <f>IF(SUMIF(ENTRADAS!A:A,A684,ENTRADAS!C:C)=0,"")</f>
        <v/>
      </c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148"/>
      <c r="B685" s="148"/>
      <c r="C685" s="148" t="str">
        <f>IF(SUMIF(ENTRADAS!A:A,A685,ENTRADAS!C:C)=0,"")</f>
        <v/>
      </c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148"/>
      <c r="B686" s="148"/>
      <c r="C686" s="148" t="str">
        <f>IF(SUMIF(ENTRADAS!A:A,A686,ENTRADAS!C:C)=0,"")</f>
        <v/>
      </c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148"/>
      <c r="B687" s="148"/>
      <c r="C687" s="148" t="str">
        <f>IF(SUMIF(ENTRADAS!A:A,A687,ENTRADAS!C:C)=0,"")</f>
        <v/>
      </c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148"/>
      <c r="B688" s="148"/>
      <c r="C688" s="148" t="str">
        <f>IF(SUMIF(ENTRADAS!A:A,A688,ENTRADAS!C:C)=0,"")</f>
        <v/>
      </c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148"/>
      <c r="B689" s="148"/>
      <c r="C689" s="148" t="str">
        <f>IF(SUMIF(ENTRADAS!A:A,A689,ENTRADAS!C:C)=0,"")</f>
        <v/>
      </c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148"/>
      <c r="B690" s="148"/>
      <c r="C690" s="148" t="str">
        <f>IF(SUMIF(ENTRADAS!A:A,A690,ENTRADAS!C:C)=0,"")</f>
        <v/>
      </c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148"/>
      <c r="B691" s="148"/>
      <c r="C691" s="148" t="str">
        <f>IF(SUMIF(ENTRADAS!A:A,A691,ENTRADAS!C:C)=0,"")</f>
        <v/>
      </c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148"/>
      <c r="B692" s="148"/>
      <c r="C692" s="148" t="str">
        <f>IF(SUMIF(ENTRADAS!A:A,A692,ENTRADAS!C:C)=0,"")</f>
        <v/>
      </c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148"/>
      <c r="B693" s="148"/>
      <c r="C693" s="148" t="str">
        <f>IF(SUMIF(ENTRADAS!A:A,A693,ENTRADAS!C:C)=0,"")</f>
        <v/>
      </c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148"/>
      <c r="B694" s="148"/>
      <c r="C694" s="148" t="str">
        <f>IF(SUMIF(ENTRADAS!A:A,A694,ENTRADAS!C:C)=0,"")</f>
        <v/>
      </c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148"/>
      <c r="B695" s="148"/>
      <c r="C695" s="148" t="str">
        <f>IF(SUMIF(ENTRADAS!A:A,A695,ENTRADAS!C:C)=0,"")</f>
        <v/>
      </c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148"/>
      <c r="B696" s="148"/>
      <c r="C696" s="148" t="str">
        <f>IF(SUMIF(ENTRADAS!A:A,A696,ENTRADAS!C:C)=0,"")</f>
        <v/>
      </c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148"/>
      <c r="B697" s="148"/>
      <c r="C697" s="148" t="str">
        <f>IF(SUMIF(ENTRADAS!A:A,A697,ENTRADAS!C:C)=0,"")</f>
        <v/>
      </c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148"/>
      <c r="B698" s="148"/>
      <c r="C698" s="148" t="str">
        <f>IF(SUMIF(ENTRADAS!A:A,A698,ENTRADAS!C:C)=0,"")</f>
        <v/>
      </c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148"/>
      <c r="B699" s="148"/>
      <c r="C699" s="148" t="str">
        <f>IF(SUMIF(ENTRADAS!A:A,A699,ENTRADAS!C:C)=0,"")</f>
        <v/>
      </c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148"/>
      <c r="B700" s="148"/>
      <c r="C700" s="148" t="str">
        <f>IF(SUMIF(ENTRADAS!A:A,A700,ENTRADAS!C:C)=0,"")</f>
        <v/>
      </c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148"/>
      <c r="B701" s="148"/>
      <c r="C701" s="148" t="str">
        <f>IF(SUMIF(ENTRADAS!A:A,A701,ENTRADAS!C:C)=0,"")</f>
        <v/>
      </c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148"/>
      <c r="B702" s="148"/>
      <c r="C702" s="148" t="str">
        <f>IF(SUMIF(ENTRADAS!A:A,A702,ENTRADAS!C:C)=0,"")</f>
        <v/>
      </c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148"/>
      <c r="B703" s="148"/>
      <c r="C703" s="148" t="str">
        <f>IF(SUMIF(ENTRADAS!A:A,A703,ENTRADAS!C:C)=0,"")</f>
        <v/>
      </c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148"/>
      <c r="B704" s="148"/>
      <c r="C704" s="148" t="str">
        <f>IF(SUMIF(ENTRADAS!A:A,A704,ENTRADAS!C:C)=0,"")</f>
        <v/>
      </c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148"/>
      <c r="B705" s="148"/>
      <c r="C705" s="148" t="str">
        <f>IF(SUMIF(ENTRADAS!A:A,A705,ENTRADAS!C:C)=0,"")</f>
        <v/>
      </c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148"/>
      <c r="B706" s="148"/>
      <c r="C706" s="148" t="str">
        <f>IF(SUMIF(ENTRADAS!A:A,A706,ENTRADAS!C:C)=0,"")</f>
        <v/>
      </c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148"/>
      <c r="B707" s="148"/>
      <c r="C707" s="148" t="str">
        <f>IF(SUMIF(ENTRADAS!A:A,A707,ENTRADAS!C:C)=0,"")</f>
        <v/>
      </c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148"/>
      <c r="B708" s="148"/>
      <c r="C708" s="148" t="str">
        <f>IF(SUMIF(ENTRADAS!A:A,A708,ENTRADAS!C:C)=0,"")</f>
        <v/>
      </c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148"/>
      <c r="B709" s="148"/>
      <c r="C709" s="148" t="str">
        <f>IF(SUMIF(ENTRADAS!A:A,A709,ENTRADAS!C:C)=0,"")</f>
        <v/>
      </c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148"/>
      <c r="B710" s="148"/>
      <c r="C710" s="148" t="str">
        <f>IF(SUMIF(ENTRADAS!A:A,A710,ENTRADAS!C:C)=0,"")</f>
        <v/>
      </c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148"/>
      <c r="B711" s="148"/>
      <c r="C711" s="148" t="str">
        <f>IF(SUMIF(ENTRADAS!A:A,A711,ENTRADAS!C:C)=0,"")</f>
        <v/>
      </c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148"/>
      <c r="B712" s="148"/>
      <c r="C712" s="148" t="str">
        <f>IF(SUMIF(ENTRADAS!A:A,A712,ENTRADAS!C:C)=0,"")</f>
        <v/>
      </c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148"/>
      <c r="B713" s="148"/>
      <c r="C713" s="148" t="str">
        <f>IF(SUMIF(ENTRADAS!A:A,A713,ENTRADAS!C:C)=0,"")</f>
        <v/>
      </c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148"/>
      <c r="B714" s="148"/>
      <c r="C714" s="148" t="str">
        <f>IF(SUMIF(ENTRADAS!A:A,A714,ENTRADAS!C:C)=0,"")</f>
        <v/>
      </c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148"/>
      <c r="B715" s="148"/>
      <c r="C715" s="148" t="str">
        <f>IF(SUMIF(ENTRADAS!A:A,A715,ENTRADAS!C:C)=0,"")</f>
        <v/>
      </c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148"/>
      <c r="B716" s="148"/>
      <c r="C716" s="148" t="str">
        <f>IF(SUMIF(ENTRADAS!A:A,A716,ENTRADAS!C:C)=0,"")</f>
        <v/>
      </c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148"/>
      <c r="B717" s="148"/>
      <c r="C717" s="148" t="str">
        <f>IF(SUMIF(ENTRADAS!A:A,A717,ENTRADAS!C:C)=0,"")</f>
        <v/>
      </c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148"/>
      <c r="B718" s="148"/>
      <c r="C718" s="148" t="str">
        <f>IF(SUMIF(ENTRADAS!A:A,A718,ENTRADAS!C:C)=0,"")</f>
        <v/>
      </c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148"/>
      <c r="B719" s="148"/>
      <c r="C719" s="148" t="str">
        <f>IF(SUMIF(ENTRADAS!A:A,A719,ENTRADAS!C:C)=0,"")</f>
        <v/>
      </c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148"/>
      <c r="B720" s="148"/>
      <c r="C720" s="148" t="str">
        <f>IF(SUMIF(ENTRADAS!A:A,A720,ENTRADAS!C:C)=0,"")</f>
        <v/>
      </c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148"/>
      <c r="B721" s="148"/>
      <c r="C721" s="148" t="str">
        <f>IF(SUMIF(ENTRADAS!A:A,A721,ENTRADAS!C:C)=0,"")</f>
        <v/>
      </c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148"/>
      <c r="B722" s="148"/>
      <c r="C722" s="148" t="str">
        <f>IF(SUMIF(ENTRADAS!A:A,A722,ENTRADAS!C:C)=0,"")</f>
        <v/>
      </c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148"/>
      <c r="B723" s="148"/>
      <c r="C723" s="148" t="str">
        <f>IF(SUMIF(ENTRADAS!A:A,A723,ENTRADAS!C:C)=0,"")</f>
        <v/>
      </c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148"/>
      <c r="B724" s="148"/>
      <c r="C724" s="148" t="str">
        <f>IF(SUMIF(ENTRADAS!A:A,A724,ENTRADAS!C:C)=0,"")</f>
        <v/>
      </c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148"/>
      <c r="B725" s="148"/>
      <c r="C725" s="148" t="str">
        <f>IF(SUMIF(ENTRADAS!A:A,A725,ENTRADAS!C:C)=0,"")</f>
        <v/>
      </c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148"/>
      <c r="B726" s="148"/>
      <c r="C726" s="148" t="str">
        <f>IF(SUMIF(ENTRADAS!A:A,A726,ENTRADAS!C:C)=0,"")</f>
        <v/>
      </c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148"/>
      <c r="B727" s="148"/>
      <c r="C727" s="148" t="str">
        <f>IF(SUMIF(ENTRADAS!A:A,A727,ENTRADAS!C:C)=0,"")</f>
        <v/>
      </c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148"/>
      <c r="B728" s="148"/>
      <c r="C728" s="148" t="str">
        <f>IF(SUMIF(ENTRADAS!A:A,A728,ENTRADAS!C:C)=0,"")</f>
        <v/>
      </c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148"/>
      <c r="B729" s="148"/>
      <c r="C729" s="148" t="str">
        <f>IF(SUMIF(ENTRADAS!A:A,A729,ENTRADAS!C:C)=0,"")</f>
        <v/>
      </c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148"/>
      <c r="B730" s="148"/>
      <c r="C730" s="148" t="str">
        <f>IF(SUMIF(ENTRADAS!A:A,A730,ENTRADAS!C:C)=0,"")</f>
        <v/>
      </c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148"/>
      <c r="B731" s="148"/>
      <c r="C731" s="148" t="str">
        <f>IF(SUMIF(ENTRADAS!A:A,A731,ENTRADAS!C:C)=0,"")</f>
        <v/>
      </c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148"/>
      <c r="B732" s="148"/>
      <c r="C732" s="148" t="str">
        <f>IF(SUMIF(ENTRADAS!A:A,A732,ENTRADAS!C:C)=0,"")</f>
        <v/>
      </c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148"/>
      <c r="B733" s="148"/>
      <c r="C733" s="148" t="str">
        <f>IF(SUMIF(ENTRADAS!A:A,A733,ENTRADAS!C:C)=0,"")</f>
        <v/>
      </c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148"/>
      <c r="B734" s="148"/>
      <c r="C734" s="148" t="str">
        <f>IF(SUMIF(ENTRADAS!A:A,A734,ENTRADAS!C:C)=0,"")</f>
        <v/>
      </c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148"/>
      <c r="B735" s="148"/>
      <c r="C735" s="148" t="str">
        <f>IF(SUMIF(ENTRADAS!A:A,A735,ENTRADAS!C:C)=0,"")</f>
        <v/>
      </c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148"/>
      <c r="B736" s="148"/>
      <c r="C736" s="148" t="str">
        <f>IF(SUMIF(ENTRADAS!A:A,A736,ENTRADAS!C:C)=0,"")</f>
        <v/>
      </c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148"/>
      <c r="B737" s="148"/>
      <c r="C737" s="148" t="str">
        <f>IF(SUMIF(ENTRADAS!A:A,A737,ENTRADAS!C:C)=0,"")</f>
        <v/>
      </c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148"/>
      <c r="B738" s="148"/>
      <c r="C738" s="148" t="str">
        <f>IF(SUMIF(ENTRADAS!A:A,A738,ENTRADAS!C:C)=0,"")</f>
        <v/>
      </c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148"/>
      <c r="B739" s="148"/>
      <c r="C739" s="148" t="str">
        <f>IF(SUMIF(ENTRADAS!A:A,A739,ENTRADAS!C:C)=0,"")</f>
        <v/>
      </c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148"/>
      <c r="B740" s="148"/>
      <c r="C740" s="148" t="str">
        <f>IF(SUMIF(ENTRADAS!A:A,A740,ENTRADAS!C:C)=0,"")</f>
        <v/>
      </c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148"/>
      <c r="B741" s="148"/>
      <c r="C741" s="148" t="str">
        <f>IF(SUMIF(ENTRADAS!A:A,A741,ENTRADAS!C:C)=0,"")</f>
        <v/>
      </c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148"/>
      <c r="B742" s="148"/>
      <c r="C742" s="148" t="str">
        <f>IF(SUMIF(ENTRADAS!A:A,A742,ENTRADAS!C:C)=0,"")</f>
        <v/>
      </c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148"/>
      <c r="B743" s="148"/>
      <c r="C743" s="148" t="str">
        <f>IF(SUMIF(ENTRADAS!A:A,A743,ENTRADAS!C:C)=0,"")</f>
        <v/>
      </c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148"/>
      <c r="B744" s="148"/>
      <c r="C744" s="148" t="str">
        <f>IF(SUMIF(ENTRADAS!A:A,A744,ENTRADAS!C:C)=0,"")</f>
        <v/>
      </c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148"/>
      <c r="B745" s="148"/>
      <c r="C745" s="148" t="str">
        <f>IF(SUMIF(ENTRADAS!A:A,A745,ENTRADAS!C:C)=0,"")</f>
        <v/>
      </c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148"/>
      <c r="B746" s="148"/>
      <c r="C746" s="148" t="str">
        <f>IF(SUMIF(ENTRADAS!A:A,A746,ENTRADAS!C:C)=0,"")</f>
        <v/>
      </c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148"/>
      <c r="B747" s="148"/>
      <c r="C747" s="148" t="str">
        <f>IF(SUMIF(ENTRADAS!A:A,A747,ENTRADAS!C:C)=0,"")</f>
        <v/>
      </c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148"/>
      <c r="B748" s="148"/>
      <c r="C748" s="148" t="str">
        <f>IF(SUMIF(ENTRADAS!A:A,A748,ENTRADAS!C:C)=0,"")</f>
        <v/>
      </c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148"/>
      <c r="B749" s="148"/>
      <c r="C749" s="148" t="str">
        <f>IF(SUMIF(ENTRADAS!A:A,A749,ENTRADAS!C:C)=0,"")</f>
        <v/>
      </c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148"/>
      <c r="B750" s="148"/>
      <c r="C750" s="148" t="str">
        <f>IF(SUMIF(ENTRADAS!A:A,A750,ENTRADAS!C:C)=0,"")</f>
        <v/>
      </c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148"/>
      <c r="B751" s="148"/>
      <c r="C751" s="148" t="str">
        <f>IF(SUMIF(ENTRADAS!A:A,A751,ENTRADAS!C:C)=0,"")</f>
        <v/>
      </c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148"/>
      <c r="B752" s="148"/>
      <c r="C752" s="148" t="str">
        <f>IF(SUMIF(ENTRADAS!A:A,A752,ENTRADAS!C:C)=0,"")</f>
        <v/>
      </c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148"/>
      <c r="B753" s="148"/>
      <c r="C753" s="148" t="str">
        <f>IF(SUMIF(ENTRADAS!A:A,A753,ENTRADAS!C:C)=0,"")</f>
        <v/>
      </c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148"/>
      <c r="B754" s="148"/>
      <c r="C754" s="148" t="str">
        <f>IF(SUMIF(ENTRADAS!A:A,A754,ENTRADAS!C:C)=0,"")</f>
        <v/>
      </c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148"/>
      <c r="B755" s="148"/>
      <c r="C755" s="148" t="str">
        <f>IF(SUMIF(ENTRADAS!A:A,A755,ENTRADAS!C:C)=0,"")</f>
        <v/>
      </c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148"/>
      <c r="B756" s="148"/>
      <c r="C756" s="148" t="str">
        <f>IF(SUMIF(ENTRADAS!A:A,A756,ENTRADAS!C:C)=0,"")</f>
        <v/>
      </c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148"/>
      <c r="B757" s="148"/>
      <c r="C757" s="148" t="str">
        <f>IF(SUMIF(ENTRADAS!A:A,A757,ENTRADAS!C:C)=0,"")</f>
        <v/>
      </c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148"/>
      <c r="B758" s="148"/>
      <c r="C758" s="148" t="str">
        <f>IF(SUMIF(ENTRADAS!A:A,A758,ENTRADAS!C:C)=0,"")</f>
        <v/>
      </c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148"/>
      <c r="B759" s="148"/>
      <c r="C759" s="148" t="str">
        <f>IF(SUMIF(ENTRADAS!A:A,A759,ENTRADAS!C:C)=0,"")</f>
        <v/>
      </c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148"/>
      <c r="B760" s="148"/>
      <c r="C760" s="148" t="str">
        <f>IF(SUMIF(ENTRADAS!A:A,A760,ENTRADAS!C:C)=0,"")</f>
        <v/>
      </c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148"/>
      <c r="B761" s="148"/>
      <c r="C761" s="148" t="str">
        <f>IF(SUMIF(ENTRADAS!A:A,A761,ENTRADAS!C:C)=0,"")</f>
        <v/>
      </c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148"/>
      <c r="B762" s="148"/>
      <c r="C762" s="148" t="str">
        <f>IF(SUMIF(ENTRADAS!A:A,A762,ENTRADAS!C:C)=0,"")</f>
        <v/>
      </c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148"/>
      <c r="B763" s="148"/>
      <c r="C763" s="148" t="str">
        <f>IF(SUMIF(ENTRADAS!A:A,A763,ENTRADAS!C:C)=0,"")</f>
        <v/>
      </c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148"/>
      <c r="B764" s="148"/>
      <c r="C764" s="148" t="str">
        <f>IF(SUMIF(ENTRADAS!A:A,A764,ENTRADAS!C:C)=0,"")</f>
        <v/>
      </c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148"/>
      <c r="B765" s="148"/>
      <c r="C765" s="148" t="str">
        <f>IF(SUMIF(ENTRADAS!A:A,A765,ENTRADAS!C:C)=0,"")</f>
        <v/>
      </c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148"/>
      <c r="B766" s="148"/>
      <c r="C766" s="148" t="str">
        <f>IF(SUMIF(ENTRADAS!A:A,A766,ENTRADAS!C:C)=0,"")</f>
        <v/>
      </c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148"/>
      <c r="B767" s="148"/>
      <c r="C767" s="148" t="str">
        <f>IF(SUMIF(ENTRADAS!A:A,A767,ENTRADAS!C:C)=0,"")</f>
        <v/>
      </c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148"/>
      <c r="B768" s="148"/>
      <c r="C768" s="148" t="str">
        <f>IF(SUMIF(ENTRADAS!A:A,A768,ENTRADAS!C:C)=0,"")</f>
        <v/>
      </c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148"/>
      <c r="B769" s="148"/>
      <c r="C769" s="148" t="str">
        <f>IF(SUMIF(ENTRADAS!A:A,A769,ENTRADAS!C:C)=0,"")</f>
        <v/>
      </c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148"/>
      <c r="B770" s="148"/>
      <c r="C770" s="148" t="str">
        <f>IF(SUMIF(ENTRADAS!A:A,A770,ENTRADAS!C:C)=0,"")</f>
        <v/>
      </c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148"/>
      <c r="B771" s="148"/>
      <c r="C771" s="148" t="str">
        <f>IF(SUMIF(ENTRADAS!A:A,A771,ENTRADAS!C:C)=0,"")</f>
        <v/>
      </c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148"/>
      <c r="B772" s="148"/>
      <c r="C772" s="148" t="str">
        <f>IF(SUMIF(ENTRADAS!A:A,A772,ENTRADAS!C:C)=0,"")</f>
        <v/>
      </c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148"/>
      <c r="B773" s="148"/>
      <c r="C773" s="148" t="str">
        <f>IF(SUMIF(ENTRADAS!A:A,A773,ENTRADAS!C:C)=0,"")</f>
        <v/>
      </c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148"/>
      <c r="B774" s="148"/>
      <c r="C774" s="148" t="str">
        <f>IF(SUMIF(ENTRADAS!A:A,A774,ENTRADAS!C:C)=0,"")</f>
        <v/>
      </c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148"/>
      <c r="B775" s="148"/>
      <c r="C775" s="148" t="str">
        <f>IF(SUMIF(ENTRADAS!A:A,A775,ENTRADAS!C:C)=0,"")</f>
        <v/>
      </c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148"/>
      <c r="B776" s="148"/>
      <c r="C776" s="148" t="str">
        <f>IF(SUMIF(ENTRADAS!A:A,A776,ENTRADAS!C:C)=0,"")</f>
        <v/>
      </c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148"/>
      <c r="B777" s="148"/>
      <c r="C777" s="148" t="str">
        <f>IF(SUMIF(ENTRADAS!A:A,A777,ENTRADAS!C:C)=0,"")</f>
        <v/>
      </c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148"/>
      <c r="B778" s="148"/>
      <c r="C778" s="148" t="str">
        <f>IF(SUMIF(ENTRADAS!A:A,A778,ENTRADAS!C:C)=0,"")</f>
        <v/>
      </c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148"/>
      <c r="B779" s="148"/>
      <c r="C779" s="148" t="str">
        <f>IF(SUMIF(ENTRADAS!A:A,A779,ENTRADAS!C:C)=0,"")</f>
        <v/>
      </c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148"/>
      <c r="B780" s="148"/>
      <c r="C780" s="148" t="str">
        <f>IF(SUMIF(ENTRADAS!A:A,A780,ENTRADAS!C:C)=0,"")</f>
        <v/>
      </c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148"/>
      <c r="B781" s="148"/>
      <c r="C781" s="148" t="str">
        <f>IF(SUMIF(ENTRADAS!A:A,A781,ENTRADAS!C:C)=0,"")</f>
        <v/>
      </c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148"/>
      <c r="B782" s="148"/>
      <c r="C782" s="148" t="str">
        <f>IF(SUMIF(ENTRADAS!A:A,A782,ENTRADAS!C:C)=0,"")</f>
        <v/>
      </c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148"/>
      <c r="B783" s="148"/>
      <c r="C783" s="148" t="str">
        <f>IF(SUMIF(ENTRADAS!A:A,A783,ENTRADAS!C:C)=0,"")</f>
        <v/>
      </c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148"/>
      <c r="B784" s="148"/>
      <c r="C784" s="148" t="str">
        <f>IF(SUMIF(ENTRADAS!A:A,A784,ENTRADAS!C:C)=0,"")</f>
        <v/>
      </c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148"/>
      <c r="B785" s="148"/>
      <c r="C785" s="148" t="str">
        <f>IF(SUMIF(ENTRADAS!A:A,A785,ENTRADAS!C:C)=0,"")</f>
        <v/>
      </c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148"/>
      <c r="B786" s="148"/>
      <c r="C786" s="148" t="str">
        <f>IF(SUMIF(ENTRADAS!A:A,A786,ENTRADAS!C:C)=0,"")</f>
        <v/>
      </c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148"/>
      <c r="B787" s="148"/>
      <c r="C787" s="148" t="str">
        <f>IF(SUMIF(ENTRADAS!A:A,A787,ENTRADAS!C:C)=0,"")</f>
        <v/>
      </c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148"/>
      <c r="B788" s="148"/>
      <c r="C788" s="148" t="str">
        <f>IF(SUMIF(ENTRADAS!A:A,A788,ENTRADAS!C:C)=0,"")</f>
        <v/>
      </c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148"/>
      <c r="B789" s="148"/>
      <c r="C789" s="148" t="str">
        <f>IF(SUMIF(ENTRADAS!A:A,A789,ENTRADAS!C:C)=0,"")</f>
        <v/>
      </c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148"/>
      <c r="B790" s="148"/>
      <c r="C790" s="148" t="str">
        <f>IF(SUMIF(ENTRADAS!A:A,A790,ENTRADAS!C:C)=0,"")</f>
        <v/>
      </c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148"/>
      <c r="B791" s="148"/>
      <c r="C791" s="148" t="str">
        <f>IF(SUMIF(ENTRADAS!A:A,A791,ENTRADAS!C:C)=0,"")</f>
        <v/>
      </c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148"/>
      <c r="B792" s="148"/>
      <c r="C792" s="148" t="str">
        <f>IF(SUMIF(ENTRADAS!A:A,A792,ENTRADAS!C:C)=0,"")</f>
        <v/>
      </c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148"/>
      <c r="B793" s="148"/>
      <c r="C793" s="148" t="str">
        <f>IF(SUMIF(ENTRADAS!A:A,A793,ENTRADAS!C:C)=0,"")</f>
        <v/>
      </c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148"/>
      <c r="B794" s="148"/>
      <c r="C794" s="148" t="str">
        <f>IF(SUMIF(ENTRADAS!A:A,A794,ENTRADAS!C:C)=0,"")</f>
        <v/>
      </c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148"/>
      <c r="B795" s="148"/>
      <c r="C795" s="148" t="str">
        <f>IF(SUMIF(ENTRADAS!A:A,A795,ENTRADAS!C:C)=0,"")</f>
        <v/>
      </c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148"/>
      <c r="B796" s="148"/>
      <c r="C796" s="148" t="str">
        <f>IF(SUMIF(ENTRADAS!A:A,A796,ENTRADAS!C:C)=0,"")</f>
        <v/>
      </c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148"/>
      <c r="B797" s="148"/>
      <c r="C797" s="148" t="str">
        <f>IF(SUMIF(ENTRADAS!A:A,A797,ENTRADAS!C:C)=0,"")</f>
        <v/>
      </c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148"/>
      <c r="B798" s="148"/>
      <c r="C798" s="148" t="str">
        <f>IF(SUMIF(ENTRADAS!A:A,A798,ENTRADAS!C:C)=0,"")</f>
        <v/>
      </c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148"/>
      <c r="B799" s="148"/>
      <c r="C799" s="148" t="str">
        <f>IF(SUMIF(ENTRADAS!A:A,A799,ENTRADAS!C:C)=0,"")</f>
        <v/>
      </c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148"/>
      <c r="B800" s="148"/>
      <c r="C800" s="148" t="str">
        <f>IF(SUMIF(ENTRADAS!A:A,A800,ENTRADAS!C:C)=0,"")</f>
        <v/>
      </c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148"/>
      <c r="B801" s="148"/>
      <c r="C801" s="148" t="str">
        <f>IF(SUMIF(ENTRADAS!A:A,A801,ENTRADAS!C:C)=0,"")</f>
        <v/>
      </c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148"/>
      <c r="B802" s="148"/>
      <c r="C802" s="148" t="str">
        <f>IF(SUMIF(ENTRADAS!A:A,A802,ENTRADAS!C:C)=0,"")</f>
        <v/>
      </c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148"/>
      <c r="B803" s="148"/>
      <c r="C803" s="148" t="str">
        <f>IF(SUMIF(ENTRADAS!A:A,A803,ENTRADAS!C:C)=0,"")</f>
        <v/>
      </c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148"/>
      <c r="B804" s="148"/>
      <c r="C804" s="148" t="str">
        <f>IF(SUMIF(ENTRADAS!A:A,A804,ENTRADAS!C:C)=0,"")</f>
        <v/>
      </c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148"/>
      <c r="B805" s="148"/>
      <c r="C805" s="148" t="str">
        <f>IF(SUMIF(ENTRADAS!A:A,A805,ENTRADAS!C:C)=0,"")</f>
        <v/>
      </c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148"/>
      <c r="B806" s="148"/>
      <c r="C806" s="148" t="str">
        <f>IF(SUMIF(ENTRADAS!A:A,A806,ENTRADAS!C:C)=0,"")</f>
        <v/>
      </c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148"/>
      <c r="B807" s="148"/>
      <c r="C807" s="148" t="str">
        <f>IF(SUMIF(ENTRADAS!A:A,A807,ENTRADAS!C:C)=0,"")</f>
        <v/>
      </c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148"/>
      <c r="B808" s="148"/>
      <c r="C808" s="148" t="str">
        <f>IF(SUMIF(ENTRADAS!A:A,A808,ENTRADAS!C:C)=0,"")</f>
        <v/>
      </c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148"/>
      <c r="B809" s="148"/>
      <c r="C809" s="148" t="str">
        <f>IF(SUMIF(ENTRADAS!A:A,A809,ENTRADAS!C:C)=0,"")</f>
        <v/>
      </c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148"/>
      <c r="B810" s="148"/>
      <c r="C810" s="148" t="str">
        <f>IF(SUMIF(ENTRADAS!A:A,A810,ENTRADAS!C:C)=0,"")</f>
        <v/>
      </c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148"/>
      <c r="B811" s="148"/>
      <c r="C811" s="148" t="str">
        <f>IF(SUMIF(ENTRADAS!A:A,A811,ENTRADAS!C:C)=0,"")</f>
        <v/>
      </c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148"/>
      <c r="B812" s="148"/>
      <c r="C812" s="148" t="str">
        <f>IF(SUMIF(ENTRADAS!A:A,A812,ENTRADAS!C:C)=0,"")</f>
        <v/>
      </c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148"/>
      <c r="B813" s="148"/>
      <c r="C813" s="148" t="str">
        <f>IF(SUMIF(ENTRADAS!A:A,A813,ENTRADAS!C:C)=0,"")</f>
        <v/>
      </c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148"/>
      <c r="B814" s="148"/>
      <c r="C814" s="148" t="str">
        <f>IF(SUMIF(ENTRADAS!A:A,A814,ENTRADAS!C:C)=0,"")</f>
        <v/>
      </c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148"/>
      <c r="B815" s="148"/>
      <c r="C815" s="148" t="str">
        <f>IF(SUMIF(ENTRADAS!A:A,A815,ENTRADAS!C:C)=0,"")</f>
        <v/>
      </c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148"/>
      <c r="B816" s="148"/>
      <c r="C816" s="148" t="str">
        <f>IF(SUMIF(ENTRADAS!A:A,A816,ENTRADAS!C:C)=0,"")</f>
        <v/>
      </c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148"/>
      <c r="B817" s="148"/>
      <c r="C817" s="148" t="str">
        <f>IF(SUMIF(ENTRADAS!A:A,A817,ENTRADAS!C:C)=0,"")</f>
        <v/>
      </c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148"/>
      <c r="B818" s="148"/>
      <c r="C818" s="148" t="str">
        <f>IF(SUMIF(ENTRADAS!A:A,A818,ENTRADAS!C:C)=0,"")</f>
        <v/>
      </c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148"/>
      <c r="B819" s="148"/>
      <c r="C819" s="148" t="str">
        <f>IF(SUMIF(ENTRADAS!A:A,A819,ENTRADAS!C:C)=0,"")</f>
        <v/>
      </c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148"/>
      <c r="B820" s="148"/>
      <c r="C820" s="148" t="str">
        <f>IF(SUMIF(ENTRADAS!A:A,A820,ENTRADAS!C:C)=0,"")</f>
        <v/>
      </c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148"/>
      <c r="B821" s="148"/>
      <c r="C821" s="148" t="str">
        <f>IF(SUMIF(ENTRADAS!A:A,A821,ENTRADAS!C:C)=0,"")</f>
        <v/>
      </c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148"/>
      <c r="B822" s="148"/>
      <c r="C822" s="148" t="str">
        <f>IF(SUMIF(ENTRADAS!A:A,A822,ENTRADAS!C:C)=0,"")</f>
        <v/>
      </c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148"/>
      <c r="B823" s="148"/>
      <c r="C823" s="148" t="str">
        <f>IF(SUMIF(ENTRADAS!A:A,A823,ENTRADAS!C:C)=0,"")</f>
        <v/>
      </c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148"/>
      <c r="B824" s="148"/>
      <c r="C824" s="148" t="str">
        <f>IF(SUMIF(ENTRADAS!A:A,A824,ENTRADAS!C:C)=0,"")</f>
        <v/>
      </c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148"/>
      <c r="B825" s="148"/>
      <c r="C825" s="148" t="str">
        <f>IF(SUMIF(ENTRADAS!A:A,A825,ENTRADAS!C:C)=0,"")</f>
        <v/>
      </c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148"/>
      <c r="B826" s="148"/>
      <c r="C826" s="148" t="str">
        <f>IF(SUMIF(ENTRADAS!A:A,A826,ENTRADAS!C:C)=0,"")</f>
        <v/>
      </c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148"/>
      <c r="B827" s="148"/>
      <c r="C827" s="148" t="str">
        <f>IF(SUMIF(ENTRADAS!A:A,A827,ENTRADAS!C:C)=0,"")</f>
        <v/>
      </c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148"/>
      <c r="B828" s="148"/>
      <c r="C828" s="148" t="str">
        <f>IF(SUMIF(ENTRADAS!A:A,A828,ENTRADAS!C:C)=0,"")</f>
        <v/>
      </c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148"/>
      <c r="B829" s="148"/>
      <c r="C829" s="148" t="str">
        <f>IF(SUMIF(ENTRADAS!A:A,A829,ENTRADAS!C:C)=0,"")</f>
        <v/>
      </c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148"/>
      <c r="B830" s="148"/>
      <c r="C830" s="148" t="str">
        <f>IF(SUMIF(ENTRADAS!A:A,A830,ENTRADAS!C:C)=0,"")</f>
        <v/>
      </c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148"/>
      <c r="B831" s="148"/>
      <c r="C831" s="148" t="str">
        <f>IF(SUMIF(ENTRADAS!A:A,A831,ENTRADAS!C:C)=0,"")</f>
        <v/>
      </c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148"/>
      <c r="B832" s="148"/>
      <c r="C832" s="148" t="str">
        <f>IF(SUMIF(ENTRADAS!A:A,A832,ENTRADAS!C:C)=0,"")</f>
        <v/>
      </c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148"/>
      <c r="B833" s="148"/>
      <c r="C833" s="148" t="str">
        <f>IF(SUMIF(ENTRADAS!A:A,A833,ENTRADAS!C:C)=0,"")</f>
        <v/>
      </c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148"/>
      <c r="B834" s="148"/>
      <c r="C834" s="148" t="str">
        <f>IF(SUMIF(ENTRADAS!A:A,A834,ENTRADAS!C:C)=0,"")</f>
        <v/>
      </c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148"/>
      <c r="B835" s="148"/>
      <c r="C835" s="148" t="str">
        <f>IF(SUMIF(ENTRADAS!A:A,A835,ENTRADAS!C:C)=0,"")</f>
        <v/>
      </c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148"/>
      <c r="B836" s="148"/>
      <c r="C836" s="148" t="str">
        <f>IF(SUMIF(ENTRADAS!A:A,A836,ENTRADAS!C:C)=0,"")</f>
        <v/>
      </c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148"/>
      <c r="B837" s="148"/>
      <c r="C837" s="148" t="str">
        <f>IF(SUMIF(ENTRADAS!A:A,A837,ENTRADAS!C:C)=0,"")</f>
        <v/>
      </c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148"/>
      <c r="B838" s="148"/>
      <c r="C838" s="148" t="str">
        <f>IF(SUMIF(ENTRADAS!A:A,A838,ENTRADAS!C:C)=0,"")</f>
        <v/>
      </c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148"/>
      <c r="B839" s="148"/>
      <c r="C839" s="148" t="str">
        <f>IF(SUMIF(ENTRADAS!A:A,A839,ENTRADAS!C:C)=0,"")</f>
        <v/>
      </c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148"/>
      <c r="B840" s="148"/>
      <c r="C840" s="148" t="str">
        <f>IF(SUMIF(ENTRADAS!A:A,A840,ENTRADAS!C:C)=0,"")</f>
        <v/>
      </c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148"/>
      <c r="B841" s="148"/>
      <c r="C841" s="148" t="str">
        <f>IF(SUMIF(ENTRADAS!A:A,A841,ENTRADAS!C:C)=0,"")</f>
        <v/>
      </c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148"/>
      <c r="B842" s="148"/>
      <c r="C842" s="148" t="str">
        <f>IF(SUMIF(ENTRADAS!A:A,A842,ENTRADAS!C:C)=0,"")</f>
        <v/>
      </c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148"/>
      <c r="B843" s="148"/>
      <c r="C843" s="148" t="str">
        <f>IF(SUMIF(ENTRADAS!A:A,A843,ENTRADAS!C:C)=0,"")</f>
        <v/>
      </c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148"/>
      <c r="B844" s="148"/>
      <c r="C844" s="148" t="str">
        <f>IF(SUMIF(ENTRADAS!A:A,A844,ENTRADAS!C:C)=0,"")</f>
        <v/>
      </c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148"/>
      <c r="B845" s="148"/>
      <c r="C845" s="148" t="str">
        <f>IF(SUMIF(ENTRADAS!A:A,A845,ENTRADAS!C:C)=0,"")</f>
        <v/>
      </c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148"/>
      <c r="B846" s="148"/>
      <c r="C846" s="148" t="str">
        <f>IF(SUMIF(ENTRADAS!A:A,A846,ENTRADAS!C:C)=0,"")</f>
        <v/>
      </c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148"/>
      <c r="B847" s="148"/>
      <c r="C847" s="148" t="str">
        <f>IF(SUMIF(ENTRADAS!A:A,A847,ENTRADAS!C:C)=0,"")</f>
        <v/>
      </c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148"/>
      <c r="B848" s="148"/>
      <c r="C848" s="148" t="str">
        <f>IF(SUMIF(ENTRADAS!A:A,A848,ENTRADAS!C:C)=0,"")</f>
        <v/>
      </c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148"/>
      <c r="B849" s="148"/>
      <c r="C849" s="148" t="str">
        <f>IF(SUMIF(ENTRADAS!A:A,A849,ENTRADAS!C:C)=0,"")</f>
        <v/>
      </c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148"/>
      <c r="B850" s="148"/>
      <c r="C850" s="148" t="str">
        <f>IF(SUMIF(ENTRADAS!A:A,A850,ENTRADAS!C:C)=0,"")</f>
        <v/>
      </c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148"/>
      <c r="B851" s="148"/>
      <c r="C851" s="148" t="str">
        <f>IF(SUMIF(ENTRADAS!A:A,A851,ENTRADAS!C:C)=0,"")</f>
        <v/>
      </c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148"/>
      <c r="B852" s="148"/>
      <c r="C852" s="148" t="str">
        <f>IF(SUMIF(ENTRADAS!A:A,A852,ENTRADAS!C:C)=0,"")</f>
        <v/>
      </c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148"/>
      <c r="B853" s="148"/>
      <c r="C853" s="148" t="str">
        <f>IF(SUMIF(ENTRADAS!A:A,A853,ENTRADAS!C:C)=0,"")</f>
        <v/>
      </c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148"/>
      <c r="B854" s="148"/>
      <c r="C854" s="148" t="str">
        <f>IF(SUMIF(ENTRADAS!A:A,A854,ENTRADAS!C:C)=0,"")</f>
        <v/>
      </c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148"/>
      <c r="B855" s="148"/>
      <c r="C855" s="148" t="str">
        <f>IF(SUMIF(ENTRADAS!A:A,A855,ENTRADAS!C:C)=0,"")</f>
        <v/>
      </c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148"/>
      <c r="B856" s="148"/>
      <c r="C856" s="148" t="str">
        <f>IF(SUMIF(ENTRADAS!A:A,A856,ENTRADAS!C:C)=0,"")</f>
        <v/>
      </c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148"/>
      <c r="B857" s="148"/>
      <c r="C857" s="148" t="str">
        <f>IF(SUMIF(ENTRADAS!A:A,A857,ENTRADAS!C:C)=0,"")</f>
        <v/>
      </c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148"/>
      <c r="B858" s="148"/>
      <c r="C858" s="148" t="str">
        <f>IF(SUMIF(ENTRADAS!A:A,A858,ENTRADAS!C:C)=0,"")</f>
        <v/>
      </c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148"/>
      <c r="B859" s="148"/>
      <c r="C859" s="148" t="str">
        <f>IF(SUMIF(ENTRADAS!A:A,A859,ENTRADAS!C:C)=0,"")</f>
        <v/>
      </c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148"/>
      <c r="B860" s="148"/>
      <c r="C860" s="148" t="str">
        <f>IF(SUMIF(ENTRADAS!A:A,A860,ENTRADAS!C:C)=0,"")</f>
        <v/>
      </c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148"/>
      <c r="B861" s="148"/>
      <c r="C861" s="148" t="str">
        <f>IF(SUMIF(ENTRADAS!A:A,A861,ENTRADAS!C:C)=0,"")</f>
        <v/>
      </c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148"/>
      <c r="B862" s="148"/>
      <c r="C862" s="148" t="str">
        <f>IF(SUMIF(ENTRADAS!A:A,A862,ENTRADAS!C:C)=0,"")</f>
        <v/>
      </c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148"/>
      <c r="B863" s="148"/>
      <c r="C863" s="148" t="str">
        <f>IF(SUMIF(ENTRADAS!A:A,A863,ENTRADAS!C:C)=0,"")</f>
        <v/>
      </c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148"/>
      <c r="B864" s="148"/>
      <c r="C864" s="148" t="str">
        <f>IF(SUMIF(ENTRADAS!A:A,A864,ENTRADAS!C:C)=0,"")</f>
        <v/>
      </c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148"/>
      <c r="B865" s="148"/>
      <c r="C865" s="148" t="str">
        <f>IF(SUMIF(ENTRADAS!A:A,A865,ENTRADAS!C:C)=0,"")</f>
        <v/>
      </c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148"/>
      <c r="B866" s="148"/>
      <c r="C866" s="148" t="str">
        <f>IF(SUMIF(ENTRADAS!A:A,A866,ENTRADAS!C:C)=0,"")</f>
        <v/>
      </c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148"/>
      <c r="B867" s="148"/>
      <c r="C867" s="148" t="str">
        <f>IF(SUMIF(ENTRADAS!A:A,A867,ENTRADAS!C:C)=0,"")</f>
        <v/>
      </c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148"/>
      <c r="B868" s="148"/>
      <c r="C868" s="148" t="str">
        <f>IF(SUMIF(ENTRADAS!A:A,A868,ENTRADAS!C:C)=0,"")</f>
        <v/>
      </c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148"/>
      <c r="B869" s="148"/>
      <c r="C869" s="148" t="str">
        <f>IF(SUMIF(ENTRADAS!A:A,A869,ENTRADAS!C:C)=0,"")</f>
        <v/>
      </c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148"/>
      <c r="B870" s="148"/>
      <c r="C870" s="148" t="str">
        <f>IF(SUMIF(ENTRADAS!A:A,A870,ENTRADAS!C:C)=0,"")</f>
        <v/>
      </c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148"/>
      <c r="B871" s="148"/>
      <c r="C871" s="148" t="str">
        <f>IF(SUMIF(ENTRADAS!A:A,A871,ENTRADAS!C:C)=0,"")</f>
        <v/>
      </c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148"/>
      <c r="B872" s="148"/>
      <c r="C872" s="148" t="str">
        <f>IF(SUMIF(ENTRADAS!A:A,A872,ENTRADAS!C:C)=0,"")</f>
        <v/>
      </c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148"/>
      <c r="B873" s="148"/>
      <c r="C873" s="148" t="str">
        <f>IF(SUMIF(ENTRADAS!A:A,A873,ENTRADAS!C:C)=0,"")</f>
        <v/>
      </c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148"/>
      <c r="B874" s="148"/>
      <c r="C874" s="148" t="str">
        <f>IF(SUMIF(ENTRADAS!A:A,A874,ENTRADAS!C:C)=0,"")</f>
        <v/>
      </c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148"/>
      <c r="B875" s="148"/>
      <c r="C875" s="148" t="str">
        <f>IF(SUMIF(ENTRADAS!A:A,A875,ENTRADAS!C:C)=0,"")</f>
        <v/>
      </c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148"/>
      <c r="B876" s="148"/>
      <c r="C876" s="148" t="str">
        <f>IF(SUMIF(ENTRADAS!A:A,A876,ENTRADAS!C:C)=0,"")</f>
        <v/>
      </c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148"/>
      <c r="B877" s="148"/>
      <c r="C877" s="148" t="str">
        <f>IF(SUMIF(ENTRADAS!A:A,A877,ENTRADAS!C:C)=0,"")</f>
        <v/>
      </c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148"/>
      <c r="B878" s="148"/>
      <c r="C878" s="148" t="str">
        <f>IF(SUMIF(ENTRADAS!A:A,A878,ENTRADAS!C:C)=0,"")</f>
        <v/>
      </c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148"/>
      <c r="B879" s="148"/>
      <c r="C879" s="148" t="str">
        <f>IF(SUMIF(ENTRADAS!A:A,A879,ENTRADAS!C:C)=0,"")</f>
        <v/>
      </c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148"/>
      <c r="B880" s="148"/>
      <c r="C880" s="148" t="str">
        <f>IF(SUMIF(ENTRADAS!A:A,A880,ENTRADAS!C:C)=0,"")</f>
        <v/>
      </c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148"/>
      <c r="B881" s="148"/>
      <c r="C881" s="148" t="str">
        <f>IF(SUMIF(ENTRADAS!A:A,A881,ENTRADAS!C:C)=0,"")</f>
        <v/>
      </c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148"/>
      <c r="B882" s="148"/>
      <c r="C882" s="148" t="str">
        <f>IF(SUMIF(ENTRADAS!A:A,A882,ENTRADAS!C:C)=0,"")</f>
        <v/>
      </c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148"/>
      <c r="B883" s="148"/>
      <c r="C883" s="148" t="str">
        <f>IF(SUMIF(ENTRADAS!A:A,A883,ENTRADAS!C:C)=0,"")</f>
        <v/>
      </c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148"/>
      <c r="B884" s="148"/>
      <c r="C884" s="148" t="str">
        <f>IF(SUMIF(ENTRADAS!A:A,A884,ENTRADAS!C:C)=0,"")</f>
        <v/>
      </c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148"/>
      <c r="B885" s="148"/>
      <c r="C885" s="148" t="str">
        <f>IF(SUMIF(ENTRADAS!A:A,A885,ENTRADAS!C:C)=0,"")</f>
        <v/>
      </c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148"/>
      <c r="B886" s="148"/>
      <c r="C886" s="148" t="str">
        <f>IF(SUMIF(ENTRADAS!A:A,A886,ENTRADAS!C:C)=0,"")</f>
        <v/>
      </c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148"/>
      <c r="B887" s="148"/>
      <c r="C887" s="148" t="str">
        <f>IF(SUMIF(ENTRADAS!A:A,A887,ENTRADAS!C:C)=0,"")</f>
        <v/>
      </c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148"/>
      <c r="B888" s="148"/>
      <c r="C888" s="148" t="str">
        <f>IF(SUMIF(ENTRADAS!A:A,A888,ENTRADAS!C:C)=0,"")</f>
        <v/>
      </c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148"/>
      <c r="B889" s="148"/>
      <c r="C889" s="148" t="str">
        <f>IF(SUMIF(ENTRADAS!A:A,A889,ENTRADAS!C:C)=0,"")</f>
        <v/>
      </c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148"/>
      <c r="B890" s="148"/>
      <c r="C890" s="148" t="str">
        <f>IF(SUMIF(ENTRADAS!A:A,A890,ENTRADAS!C:C)=0,"")</f>
        <v/>
      </c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148"/>
      <c r="B891" s="148"/>
      <c r="C891" s="148" t="str">
        <f>IF(SUMIF(ENTRADAS!A:A,A891,ENTRADAS!C:C)=0,"")</f>
        <v/>
      </c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148"/>
      <c r="B892" s="148"/>
      <c r="C892" s="148" t="str">
        <f>IF(SUMIF(ENTRADAS!A:A,A892,ENTRADAS!C:C)=0,"")</f>
        <v/>
      </c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148"/>
      <c r="B893" s="148"/>
      <c r="C893" s="148" t="str">
        <f>IF(SUMIF(ENTRADAS!A:A,A893,ENTRADAS!C:C)=0,"")</f>
        <v/>
      </c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148"/>
      <c r="B894" s="148"/>
      <c r="C894" s="148" t="str">
        <f>IF(SUMIF(ENTRADAS!A:A,A894,ENTRADAS!C:C)=0,"")</f>
        <v/>
      </c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148"/>
      <c r="B895" s="148"/>
      <c r="C895" s="148" t="str">
        <f>IF(SUMIF(ENTRADAS!A:A,A895,ENTRADAS!C:C)=0,"")</f>
        <v/>
      </c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148"/>
      <c r="B896" s="148"/>
      <c r="C896" s="148" t="str">
        <f>IF(SUMIF(ENTRADAS!A:A,A896,ENTRADAS!C:C)=0,"")</f>
        <v/>
      </c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148"/>
      <c r="B897" s="148"/>
      <c r="C897" s="148" t="str">
        <f>IF(SUMIF(ENTRADAS!A:A,A897,ENTRADAS!C:C)=0,"")</f>
        <v/>
      </c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148"/>
      <c r="B898" s="148"/>
      <c r="C898" s="148" t="str">
        <f>IF(SUMIF(ENTRADAS!A:A,A898,ENTRADAS!C:C)=0,"")</f>
        <v/>
      </c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148"/>
      <c r="B899" s="148"/>
      <c r="C899" s="148" t="str">
        <f>IF(SUMIF(ENTRADAS!A:A,A899,ENTRADAS!C:C)=0,"")</f>
        <v/>
      </c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148"/>
      <c r="B900" s="148"/>
      <c r="C900" s="148" t="str">
        <f>IF(SUMIF(ENTRADAS!A:A,A900,ENTRADAS!C:C)=0,"")</f>
        <v/>
      </c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148"/>
      <c r="B901" s="148"/>
      <c r="C901" s="148" t="str">
        <f>IF(SUMIF(ENTRADAS!A:A,A901,ENTRADAS!C:C)=0,"")</f>
        <v/>
      </c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148"/>
      <c r="B902" s="148"/>
      <c r="C902" s="148" t="str">
        <f>IF(SUMIF(ENTRADAS!A:A,A902,ENTRADAS!C:C)=0,"")</f>
        <v/>
      </c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148"/>
      <c r="B903" s="148"/>
      <c r="C903" s="148" t="str">
        <f>IF(SUMIF(ENTRADAS!A:A,A903,ENTRADAS!C:C)=0,"")</f>
        <v/>
      </c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>
      <c r="A904" s="148"/>
      <c r="B904" s="148"/>
      <c r="C904" s="148" t="str">
        <f>IF(SUMIF(ENTRADAS!A:A,A904,ENTRADAS!C:C)=0,"")</f>
        <v/>
      </c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>
      <c r="A905" s="148"/>
      <c r="B905" s="148"/>
      <c r="C905" s="148" t="str">
        <f>IF(SUMIF(ENTRADAS!A:A,A905,ENTRADAS!C:C)=0,"")</f>
        <v/>
      </c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>
      <c r="A906" s="148"/>
      <c r="B906" s="148"/>
      <c r="C906" s="148" t="str">
        <f>IF(SUMIF(ENTRADAS!A:A,A906,ENTRADAS!C:C)=0,"")</f>
        <v/>
      </c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>
      <c r="A907" s="148"/>
      <c r="B907" s="148"/>
      <c r="C907" s="148" t="str">
        <f>IF(SUMIF(ENTRADAS!A:A,A907,ENTRADAS!C:C)=0,"")</f>
        <v/>
      </c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>
      <c r="A908" s="148"/>
      <c r="B908" s="148"/>
      <c r="C908" s="148" t="str">
        <f>IF(SUMIF(ENTRADAS!A:A,A908,ENTRADAS!C:C)=0,"")</f>
        <v/>
      </c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>
      <c r="A909" s="148"/>
      <c r="B909" s="148"/>
      <c r="C909" s="148" t="str">
        <f>IF(SUMIF(ENTRADAS!A:A,A909,ENTRADAS!C:C)=0,"")</f>
        <v/>
      </c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>
      <c r="A910" s="148"/>
      <c r="B910" s="148"/>
      <c r="C910" s="148" t="str">
        <f>IF(SUMIF(ENTRADAS!A:A,A910,ENTRADAS!C:C)=0,"")</f>
        <v/>
      </c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>
      <c r="A911" s="148"/>
      <c r="B911" s="148"/>
      <c r="C911" s="148" t="str">
        <f>IF(SUMIF(ENTRADAS!A:A,A911,ENTRADAS!C:C)=0,"")</f>
        <v/>
      </c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>
      <c r="A912" s="148"/>
      <c r="B912" s="148"/>
      <c r="C912" s="148" t="str">
        <f>IF(SUMIF(ENTRADAS!A:A,A912,ENTRADAS!C:C)=0,"")</f>
        <v/>
      </c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>
      <c r="A913" s="148"/>
      <c r="B913" s="148"/>
      <c r="C913" s="148" t="str">
        <f>IF(SUMIF(ENTRADAS!A:A,A913,ENTRADAS!C:C)=0,"")</f>
        <v/>
      </c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>
      <c r="A914" s="148"/>
      <c r="B914" s="148"/>
      <c r="C914" s="148" t="str">
        <f>IF(SUMIF(ENTRADAS!A:A,A914,ENTRADAS!C:C)=0,"")</f>
        <v/>
      </c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>
      <c r="A915" s="148"/>
      <c r="B915" s="148"/>
      <c r="C915" s="148" t="str">
        <f>IF(SUMIF(ENTRADAS!A:A,A915,ENTRADAS!C:C)=0,"")</f>
        <v/>
      </c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>
      <c r="A916" s="148"/>
      <c r="B916" s="148"/>
      <c r="C916" s="148" t="str">
        <f>IF(SUMIF(ENTRADAS!A:A,A916,ENTRADAS!C:C)=0,"")</f>
        <v/>
      </c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>
      <c r="A917" s="148"/>
      <c r="B917" s="148"/>
      <c r="C917" s="148" t="str">
        <f>IF(SUMIF(ENTRADAS!A:A,A917,ENTRADAS!C:C)=0,"")</f>
        <v/>
      </c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>
      <c r="A918" s="148"/>
      <c r="B918" s="148"/>
      <c r="C918" s="148" t="str">
        <f>IF(SUMIF(ENTRADAS!A:A,A918,ENTRADAS!C:C)=0,"")</f>
        <v/>
      </c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>
      <c r="A919" s="148"/>
      <c r="B919" s="148"/>
      <c r="C919" s="148" t="str">
        <f>IF(SUMIF(ENTRADAS!A:A,A919,ENTRADAS!C:C)=0,"")</f>
        <v/>
      </c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>
      <c r="A920" s="148"/>
      <c r="B920" s="148"/>
      <c r="C920" s="148" t="str">
        <f>IF(SUMIF(ENTRADAS!A:A,A920,ENTRADAS!C:C)=0,"")</f>
        <v/>
      </c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>
      <c r="A921" s="148"/>
      <c r="B921" s="148"/>
      <c r="C921" s="148" t="str">
        <f>IF(SUMIF(ENTRADAS!A:A,A921,ENTRADAS!C:C)=0,"")</f>
        <v/>
      </c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>
      <c r="A922" s="148"/>
      <c r="B922" s="148"/>
      <c r="C922" s="148" t="str">
        <f>IF(SUMIF(ENTRADAS!A:A,A922,ENTRADAS!C:C)=0,"")</f>
        <v/>
      </c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>
      <c r="A923" s="148"/>
      <c r="B923" s="148"/>
      <c r="C923" s="148" t="str">
        <f>IF(SUMIF(ENTRADAS!A:A,A923,ENTRADAS!C:C)=0,"")</f>
        <v/>
      </c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>
      <c r="A924" s="148"/>
      <c r="B924" s="148"/>
      <c r="C924" s="148" t="str">
        <f>IF(SUMIF(ENTRADAS!A:A,A924,ENTRADAS!C:C)=0,"")</f>
        <v/>
      </c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>
      <c r="A925" s="148"/>
      <c r="B925" s="148"/>
      <c r="C925" s="148" t="str">
        <f>IF(SUMIF(ENTRADAS!A:A,A925,ENTRADAS!C:C)=0,"")</f>
        <v/>
      </c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>
      <c r="A926" s="148"/>
      <c r="B926" s="148"/>
      <c r="C926" s="148" t="str">
        <f>IF(SUMIF(ENTRADAS!A:A,A926,ENTRADAS!C:C)=0,"")</f>
        <v/>
      </c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>
      <c r="A927" s="148"/>
      <c r="B927" s="148"/>
      <c r="C927" s="148" t="str">
        <f>IF(SUMIF(ENTRADAS!A:A,A927,ENTRADAS!C:C)=0,"")</f>
        <v/>
      </c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>
      <c r="A928" s="148"/>
      <c r="B928" s="148"/>
      <c r="C928" s="148" t="str">
        <f>IF(SUMIF(ENTRADAS!A:A,A928,ENTRADAS!C:C)=0,"")</f>
        <v/>
      </c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>
      <c r="A929" s="148"/>
      <c r="B929" s="148"/>
      <c r="C929" s="148" t="str">
        <f>IF(SUMIF(ENTRADAS!A:A,A929,ENTRADAS!C:C)=0,"")</f>
        <v/>
      </c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>
      <c r="A930" s="148"/>
      <c r="B930" s="148"/>
      <c r="C930" s="148" t="str">
        <f>IF(SUMIF(ENTRADAS!A:A,A930,ENTRADAS!C:C)=0,"")</f>
        <v/>
      </c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>
      <c r="A931" s="148"/>
      <c r="B931" s="148"/>
      <c r="C931" s="148" t="str">
        <f>IF(SUMIF(ENTRADAS!A:A,A931,ENTRADAS!C:C)=0,"")</f>
        <v/>
      </c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>
      <c r="A932" s="148"/>
      <c r="B932" s="148"/>
      <c r="C932" s="148" t="str">
        <f>IF(SUMIF(ENTRADAS!A:A,A932,ENTRADAS!C:C)=0,"")</f>
        <v/>
      </c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>
      <c r="A933" s="148"/>
      <c r="B933" s="148"/>
      <c r="C933" s="148" t="str">
        <f>IF(SUMIF(ENTRADAS!A:A,A933,ENTRADAS!C:C)=0,"")</f>
        <v/>
      </c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>
      <c r="A934" s="148"/>
      <c r="B934" s="148"/>
      <c r="C934" s="148" t="str">
        <f>IF(SUMIF(ENTRADAS!A:A,A934,ENTRADAS!C:C)=0,"")</f>
        <v/>
      </c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>
      <c r="A935" s="148"/>
      <c r="B935" s="148"/>
      <c r="C935" s="148" t="str">
        <f>IF(SUMIF(ENTRADAS!A:A,A935,ENTRADAS!C:C)=0,"")</f>
        <v/>
      </c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>
      <c r="A936" s="148"/>
      <c r="B936" s="148"/>
      <c r="C936" s="148" t="str">
        <f>IF(SUMIF(ENTRADAS!A:A,A936,ENTRADAS!C:C)=0,"")</f>
        <v/>
      </c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>
      <c r="A937" s="148"/>
      <c r="B937" s="148"/>
      <c r="C937" s="148" t="str">
        <f>IF(SUMIF(ENTRADAS!A:A,A937,ENTRADAS!C:C)=0,"")</f>
        <v/>
      </c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>
      <c r="A938" s="148"/>
      <c r="B938" s="148"/>
      <c r="C938" s="148" t="str">
        <f>IF(SUMIF(ENTRADAS!A:A,A938,ENTRADAS!C:C)=0,"")</f>
        <v/>
      </c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>
      <c r="A939" s="148"/>
      <c r="B939" s="148"/>
      <c r="C939" s="148" t="str">
        <f>IF(SUMIF(ENTRADAS!A:A,A939,ENTRADAS!C:C)=0,"")</f>
        <v/>
      </c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>
      <c r="A940" s="148"/>
      <c r="B940" s="148"/>
      <c r="C940" s="148" t="str">
        <f>IF(SUMIF(ENTRADAS!A:A,A940,ENTRADAS!C:C)=0,"")</f>
        <v/>
      </c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>
      <c r="A941" s="148"/>
      <c r="B941" s="148"/>
      <c r="C941" s="148" t="str">
        <f>IF(SUMIF(ENTRADAS!A:A,A941,ENTRADAS!C:C)=0,"")</f>
        <v/>
      </c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>
      <c r="A942" s="148"/>
      <c r="B942" s="148"/>
      <c r="C942" s="148" t="str">
        <f>IF(SUMIF(ENTRADAS!A:A,A942,ENTRADAS!C:C)=0,"")</f>
        <v/>
      </c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>
      <c r="A943" s="148"/>
      <c r="B943" s="148"/>
      <c r="C943" s="148" t="str">
        <f>IF(SUMIF(ENTRADAS!A:A,A943,ENTRADAS!C:C)=0,"")</f>
        <v/>
      </c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>
      <c r="A944" s="148"/>
      <c r="B944" s="148"/>
      <c r="C944" s="148" t="str">
        <f>IF(SUMIF(ENTRADAS!A:A,A944,ENTRADAS!C:C)=0,"")</f>
        <v/>
      </c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>
      <c r="A945" s="148"/>
      <c r="B945" s="148"/>
      <c r="C945" s="148" t="str">
        <f>IF(SUMIF(ENTRADAS!A:A,A945,ENTRADAS!C:C)=0,"")</f>
        <v/>
      </c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>
      <c r="A946" s="148"/>
      <c r="B946" s="148"/>
      <c r="C946" s="148" t="str">
        <f>IF(SUMIF(ENTRADAS!A:A,A946,ENTRADAS!C:C)=0,"")</f>
        <v/>
      </c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>
      <c r="A947" s="148"/>
      <c r="B947" s="148"/>
      <c r="C947" s="148" t="str">
        <f>IF(SUMIF(ENTRADAS!A:A,A947,ENTRADAS!C:C)=0,"")</f>
        <v/>
      </c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>
      <c r="A948" s="148"/>
      <c r="B948" s="148"/>
      <c r="C948" s="148" t="str">
        <f>IF(SUMIF(ENTRADAS!A:A,A948,ENTRADAS!C:C)=0,"")</f>
        <v/>
      </c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>
      <c r="A949" s="148"/>
      <c r="B949" s="148"/>
      <c r="C949" s="148" t="str">
        <f>IF(SUMIF(ENTRADAS!A:A,A949,ENTRADAS!C:C)=0,"")</f>
        <v/>
      </c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>
      <c r="A950" s="148"/>
      <c r="B950" s="148"/>
      <c r="C950" s="148" t="str">
        <f>IF(SUMIF(ENTRADAS!A:A,A950,ENTRADAS!C:C)=0,"")</f>
        <v/>
      </c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>
      <c r="A951" s="148"/>
      <c r="B951" s="148"/>
      <c r="C951" s="148" t="str">
        <f>IF(SUMIF(ENTRADAS!A:A,A951,ENTRADAS!C:C)=0,"")</f>
        <v/>
      </c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>
      <c r="A952" s="148"/>
      <c r="B952" s="148"/>
      <c r="C952" s="148" t="str">
        <f>IF(SUMIF(ENTRADAS!A:A,A952,ENTRADAS!C:C)=0,"")</f>
        <v/>
      </c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>
      <c r="A953" s="148"/>
      <c r="B953" s="148"/>
      <c r="C953" s="148" t="str">
        <f>IF(SUMIF(ENTRADAS!A:A,A953,ENTRADAS!C:C)=0,"")</f>
        <v/>
      </c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>
      <c r="A954" s="148"/>
      <c r="B954" s="148"/>
      <c r="C954" s="148" t="str">
        <f>IF(SUMIF(ENTRADAS!A:A,A954,ENTRADAS!C:C)=0,"")</f>
        <v/>
      </c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>
      <c r="A955" s="148"/>
      <c r="B955" s="148"/>
      <c r="C955" s="148" t="str">
        <f>IF(SUMIF(ENTRADAS!A:A,A955,ENTRADAS!C:C)=0,"")</f>
        <v/>
      </c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>
      <c r="A956" s="148"/>
      <c r="B956" s="148"/>
      <c r="C956" s="148" t="str">
        <f>IF(SUMIF(ENTRADAS!A:A,A956,ENTRADAS!C:C)=0,"")</f>
        <v/>
      </c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>
      <c r="A957" s="148"/>
      <c r="B957" s="148"/>
      <c r="C957" s="148" t="str">
        <f>IF(SUMIF(ENTRADAS!A:A,A957,ENTRADAS!C:C)=0,"")</f>
        <v/>
      </c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>
      <c r="A958" s="148"/>
      <c r="B958" s="148"/>
      <c r="C958" s="148" t="str">
        <f>IF(SUMIF(ENTRADAS!A:A,A958,ENTRADAS!C:C)=0,"")</f>
        <v/>
      </c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>
      <c r="A959" s="148"/>
      <c r="B959" s="148"/>
      <c r="C959" s="148" t="str">
        <f>IF(SUMIF(ENTRADAS!A:A,A959,ENTRADAS!C:C)=0,"")</f>
        <v/>
      </c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>
      <c r="A960" s="148"/>
      <c r="B960" s="148"/>
      <c r="C960" s="148" t="str">
        <f>IF(SUMIF(ENTRADAS!A:A,A960,ENTRADAS!C:C)=0,"")</f>
        <v/>
      </c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>
      <c r="A961" s="148"/>
      <c r="B961" s="148"/>
      <c r="C961" s="148" t="str">
        <f>IF(SUMIF(ENTRADAS!A:A,A961,ENTRADAS!C:C)=0,"")</f>
        <v/>
      </c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>
      <c r="A962" s="148"/>
      <c r="B962" s="148"/>
      <c r="C962" s="148" t="str">
        <f>IF(SUMIF(ENTRADAS!A:A,A962,ENTRADAS!C:C)=0,"")</f>
        <v/>
      </c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>
      <c r="A963" s="148"/>
      <c r="B963" s="148"/>
      <c r="C963" s="148" t="str">
        <f>IF(SUMIF(ENTRADAS!A:A,A963,ENTRADAS!C:C)=0,"")</f>
        <v/>
      </c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>
      <c r="A964" s="148"/>
      <c r="B964" s="148"/>
      <c r="C964" s="148" t="str">
        <f>IF(SUMIF(ENTRADAS!A:A,A964,ENTRADAS!C:C)=0,"")</f>
        <v/>
      </c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>
      <c r="A965" s="148"/>
      <c r="B965" s="148"/>
      <c r="C965" s="148" t="str">
        <f>IF(SUMIF(ENTRADAS!A:A,A965,ENTRADAS!C:C)=0,"")</f>
        <v/>
      </c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>
      <c r="A966" s="148"/>
      <c r="B966" s="148"/>
      <c r="C966" s="148" t="str">
        <f>IF(SUMIF(ENTRADAS!A:A,A966,ENTRADAS!C:C)=0,"")</f>
        <v/>
      </c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>
      <c r="A967" s="148"/>
      <c r="B967" s="148"/>
      <c r="C967" s="148" t="str">
        <f>IF(SUMIF(ENTRADAS!A:A,A967,ENTRADAS!C:C)=0,"")</f>
        <v/>
      </c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>
      <c r="A968" s="148"/>
      <c r="B968" s="148"/>
      <c r="C968" s="148" t="str">
        <f>IF(SUMIF(ENTRADAS!A:A,A968,ENTRADAS!C:C)=0,"")</f>
        <v/>
      </c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>
      <c r="A969" s="148"/>
      <c r="B969" s="148"/>
      <c r="C969" s="148" t="str">
        <f>IF(SUMIF(ENTRADAS!A:A,A969,ENTRADAS!C:C)=0,"")</f>
        <v/>
      </c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>
      <c r="A970" s="148"/>
      <c r="B970" s="148"/>
      <c r="C970" s="148" t="str">
        <f>IF(SUMIF(ENTRADAS!A:A,A970,ENTRADAS!C:C)=0,"")</f>
        <v/>
      </c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>
      <c r="A971" s="148"/>
      <c r="B971" s="148"/>
      <c r="C971" s="148" t="str">
        <f>IF(SUMIF(ENTRADAS!A:A,A971,ENTRADAS!C:C)=0,"")</f>
        <v/>
      </c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>
      <c r="A972" s="148"/>
      <c r="B972" s="148"/>
      <c r="C972" s="148" t="str">
        <f>IF(SUMIF(ENTRADAS!A:A,A972,ENTRADAS!C:C)=0,"")</f>
        <v/>
      </c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>
      <c r="A973" s="148"/>
      <c r="B973" s="148"/>
      <c r="C973" s="148" t="str">
        <f>IF(SUMIF(ENTRADAS!A:A,A973,ENTRADAS!C:C)=0,"")</f>
        <v/>
      </c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>
      <c r="A974" s="148"/>
      <c r="B974" s="148"/>
      <c r="C974" s="148" t="str">
        <f>IF(SUMIF(ENTRADAS!A:A,A974,ENTRADAS!C:C)=0,"")</f>
        <v/>
      </c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>
      <c r="A975" s="148"/>
      <c r="B975" s="148"/>
      <c r="C975" s="148" t="str">
        <f>IF(SUMIF(ENTRADAS!A:A,A975,ENTRADAS!C:C)=0,"")</f>
        <v/>
      </c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>
      <c r="A976" s="148"/>
      <c r="B976" s="148"/>
      <c r="C976" s="148" t="str">
        <f>IF(SUMIF(ENTRADAS!A:A,A976,ENTRADAS!C:C)=0,"")</f>
        <v/>
      </c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>
      <c r="A977" s="148"/>
      <c r="B977" s="148"/>
      <c r="C977" s="148" t="str">
        <f>IF(SUMIF(ENTRADAS!A:A,A977,ENTRADAS!C:C)=0,"")</f>
        <v/>
      </c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>
      <c r="A978" s="148"/>
      <c r="B978" s="148"/>
      <c r="C978" s="148" t="str">
        <f>IF(SUMIF(ENTRADAS!A:A,A978,ENTRADAS!C:C)=0,"")</f>
        <v/>
      </c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>
      <c r="A979" s="148"/>
      <c r="B979" s="148"/>
      <c r="C979" s="148" t="str">
        <f>IF(SUMIF(ENTRADAS!A:A,A979,ENTRADAS!C:C)=0,"")</f>
        <v/>
      </c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>
      <c r="A980" s="148"/>
      <c r="B980" s="148"/>
      <c r="C980" s="148" t="str">
        <f>IF(SUMIF(ENTRADAS!A:A,A980,ENTRADAS!C:C)=0,"")</f>
        <v/>
      </c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>
      <c r="A981" s="148"/>
      <c r="B981" s="148"/>
      <c r="C981" s="148" t="str">
        <f>IF(SUMIF(ENTRADAS!A:A,A981,ENTRADAS!C:C)=0,"")</f>
        <v/>
      </c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>
      <c r="A982" s="148"/>
      <c r="B982" s="148"/>
      <c r="C982" s="148" t="str">
        <f>IF(SUMIF(ENTRADAS!A:A,A982,ENTRADAS!C:C)=0,"")</f>
        <v/>
      </c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>
      <c r="A983" s="148"/>
      <c r="B983" s="148"/>
      <c r="C983" s="148" t="str">
        <f>IF(SUMIF(ENTRADAS!A:A,A983,ENTRADAS!C:C)=0,"")</f>
        <v/>
      </c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>
      <c r="A984" s="148"/>
      <c r="B984" s="148"/>
      <c r="C984" s="148" t="str">
        <f>IF(SUMIF(ENTRADAS!A:A,A984,ENTRADAS!C:C)=0,"")</f>
        <v/>
      </c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>
      <c r="A985" s="148"/>
      <c r="B985" s="148"/>
      <c r="C985" s="148" t="str">
        <f>IF(SUMIF(ENTRADAS!A:A,A985,ENTRADAS!C:C)=0,"")</f>
        <v/>
      </c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>
      <c r="A986" s="148"/>
      <c r="B986" s="148"/>
      <c r="C986" s="148" t="str">
        <f>IF(SUMIF(ENTRADAS!A:A,A986,ENTRADAS!C:C)=0,"")</f>
        <v/>
      </c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>
      <c r="A987" s="148"/>
      <c r="B987" s="148"/>
      <c r="C987" s="148" t="str">
        <f>IF(SUMIF(ENTRADAS!A:A,A987,ENTRADAS!C:C)=0,"")</f>
        <v/>
      </c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>
      <c r="A988" s="148"/>
      <c r="B988" s="148"/>
      <c r="C988" s="148" t="str">
        <f>IF(SUMIF(ENTRADAS!A:A,A988,ENTRADAS!C:C)=0,"")</f>
        <v/>
      </c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>
      <c r="A989" s="148"/>
      <c r="B989" s="148"/>
      <c r="C989" s="148" t="str">
        <f>IF(SUMIF(ENTRADAS!A:A,A989,ENTRADAS!C:C)=0,"")</f>
        <v/>
      </c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>
      <c r="A990" s="148"/>
      <c r="B990" s="148"/>
      <c r="C990" s="148" t="str">
        <f>IF(SUMIF(ENTRADAS!A:A,A990,ENTRADAS!C:C)=0,"")</f>
        <v/>
      </c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>
      <c r="A991" s="148"/>
      <c r="B991" s="148"/>
      <c r="C991" s="148" t="str">
        <f>IF(SUMIF(ENTRADAS!A:A,A991,ENTRADAS!C:C)=0,"")</f>
        <v/>
      </c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>
      <c r="A992" s="148"/>
      <c r="B992" s="148"/>
      <c r="C992" s="148" t="str">
        <f>IF(SUMIF(ENTRADAS!A:A,A992,ENTRADAS!C:C)=0,"")</f>
        <v/>
      </c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>
      <c r="A993" s="148"/>
      <c r="B993" s="148"/>
      <c r="C993" s="148" t="str">
        <f>IF(SUMIF(ENTRADAS!A:A,A993,ENTRADAS!C:C)=0,"")</f>
        <v/>
      </c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>
      <c r="A994" s="148"/>
      <c r="B994" s="148"/>
      <c r="C994" s="148" t="str">
        <f>IF(SUMIF(ENTRADAS!A:A,A994,ENTRADAS!C:C)=0,"")</f>
        <v/>
      </c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>
      <c r="A995" s="148"/>
      <c r="B995" s="148"/>
      <c r="C995" s="148" t="str">
        <f>IF(SUMIF(ENTRADAS!A:A,A995,ENTRADAS!C:C)=0,"")</f>
        <v/>
      </c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>
      <c r="A996" s="148"/>
      <c r="B996" s="148"/>
      <c r="C996" s="148" t="str">
        <f>IF(SUMIF(ENTRADAS!A:A,A996,ENTRADAS!C:C)=0,"")</f>
        <v/>
      </c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>
      <c r="A997" s="148"/>
      <c r="B997" s="148"/>
      <c r="C997" s="148" t="str">
        <f>IF(SUMIF(ENTRADAS!A:A,A997,ENTRADAS!C:C)=0,"")</f>
        <v/>
      </c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>
      <c r="A998" s="148"/>
      <c r="B998" s="148"/>
      <c r="C998" s="148" t="str">
        <f>IF(SUMIF(ENTRADAS!A:A,A998,ENTRADAS!C:C)=0,"")</f>
        <v/>
      </c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>
      <c r="A999" s="148"/>
      <c r="B999" s="148"/>
      <c r="C999" s="148" t="str">
        <f>IF(SUMIF(ENTRADAS!A:A,A999,ENTRADAS!C:C)=0,"")</f>
        <v/>
      </c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>
      <c r="A1000" s="148"/>
      <c r="B1000" s="148"/>
      <c r="C1000" s="148" t="str">
        <f>IF(SUMIF(ENTRADAS!A:A,A1000,ENTRADAS!C:C)=0,"")</f>
        <v/>
      </c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</sheetData>
  <dataValidations>
    <dataValidation type="custom" allowBlank="1" showDropDown="1" sqref="G2:G25">
      <formula1>OR(NOT(ISERROR(DATEVALUE(G2))), AND(ISNUMBER(G2), LEFT(CELL("format", G2))="D"))</formula1>
    </dataValidation>
    <dataValidation type="custom" allowBlank="1" showDropDown="1" sqref="C2:F25 H2:H25">
      <formula1>AND(ISNUMBER(C2),(NOT(OR(NOT(ISERROR(DATEVALUE(C2))), AND(ISNUMBER(C2), LEFT(CELL("format", C2))="D")))))</formula1>
    </dataValidation>
    <dataValidation type="list" allowBlank="1" sqref="A2:A25">
      <formula1>#REF!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25.88"/>
    <col customWidth="1" min="3" max="3" width="23.0"/>
    <col customWidth="1" min="4" max="4" width="22.5"/>
    <col customWidth="1" min="5" max="5" width="19.13"/>
    <col customWidth="1" min="6" max="6" width="14.0"/>
    <col customWidth="1" min="7" max="7" width="15.63"/>
    <col customWidth="1" min="9" max="9" width="16.75"/>
    <col customWidth="1" min="10" max="10" width="33.75"/>
    <col customWidth="1" min="11" max="11" width="18.63"/>
  </cols>
  <sheetData>
    <row r="1">
      <c r="A1" s="161" t="s">
        <v>16</v>
      </c>
      <c r="B1" s="162" t="s">
        <v>147</v>
      </c>
      <c r="C1" s="162" t="s">
        <v>148</v>
      </c>
      <c r="D1" s="162" t="s">
        <v>149</v>
      </c>
      <c r="E1" s="162" t="s">
        <v>150</v>
      </c>
      <c r="F1" s="162" t="s">
        <v>151</v>
      </c>
      <c r="G1" s="162" t="s">
        <v>152</v>
      </c>
      <c r="H1" s="163" t="s">
        <v>153</v>
      </c>
      <c r="I1" s="163" t="s">
        <v>154</v>
      </c>
      <c r="J1" s="164" t="s">
        <v>155</v>
      </c>
      <c r="K1" s="165" t="s">
        <v>156</v>
      </c>
    </row>
    <row r="2">
      <c r="A2" s="166" t="s">
        <v>22</v>
      </c>
      <c r="B2" s="167" t="s">
        <v>157</v>
      </c>
      <c r="C2" s="167" t="s">
        <v>158</v>
      </c>
      <c r="D2" s="167" t="s">
        <v>159</v>
      </c>
      <c r="E2" s="39">
        <v>28046.0</v>
      </c>
      <c r="F2" s="13" t="s">
        <v>160</v>
      </c>
      <c r="G2" s="13" t="s">
        <v>160</v>
      </c>
      <c r="H2" s="13" t="s">
        <v>161</v>
      </c>
      <c r="I2" s="168" t="s">
        <v>162</v>
      </c>
      <c r="J2" s="168" t="s">
        <v>163</v>
      </c>
      <c r="K2" s="169">
        <v>45717.0</v>
      </c>
    </row>
    <row r="3">
      <c r="A3" s="170" t="s">
        <v>21</v>
      </c>
      <c r="B3" s="171" t="s">
        <v>164</v>
      </c>
      <c r="C3" s="171" t="s">
        <v>165</v>
      </c>
      <c r="D3" s="171" t="s">
        <v>166</v>
      </c>
      <c r="E3" s="44">
        <v>28051.0</v>
      </c>
      <c r="F3" s="18" t="s">
        <v>160</v>
      </c>
      <c r="G3" s="18" t="s">
        <v>160</v>
      </c>
      <c r="H3" s="18" t="s">
        <v>161</v>
      </c>
      <c r="I3" s="172" t="s">
        <v>167</v>
      </c>
      <c r="J3" s="171" t="s">
        <v>168</v>
      </c>
      <c r="K3" s="173">
        <v>45750.0</v>
      </c>
    </row>
    <row r="4">
      <c r="A4" s="166" t="s">
        <v>169</v>
      </c>
      <c r="B4" s="174"/>
      <c r="C4" s="174"/>
      <c r="D4" s="174"/>
      <c r="E4" s="48"/>
      <c r="F4" s="22"/>
      <c r="G4" s="22"/>
      <c r="H4" s="22"/>
      <c r="I4" s="48"/>
      <c r="J4" s="174"/>
      <c r="K4" s="175"/>
    </row>
    <row r="5">
      <c r="A5" s="170" t="s">
        <v>170</v>
      </c>
      <c r="B5" s="176"/>
      <c r="C5" s="176"/>
      <c r="D5" s="176"/>
      <c r="E5" s="50"/>
      <c r="F5" s="24"/>
      <c r="G5" s="24"/>
      <c r="H5" s="24"/>
      <c r="I5" s="50"/>
      <c r="J5" s="176"/>
      <c r="K5" s="177"/>
    </row>
    <row r="6">
      <c r="A6" s="166" t="s">
        <v>171</v>
      </c>
      <c r="B6" s="174"/>
      <c r="C6" s="174"/>
      <c r="D6" s="174"/>
      <c r="E6" s="48"/>
      <c r="F6" s="22"/>
      <c r="G6" s="22"/>
      <c r="H6" s="22"/>
      <c r="I6" s="48"/>
      <c r="J6" s="174"/>
      <c r="K6" s="175"/>
    </row>
    <row r="7">
      <c r="A7" s="170" t="s">
        <v>172</v>
      </c>
      <c r="B7" s="176"/>
      <c r="C7" s="176"/>
      <c r="D7" s="176"/>
      <c r="E7" s="50"/>
      <c r="F7" s="24"/>
      <c r="G7" s="24"/>
      <c r="H7" s="24"/>
      <c r="I7" s="50"/>
      <c r="J7" s="176"/>
      <c r="K7" s="177"/>
    </row>
    <row r="8">
      <c r="A8" s="178" t="s">
        <v>173</v>
      </c>
      <c r="B8" s="179"/>
      <c r="C8" s="179"/>
      <c r="D8" s="179"/>
      <c r="E8" s="180"/>
      <c r="F8" s="181"/>
      <c r="G8" s="181"/>
      <c r="H8" s="181"/>
      <c r="I8" s="180"/>
      <c r="J8" s="179"/>
      <c r="K8" s="182"/>
    </row>
  </sheetData>
  <dataValidations>
    <dataValidation type="list" allowBlank="1" sqref="F2:G8">
      <formula1>"Madrid"</formula1>
    </dataValidation>
    <dataValidation type="custom" allowBlank="1" showDropDown="1" sqref="K2:K8">
      <formula1>OR(NOT(ISERROR(DATEVALUE(K2))), AND(ISNUMBER(K2), LEFT(CELL("format", K2))="D"))</formula1>
    </dataValidation>
    <dataValidation type="custom" allowBlank="1" showDropDown="1" sqref="E2:E8">
      <formula1>AND(ISNUMBER(E2),(NOT(OR(NOT(ISERROR(DATEVALUE(E2))), AND(ISNUMBER(E2), LEFT(CELL("format", E2))="D")))))</formula1>
    </dataValidation>
    <dataValidation allowBlank="1" showDropDown="1" sqref="A2:D8 J2:J8"/>
    <dataValidation type="list" allowBlank="1" sqref="H2:H8">
      <formula1>"España"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3.25"/>
    <col customWidth="1" min="3" max="3" width="14.0"/>
    <col customWidth="1" min="4" max="4" width="13.63"/>
    <col customWidth="1" min="5" max="5" width="16.88"/>
  </cols>
  <sheetData>
    <row r="1">
      <c r="A1" s="1" t="s">
        <v>174</v>
      </c>
      <c r="B1" s="9" t="s">
        <v>175</v>
      </c>
      <c r="C1" s="9" t="s">
        <v>134</v>
      </c>
      <c r="D1" s="9" t="s">
        <v>176</v>
      </c>
      <c r="E1" s="9" t="s">
        <v>177</v>
      </c>
      <c r="F1" s="2" t="s">
        <v>178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88"/>
    <col customWidth="1" min="2" max="2" width="13.0"/>
    <col customWidth="1" min="3" max="3" width="9.63"/>
    <col customWidth="1" min="4" max="4" width="16.75"/>
    <col customWidth="1" min="5" max="5" width="9.0"/>
    <col customWidth="1" min="6" max="6" width="11.0"/>
  </cols>
  <sheetData>
    <row r="1">
      <c r="A1" s="183" t="s">
        <v>179</v>
      </c>
      <c r="D1" s="184" t="s">
        <v>180</v>
      </c>
    </row>
    <row r="2" ht="21.75" customHeight="1">
      <c r="A2" s="185"/>
    </row>
    <row r="3" ht="18.0" customHeight="1">
      <c r="A3" s="186"/>
      <c r="B3" s="187"/>
      <c r="C3" s="187"/>
      <c r="D3" s="187"/>
      <c r="E3" s="187"/>
      <c r="F3" s="188"/>
    </row>
    <row r="4">
      <c r="A4" s="186" t="str">
        <f>VLOOKUP(E11, PEDIDOS!$A:$G, 2, 0) </f>
        <v>CLI-001</v>
      </c>
      <c r="B4" s="187"/>
      <c r="C4" s="187"/>
      <c r="D4" s="187"/>
      <c r="E4" s="189"/>
      <c r="F4" s="188" t="s">
        <v>181</v>
      </c>
    </row>
    <row r="5">
      <c r="A5" s="190" t="s">
        <v>182</v>
      </c>
      <c r="C5" s="188"/>
      <c r="E5" s="191"/>
      <c r="F5" s="192" t="s">
        <v>183</v>
      </c>
    </row>
    <row r="6" ht="18.0" customHeight="1">
      <c r="A6" s="193" t="str">
        <f>TEXTJOIN("", 1, "" &amp; VLOOKUP(A4, CLIENTES!$A:$F, 3, 0),"") </f>
        <v>José Pérez García</v>
      </c>
      <c r="B6" s="191"/>
      <c r="C6" s="192"/>
      <c r="E6" s="191"/>
      <c r="F6" s="192" t="s">
        <v>184</v>
      </c>
    </row>
    <row r="7">
      <c r="A7" s="194" t="str">
        <f>TEXTJOIN("", 1, "" &amp; VLOOKUP(A4, CLIENTES!$A:$F, 2, 0),"")</f>
        <v>Hospital Universitario La Paz</v>
      </c>
      <c r="B7" s="191"/>
      <c r="C7" s="195" t="s">
        <v>185</v>
      </c>
      <c r="E7" s="191"/>
      <c r="F7" s="192" t="s">
        <v>186</v>
      </c>
    </row>
    <row r="8">
      <c r="A8" s="193" t="str">
        <f>TEXTJOIN("", 1, "" &amp; VLOOKUP(A4, CLIENTES!$A:$F, 4, 0),"")</f>
        <v>Paseo de la Castellana, 261</v>
      </c>
      <c r="B8" s="191"/>
      <c r="C8" s="195" t="s">
        <v>185</v>
      </c>
      <c r="E8" s="196"/>
      <c r="F8" s="196"/>
    </row>
    <row r="9">
      <c r="A9" s="196" t="str">
        <f>TEXTJOIN("", 1, "" &amp; IFERROR(VLOOKUP(A4, CLIENTES!$A:$F, 6, 0),"") &amp; ". ", "(" &amp; IFERROR(VLOOKUP(A4, CLIENTES!$A:$K, 7, 0),"") &amp; ") ", "C.P.:", IFERROR(VLOOKUP(A4, CLIENTES!$A:$F, 5, 0),""))</f>
        <v>Madrid. (Madrid) C.P.:28046</v>
      </c>
      <c r="B9" s="197"/>
      <c r="C9" s="195" t="s">
        <v>185</v>
      </c>
      <c r="D9" s="190" t="s">
        <v>187</v>
      </c>
      <c r="E9" s="198" t="str">
        <f>"FAC-" &amp; TEXT(E11, "0000")</f>
        <v>FAC-0002</v>
      </c>
    </row>
    <row r="10">
      <c r="A10" s="196" t="str">
        <f>TEXTJOIN("", 1, "" &amp; IFERROR(VLOOKUP(A4, CLIENTES!$A:$L, 9, 0)),"")</f>
        <v>(+34) 91 123 45 67</v>
      </c>
      <c r="B10" s="199"/>
      <c r="C10" s="195" t="s">
        <v>185</v>
      </c>
      <c r="D10" s="190" t="s">
        <v>188</v>
      </c>
      <c r="E10" s="200">
        <f>VLOOKUP(E11, PEDIDOS!$A:$G, 3, 0) </f>
        <v>45750</v>
      </c>
    </row>
    <row r="11">
      <c r="A11" s="196" t="str">
        <f>TEXTJOIN("", 1, "" &amp; IFERROR(VLOOKUP(A4, CLIENTES!$A:$L, 10, 0)),"")</f>
        <v>contacto@hospitaluniversitariolapaz.com</v>
      </c>
      <c r="B11" s="191"/>
      <c r="C11" s="195" t="s">
        <v>185</v>
      </c>
      <c r="D11" s="190" t="s">
        <v>189</v>
      </c>
      <c r="E11" s="201">
        <v>2.0</v>
      </c>
    </row>
    <row r="12">
      <c r="A12" s="196"/>
      <c r="B12" s="191"/>
      <c r="C12" s="195"/>
      <c r="D12" s="190"/>
      <c r="E12" s="201"/>
      <c r="F12" s="201"/>
    </row>
    <row r="13">
      <c r="A13" s="202"/>
      <c r="B13" s="203"/>
      <c r="C13" s="203"/>
      <c r="D13" s="204"/>
      <c r="E13" s="204"/>
      <c r="F13" s="204"/>
    </row>
    <row r="14">
      <c r="A14" s="205" t="s">
        <v>190</v>
      </c>
      <c r="B14" s="206"/>
      <c r="C14" s="206"/>
      <c r="D14" s="206"/>
      <c r="E14" s="206"/>
      <c r="F14" s="206"/>
    </row>
    <row r="15">
      <c r="A15" s="207"/>
      <c r="B15" s="207"/>
      <c r="C15" s="207"/>
      <c r="D15" s="208"/>
      <c r="E15" s="208"/>
      <c r="F15" s="208"/>
    </row>
    <row r="16">
      <c r="A16" s="209" t="s">
        <v>191</v>
      </c>
      <c r="B16" s="210" t="s">
        <v>132</v>
      </c>
      <c r="C16" s="210" t="s">
        <v>192</v>
      </c>
      <c r="D16" s="210" t="s">
        <v>193</v>
      </c>
      <c r="E16" s="210" t="s">
        <v>194</v>
      </c>
      <c r="F16" s="210" t="s">
        <v>178</v>
      </c>
    </row>
    <row r="17">
      <c r="A17" s="211" t="str">
        <f>IFERROR(__xludf.DUMMYFUNCTION("LET(
  pedidoID, E11, 
  ids, IFERROR(FILTER(CONTENIDOPEDIDOS!$B:$B, CONTENIDOPEDIDOS!$A:$A=FACTURA!E11),""""),  
  Producto, IFERROR(MAP(ids, LAMBDA(x, XLOOKUP(x, PRODUCTOS!$A:$A, PRODUCTOS!$B:$B, ""No encontrado""))),""""),  
  Cantidad, IFERROR(FILTER("&amp;"CONTENIDOPEDIDOS!$D:$D, CONTENIDOPEDIDOS!$A:$A=FACTURA!E11),""""),
  Precio, IFERROR(FILTER(CONTENIDOPEDIDOS!$G:$G, CONTENIDOPEDIDOS!$A:$A=FACTURA!E11),""""),
  Descuento_Aplicable, IFERROR(FILTER(CONTENIDOPEDIDOS!$H:$H, CONTENIDOPEDIDOS!$A:$A=FACTURA!E11"&amp;"),""""),
  Impuesto_Aplicable, IFERROR(FILTER(CONTENIDOPEDIDOS!$I:$I, CONTENIDOPEDIDOS!$A:$A=FACTURA!E11),""""),
  Precio_Final, IFERROR(FILTER(CONTENIDOPEDIDOS!$J:$J, CONTENIDOPEDIDOS!$A:$A=FACTURA!E11),""""),
  HSTACK(Producto, Cantidad, Precio, Descuen"&amp;"to_Aplicable, Impuesto_Aplicable, Precio_Final)
)"),"Guantes de nitrilo/látex (caja 100 uds)")</f>
        <v>Guantes de nitrilo/látex (caja 100 uds)</v>
      </c>
      <c r="B17" s="211">
        <f>IFERROR(__xludf.DUMMYFUNCTION("""COMPUTED_VALUE"""),2.0)</f>
        <v>2</v>
      </c>
      <c r="C17" s="211">
        <f>IFERROR(__xludf.DUMMYFUNCTION("""COMPUTED_VALUE"""),7.5)</f>
        <v>7.5</v>
      </c>
      <c r="D17" s="211">
        <f>IFERROR(__xludf.DUMMYFUNCTION("""COMPUTED_VALUE"""),0.05)</f>
        <v>0.05</v>
      </c>
      <c r="E17" s="211">
        <f>IFERROR(__xludf.DUMMYFUNCTION("""COMPUTED_VALUE"""),0.1)</f>
        <v>0.1</v>
      </c>
      <c r="F17" s="211">
        <f>IFERROR(__xludf.DUMMYFUNCTION("""COMPUTED_VALUE"""),15.75)</f>
        <v>15.75</v>
      </c>
    </row>
    <row r="18">
      <c r="A18" s="211" t="str">
        <f>IFERROR(__xludf.DUMMYFUNCTION("""COMPUTED_VALUE"""),"Batas quirúrgicas")</f>
        <v>Batas quirúrgicas</v>
      </c>
      <c r="B18" s="211">
        <f>IFERROR(__xludf.DUMMYFUNCTION("""COMPUTED_VALUE"""),3.0)</f>
        <v>3</v>
      </c>
      <c r="C18" s="211">
        <f>IFERROR(__xludf.DUMMYFUNCTION("""COMPUTED_VALUE"""),8.5)</f>
        <v>8.5</v>
      </c>
      <c r="D18" s="211">
        <f>IFERROR(__xludf.DUMMYFUNCTION("""COMPUTED_VALUE"""),0.1)</f>
        <v>0.1</v>
      </c>
      <c r="E18" s="211">
        <f>IFERROR(__xludf.DUMMYFUNCTION("""COMPUTED_VALUE"""),0.21)</f>
        <v>0.21</v>
      </c>
      <c r="F18" s="211">
        <f>IFERROR(__xludf.DUMMYFUNCTION("""COMPUTED_VALUE"""),28.305)</f>
        <v>28.305</v>
      </c>
    </row>
    <row r="19">
      <c r="A19" s="211" t="str">
        <f>IFERROR(__xludf.DUMMYFUNCTION("""COMPUTED_VALUE"""),"Prótesis e implantes")</f>
        <v>Prótesis e implantes</v>
      </c>
      <c r="B19" s="211">
        <f>IFERROR(__xludf.DUMMYFUNCTION("""COMPUTED_VALUE"""),1.0)</f>
        <v>1</v>
      </c>
      <c r="C19" s="211">
        <f>IFERROR(__xludf.DUMMYFUNCTION("""COMPUTED_VALUE"""),250.0)</f>
        <v>250</v>
      </c>
      <c r="D19" s="211">
        <f>IFERROR(__xludf.DUMMYFUNCTION("""COMPUTED_VALUE"""),0.05)</f>
        <v>0.05</v>
      </c>
      <c r="E19" s="211">
        <f>IFERROR(__xludf.DUMMYFUNCTION("""COMPUTED_VALUE"""),0.1)</f>
        <v>0.1</v>
      </c>
      <c r="F19" s="211">
        <f>IFERROR(__xludf.DUMMYFUNCTION("""COMPUTED_VALUE"""),262.5)</f>
        <v>262.5</v>
      </c>
    </row>
    <row r="20">
      <c r="A20" s="211" t="str">
        <f>IFERROR(__xludf.DUMMYFUNCTION("""COMPUTED_VALUE"""),"Desinfectantes hospitalarios (bidón 5L)")</f>
        <v>Desinfectantes hospitalarios (bidón 5L)</v>
      </c>
      <c r="B20" s="211">
        <f>IFERROR(__xludf.DUMMYFUNCTION("""COMPUTED_VALUE"""),20.0)</f>
        <v>20</v>
      </c>
      <c r="C20" s="211">
        <f>IFERROR(__xludf.DUMMYFUNCTION("""COMPUTED_VALUE"""),15.0)</f>
        <v>15</v>
      </c>
      <c r="D20" s="211">
        <f>IFERROR(__xludf.DUMMYFUNCTION("""COMPUTED_VALUE"""),0.05)</f>
        <v>0.05</v>
      </c>
      <c r="E20" s="211">
        <f>IFERROR(__xludf.DUMMYFUNCTION("""COMPUTED_VALUE"""),0.21)</f>
        <v>0.21</v>
      </c>
      <c r="F20" s="211">
        <f>IFERROR(__xludf.DUMMYFUNCTION("""COMPUTED_VALUE"""),348.0)</f>
        <v>348</v>
      </c>
    </row>
    <row r="21">
      <c r="A21" s="211" t="str">
        <f>IFERROR(__xludf.DUMMYFUNCTION("""COMPUTED_VALUE"""),"Alcohol en gel (bidón 5L)")</f>
        <v>Alcohol en gel (bidón 5L)</v>
      </c>
      <c r="B21" s="211">
        <f>IFERROR(__xludf.DUMMYFUNCTION("""COMPUTED_VALUE"""),15.0)</f>
        <v>15</v>
      </c>
      <c r="C21" s="211">
        <f>IFERROR(__xludf.DUMMYFUNCTION("""COMPUTED_VALUE"""),18.0)</f>
        <v>18</v>
      </c>
      <c r="D21" s="211">
        <f>IFERROR(__xludf.DUMMYFUNCTION("""COMPUTED_VALUE"""),0.1)</f>
        <v>0.1</v>
      </c>
      <c r="E21" s="211">
        <f>IFERROR(__xludf.DUMMYFUNCTION("""COMPUTED_VALUE"""),0.1)</f>
        <v>0.1</v>
      </c>
      <c r="F21" s="211">
        <f>IFERROR(__xludf.DUMMYFUNCTION("""COMPUTED_VALUE"""),270.0)</f>
        <v>270</v>
      </c>
    </row>
    <row r="22">
      <c r="A22" s="211"/>
      <c r="B22" s="211"/>
      <c r="C22" s="211"/>
      <c r="D22" s="211"/>
      <c r="E22" s="211"/>
      <c r="F22" s="211"/>
    </row>
    <row r="23">
      <c r="A23" s="211"/>
      <c r="B23" s="211"/>
      <c r="C23" s="211"/>
      <c r="D23" s="211"/>
      <c r="E23" s="212"/>
      <c r="F23" s="213"/>
    </row>
    <row r="24">
      <c r="A24" s="211"/>
      <c r="B24" s="211"/>
      <c r="C24" s="211"/>
      <c r="D24" s="211"/>
      <c r="E24" s="212"/>
      <c r="F24" s="213"/>
    </row>
    <row r="25">
      <c r="A25" s="211"/>
      <c r="B25" s="211"/>
      <c r="C25" s="211"/>
      <c r="D25" s="211"/>
      <c r="E25" s="212"/>
      <c r="F25" s="213"/>
    </row>
    <row r="26">
      <c r="A26" s="211"/>
      <c r="B26" s="211"/>
      <c r="C26" s="211"/>
      <c r="D26" s="211"/>
      <c r="E26" s="212"/>
      <c r="F26" s="213"/>
    </row>
    <row r="27">
      <c r="A27" s="211"/>
      <c r="B27" s="211"/>
      <c r="C27" s="211"/>
      <c r="D27" s="211"/>
      <c r="E27" s="212"/>
      <c r="F27" s="213"/>
    </row>
    <row r="28">
      <c r="A28" s="211"/>
      <c r="B28" s="211"/>
      <c r="C28" s="211"/>
      <c r="D28" s="211"/>
      <c r="E28" s="212"/>
      <c r="F28" s="213"/>
    </row>
    <row r="29">
      <c r="A29" s="211"/>
      <c r="B29" s="211"/>
      <c r="C29" s="211"/>
      <c r="D29" s="211"/>
      <c r="E29" s="212"/>
      <c r="F29" s="213"/>
    </row>
    <row r="30">
      <c r="A30" s="211"/>
      <c r="B30" s="211"/>
      <c r="C30" s="211"/>
      <c r="D30" s="211"/>
      <c r="E30" s="212"/>
      <c r="F30" s="213"/>
    </row>
    <row r="31">
      <c r="A31" s="214"/>
      <c r="B31" s="214"/>
      <c r="C31" s="214"/>
      <c r="D31" s="215" t="s">
        <v>195</v>
      </c>
      <c r="E31" s="216">
        <f>SUMPRODUCT(B16:B24, C16:C24)</f>
        <v>860.5</v>
      </c>
      <c r="F31" s="217"/>
    </row>
    <row r="32">
      <c r="A32" s="190" t="s">
        <v>196</v>
      </c>
      <c r="D32" s="215" t="s">
        <v>193</v>
      </c>
      <c r="E32" s="216">
        <f>SUMPRODUCT(B16:B24,C16:C24,D16:D24)</f>
        <v>57.8</v>
      </c>
      <c r="F32" s="217"/>
    </row>
    <row r="33">
      <c r="A33" s="193" t="s">
        <v>197</v>
      </c>
      <c r="B33" s="218" t="s">
        <v>198</v>
      </c>
      <c r="D33" s="215" t="s">
        <v>194</v>
      </c>
      <c r="E33" s="216">
        <f>SUMPRODUCT(B16:B24,C16:C24,E16:E24)</f>
        <v>121.855</v>
      </c>
      <c r="F33" s="217"/>
    </row>
    <row r="34">
      <c r="A34" s="193" t="s">
        <v>199</v>
      </c>
      <c r="B34" s="218" t="s">
        <v>200</v>
      </c>
      <c r="D34" s="215" t="s">
        <v>178</v>
      </c>
      <c r="E34" s="219">
        <f>E31+E33-E32 
</f>
        <v>924.555</v>
      </c>
      <c r="F34" s="220"/>
    </row>
    <row r="35">
      <c r="A35" s="193" t="s">
        <v>201</v>
      </c>
      <c r="B35" s="221">
        <f>VLOOKUP(E11, PEDIDOS!$A:$G, 3, 0) </f>
        <v>45750</v>
      </c>
      <c r="D35" s="222" t="s">
        <v>185</v>
      </c>
      <c r="E35" s="223"/>
      <c r="F35" s="224"/>
    </row>
    <row r="37">
      <c r="A37" s="225" t="s">
        <v>202</v>
      </c>
    </row>
    <row r="38">
      <c r="A38" s="225" t="s">
        <v>203</v>
      </c>
    </row>
    <row r="39">
      <c r="A39" s="225"/>
      <c r="B39" s="225"/>
      <c r="C39" s="225"/>
    </row>
  </sheetData>
  <mergeCells count="15">
    <mergeCell ref="E32:F32"/>
    <mergeCell ref="B33:C33"/>
    <mergeCell ref="E33:F33"/>
    <mergeCell ref="B34:C34"/>
    <mergeCell ref="E34:F35"/>
    <mergeCell ref="B35:C35"/>
    <mergeCell ref="A37:C37"/>
    <mergeCell ref="A38:C38"/>
    <mergeCell ref="D1:F2"/>
    <mergeCell ref="E9:F9"/>
    <mergeCell ref="E10:F10"/>
    <mergeCell ref="E11:F11"/>
    <mergeCell ref="C13:F13"/>
    <mergeCell ref="C15:F15"/>
    <mergeCell ref="E31:F31"/>
  </mergeCells>
  <dataValidations>
    <dataValidation type="list" allowBlank="1" showErrorMessage="1" sqref="E11">
      <formula1>PEDIDOS!$A$2:A66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88"/>
    <col customWidth="1" min="3" max="3" width="22.5"/>
    <col customWidth="1" min="4" max="4" width="24.75"/>
    <col customWidth="1" min="5" max="5" width="13.88"/>
    <col customWidth="1" min="6" max="6" width="18.63"/>
  </cols>
  <sheetData>
    <row r="1">
      <c r="A1" s="1" t="s">
        <v>15</v>
      </c>
      <c r="B1" s="9" t="s">
        <v>16</v>
      </c>
      <c r="C1" s="9" t="s">
        <v>17</v>
      </c>
      <c r="D1" s="10" t="s">
        <v>18</v>
      </c>
      <c r="E1" s="9" t="s">
        <v>19</v>
      </c>
      <c r="F1" s="11" t="s">
        <v>20</v>
      </c>
    </row>
    <row r="2">
      <c r="A2" s="12">
        <v>1.0</v>
      </c>
      <c r="B2" s="13" t="s">
        <v>21</v>
      </c>
      <c r="C2" s="14">
        <v>45748.0</v>
      </c>
      <c r="D2" s="14">
        <f>IF(C2="", "", WORKDAY(DATEVALUE(C2), 15, DATEVALUE(FESTIVOS!A:A)))</f>
        <v>45769</v>
      </c>
      <c r="E2" s="15"/>
      <c r="F2" s="16"/>
    </row>
    <row r="3">
      <c r="A3" s="17">
        <v>2.0</v>
      </c>
      <c r="B3" s="18" t="s">
        <v>22</v>
      </c>
      <c r="C3" s="19">
        <v>45750.0</v>
      </c>
      <c r="D3" s="19">
        <f>IF(C3="", "", WORKDAY(DATEVALUE(C3), 15, DATEVALUE(FESTIVOS!A:A)))</f>
        <v>45771</v>
      </c>
      <c r="E3" s="18" t="s">
        <v>23</v>
      </c>
      <c r="F3" s="20" t="s">
        <v>24</v>
      </c>
    </row>
    <row r="4">
      <c r="A4" s="21"/>
      <c r="B4" s="22"/>
      <c r="C4" s="14"/>
      <c r="D4" s="14" t="str">
        <f>IF(C4="", "", WORKDAY(DATEVALUE(C4), 15, DATEVALUE(FESTIVOS!A:A)))</f>
        <v/>
      </c>
      <c r="E4" s="15"/>
      <c r="F4" s="16"/>
    </row>
    <row r="5">
      <c r="A5" s="23"/>
      <c r="B5" s="24"/>
      <c r="C5" s="19"/>
      <c r="D5" s="19" t="str">
        <f>IF(C5="", "", WORKDAY(DATEVALUE(C5), 15, DATEVALUE(FESTIVOS!A:A)))</f>
        <v/>
      </c>
      <c r="E5" s="25"/>
      <c r="F5" s="26"/>
    </row>
    <row r="6">
      <c r="A6" s="21"/>
      <c r="B6" s="22"/>
      <c r="C6" s="14"/>
      <c r="D6" s="14" t="str">
        <f>IF(C6="", "", WORKDAY(DATEVALUE(C6), 15, DATEVALUE(FESTIVOS!A:A)))</f>
        <v/>
      </c>
      <c r="E6" s="15"/>
      <c r="F6" s="16"/>
    </row>
    <row r="7">
      <c r="A7" s="23"/>
      <c r="B7" s="24"/>
      <c r="C7" s="19"/>
      <c r="D7" s="19" t="str">
        <f>IF(C7="", "", WORKDAY(DATEVALUE(C7), 15, DATEVALUE(FESTIVOS!A:A)))</f>
        <v/>
      </c>
      <c r="E7" s="25"/>
      <c r="F7" s="26"/>
    </row>
    <row r="8">
      <c r="A8" s="21"/>
      <c r="B8" s="22"/>
      <c r="C8" s="14"/>
      <c r="D8" s="14" t="str">
        <f>IF(C8="", "", WORKDAY(DATEVALUE(C8), 15, DATEVALUE(FESTIVOS!A:A)))</f>
        <v/>
      </c>
      <c r="E8" s="15"/>
      <c r="F8" s="16"/>
    </row>
    <row r="9">
      <c r="A9" s="23"/>
      <c r="B9" s="24"/>
      <c r="C9" s="19"/>
      <c r="D9" s="19" t="str">
        <f>IF(C9="", "", WORKDAY(DATEVALUE(C9), 15, DATEVALUE(FESTIVOS!A:A)))</f>
        <v/>
      </c>
      <c r="E9" s="25"/>
      <c r="F9" s="26"/>
    </row>
    <row r="10">
      <c r="A10" s="21"/>
      <c r="B10" s="22"/>
      <c r="C10" s="14"/>
      <c r="D10" s="14" t="str">
        <f>IF(C10="", "", WORKDAY(DATEVALUE(C10), 15, DATEVALUE(FESTIVOS!A:A)))</f>
        <v/>
      </c>
      <c r="E10" s="15"/>
      <c r="F10" s="16"/>
    </row>
    <row r="11">
      <c r="A11" s="23"/>
      <c r="B11" s="24"/>
      <c r="C11" s="19"/>
      <c r="D11" s="19" t="str">
        <f>IF(C11="", "", WORKDAY(DATEVALUE(C11), 15, DATEVALUE(FESTIVOS!A:A)))</f>
        <v/>
      </c>
      <c r="E11" s="25"/>
      <c r="F11" s="26"/>
    </row>
    <row r="12">
      <c r="A12" s="21"/>
      <c r="B12" s="22"/>
      <c r="C12" s="14"/>
      <c r="D12" s="14" t="str">
        <f>IF(C12="", "", WORKDAY(DATEVALUE(C12), 15, DATEVALUE(FESTIVOS!A:A)))</f>
        <v/>
      </c>
      <c r="E12" s="15"/>
      <c r="F12" s="16"/>
    </row>
    <row r="13">
      <c r="A13" s="23"/>
      <c r="B13" s="24"/>
      <c r="C13" s="19"/>
      <c r="D13" s="19" t="str">
        <f>IF(C13="", "", WORKDAY(DATEVALUE(C13), 15, DATEVALUE(FESTIVOS!A:A)))</f>
        <v/>
      </c>
      <c r="E13" s="25"/>
      <c r="F13" s="26"/>
    </row>
    <row r="14">
      <c r="A14" s="21"/>
      <c r="B14" s="22"/>
      <c r="C14" s="14"/>
      <c r="D14" s="14" t="str">
        <f>IF(C14="", "", WORKDAY(DATEVALUE(C14), 15, DATEVALUE(FESTIVOS!A:A)))</f>
        <v/>
      </c>
      <c r="E14" s="15"/>
      <c r="F14" s="16"/>
    </row>
    <row r="15">
      <c r="A15" s="23"/>
      <c r="B15" s="24"/>
      <c r="C15" s="19"/>
      <c r="D15" s="19" t="str">
        <f>IF(C15="", "", WORKDAY(DATEVALUE(C15), 15, DATEVALUE(FESTIVOS!A:A)))</f>
        <v/>
      </c>
      <c r="E15" s="25"/>
      <c r="F15" s="26"/>
    </row>
    <row r="16">
      <c r="A16" s="21"/>
      <c r="B16" s="22"/>
      <c r="C16" s="14"/>
      <c r="D16" s="14" t="str">
        <f>IF(C16="", "", WORKDAY(DATEVALUE(C16), 15, DATEVALUE(FESTIVOS!A:A)))</f>
        <v/>
      </c>
      <c r="E16" s="15"/>
      <c r="F16" s="16"/>
    </row>
    <row r="17">
      <c r="A17" s="23"/>
      <c r="B17" s="24"/>
      <c r="C17" s="19"/>
      <c r="D17" s="19" t="str">
        <f>IF(C17="", "", WORKDAY(DATEVALUE(C17), 15, DATEVALUE(FESTIVOS!A:A)))</f>
        <v/>
      </c>
      <c r="E17" s="25"/>
      <c r="F17" s="26"/>
    </row>
    <row r="18">
      <c r="A18" s="21"/>
      <c r="B18" s="22"/>
      <c r="C18" s="14"/>
      <c r="D18" s="14" t="str">
        <f>IF(C18="", "", WORKDAY(DATEVALUE(C18), 15, DATEVALUE(FESTIVOS!A:A)))</f>
        <v/>
      </c>
      <c r="E18" s="15"/>
      <c r="F18" s="16"/>
    </row>
    <row r="19">
      <c r="A19" s="23"/>
      <c r="B19" s="24"/>
      <c r="C19" s="19"/>
      <c r="D19" s="19" t="str">
        <f>IF(C19="", "", WORKDAY(DATEVALUE(C19), 15, DATEVALUE(FESTIVOS!A:A)))</f>
        <v/>
      </c>
      <c r="E19" s="25"/>
      <c r="F19" s="26"/>
    </row>
    <row r="20">
      <c r="A20" s="21"/>
      <c r="B20" s="22"/>
      <c r="C20" s="14"/>
      <c r="D20" s="14" t="str">
        <f>IF(C20="", "", WORKDAY(DATEVALUE(C20), 15, DATEVALUE(FESTIVOS!A:A)))</f>
        <v/>
      </c>
      <c r="E20" s="15"/>
      <c r="F20" s="16"/>
    </row>
    <row r="21">
      <c r="A21" s="23"/>
      <c r="B21" s="24"/>
      <c r="C21" s="19"/>
      <c r="D21" s="19" t="str">
        <f>IF(C21="", "", WORKDAY(DATEVALUE(C21), 15, DATEVALUE(FESTIVOS!A:A)))</f>
        <v/>
      </c>
      <c r="E21" s="25"/>
      <c r="F21" s="26"/>
    </row>
    <row r="22">
      <c r="A22" s="21"/>
      <c r="B22" s="22"/>
      <c r="C22" s="14"/>
      <c r="D22" s="14" t="str">
        <f>IF(C22="", "", WORKDAY(DATEVALUE(C22), 15, DATEVALUE(FESTIVOS!A:A)))</f>
        <v/>
      </c>
      <c r="E22" s="15"/>
      <c r="F22" s="16"/>
    </row>
    <row r="23">
      <c r="A23" s="23"/>
      <c r="B23" s="24"/>
      <c r="C23" s="19"/>
      <c r="D23" s="19" t="str">
        <f>IF(C23="", "", WORKDAY(DATEVALUE(C23), 15, DATEVALUE(FESTIVOS!A:A)))</f>
        <v/>
      </c>
      <c r="E23" s="25"/>
      <c r="F23" s="26"/>
    </row>
    <row r="24">
      <c r="A24" s="27"/>
      <c r="B24" s="28"/>
      <c r="C24" s="29"/>
      <c r="D24" s="29" t="str">
        <f>IF(C24="", "", WORKDAY(DATEVALUE(C24), 15, DATEVALUE(FESTIVOS!A:A)))</f>
        <v/>
      </c>
      <c r="E24" s="30"/>
      <c r="F24" s="31"/>
    </row>
    <row r="25">
      <c r="E25" s="32"/>
    </row>
    <row r="26">
      <c r="E26" s="32"/>
    </row>
    <row r="27">
      <c r="E27" s="32"/>
    </row>
    <row r="28">
      <c r="E28" s="32"/>
    </row>
    <row r="29">
      <c r="E29" s="32"/>
    </row>
    <row r="30">
      <c r="E30" s="32"/>
    </row>
    <row r="31">
      <c r="E31" s="32"/>
    </row>
    <row r="32">
      <c r="E32" s="32"/>
    </row>
    <row r="33">
      <c r="E33" s="32"/>
    </row>
    <row r="34">
      <c r="E34" s="32"/>
    </row>
    <row r="35">
      <c r="E35" s="32"/>
    </row>
    <row r="36">
      <c r="E36" s="32"/>
    </row>
    <row r="37">
      <c r="E37" s="32"/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ataValidations>
    <dataValidation type="custom" allowBlank="1" showDropDown="1" sqref="C2:C24">
      <formula1>OR(NOT(ISERROR(DATEVALUE(C2))), AND(ISNUMBER(C2), LEFT(CELL("format", C2))="D"))</formula1>
    </dataValidation>
    <dataValidation type="list" allowBlank="1" sqref="F2:F24">
      <formula1>"Tarjeta de crédito,PayPal,Bizum"</formula1>
    </dataValidation>
    <dataValidation type="list" allowBlank="1" showErrorMessage="1" sqref="E25:E1000">
      <formula1>"Pendiente,Entregado"</formula1>
    </dataValidation>
    <dataValidation type="list" allowBlank="1" showErrorMessage="1" sqref="E2:E24">
      <formula1>"Pendiente,Entregado"</formula1>
    </dataValidation>
    <dataValidation type="list" allowBlank="1" sqref="A2:B24">
      <formula1>#REF!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7.5"/>
    <col customWidth="1" min="3" max="3" width="16.88"/>
    <col customWidth="1" min="4" max="4" width="15.38"/>
    <col customWidth="1" min="5" max="5" width="15.88"/>
    <col customWidth="1" min="6" max="6" width="18.5"/>
    <col customWidth="1" min="7" max="7" width="13.0"/>
    <col customWidth="1" min="8" max="8" width="16.63"/>
    <col customWidth="1" min="9" max="9" width="16.5"/>
  </cols>
  <sheetData>
    <row r="1">
      <c r="A1" s="33" t="s">
        <v>15</v>
      </c>
      <c r="B1" s="34" t="s">
        <v>25</v>
      </c>
      <c r="C1" s="34" t="s">
        <v>26</v>
      </c>
      <c r="D1" s="35" t="s">
        <v>27</v>
      </c>
      <c r="E1" s="35" t="s">
        <v>28</v>
      </c>
      <c r="F1" s="34" t="s">
        <v>29</v>
      </c>
      <c r="G1" s="34" t="s">
        <v>30</v>
      </c>
      <c r="H1" s="34" t="s">
        <v>31</v>
      </c>
      <c r="I1" s="34" t="s">
        <v>32</v>
      </c>
      <c r="J1" s="36" t="s">
        <v>33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>
      <c r="A2" s="38">
        <v>2.0</v>
      </c>
      <c r="B2" s="13" t="s">
        <v>34</v>
      </c>
      <c r="C2" s="22"/>
      <c r="D2" s="39">
        <v>2.0</v>
      </c>
      <c r="E2" s="13" t="s">
        <v>35</v>
      </c>
      <c r="F2" s="13" t="s">
        <v>36</v>
      </c>
      <c r="G2" s="40">
        <f>IFERROR(VLOOKUP(B2,PRODUCTOS!$A:$H,4,0),VLOOKUP(C2,SERVICIOS!$A:$C,3,0))</f>
        <v>7.5</v>
      </c>
      <c r="H2" s="41">
        <f>IFERROR(VLOOKUP(E2,DESCUENTOS!$A:$C,3,0),0)</f>
        <v>0.05</v>
      </c>
      <c r="I2" s="41">
        <f>IFERROR(VLOOKUP(F2,IMPUESTOS!$A:$C,3,0),0)</f>
        <v>0.1</v>
      </c>
      <c r="J2" s="42">
        <f t="shared" ref="J2:J24" si="1">(D2*G2)-(D2*G2)*H2+(D2*G2)*I2</f>
        <v>15.75</v>
      </c>
    </row>
    <row r="3">
      <c r="A3" s="43">
        <v>2.0</v>
      </c>
      <c r="B3" s="18" t="s">
        <v>37</v>
      </c>
      <c r="C3" s="24"/>
      <c r="D3" s="44">
        <v>3.0</v>
      </c>
      <c r="E3" s="18" t="s">
        <v>38</v>
      </c>
      <c r="F3" s="18" t="s">
        <v>39</v>
      </c>
      <c r="G3" s="45">
        <f>IFERROR(VLOOKUP(B3,PRODUCTOS!$A:$H,4,0),VLOOKUP(C3,SERVICIOS!$A:$C,3,0))</f>
        <v>8.5</v>
      </c>
      <c r="H3" s="46">
        <f>IFERROR(VLOOKUP(E3,DESCUENTOS!$A:$C,3,0),0)</f>
        <v>0.1</v>
      </c>
      <c r="I3" s="46">
        <f>IFERROR(VLOOKUP(F3,IMPUESTOS!$A:$C,3,0),0)</f>
        <v>0.21</v>
      </c>
      <c r="J3" s="47">
        <f t="shared" si="1"/>
        <v>28.305</v>
      </c>
    </row>
    <row r="4">
      <c r="A4" s="38">
        <v>2.0</v>
      </c>
      <c r="B4" s="13" t="s">
        <v>40</v>
      </c>
      <c r="C4" s="22"/>
      <c r="D4" s="39">
        <v>1.0</v>
      </c>
      <c r="E4" s="13" t="s">
        <v>35</v>
      </c>
      <c r="F4" s="13" t="s">
        <v>36</v>
      </c>
      <c r="G4" s="40">
        <f>IFERROR(VLOOKUP(B4,PRODUCTOS!$A:$H,4,0),VLOOKUP(C4,SERVICIOS!$A:$C,3,0))</f>
        <v>250</v>
      </c>
      <c r="H4" s="41">
        <f>IFERROR(VLOOKUP(E4,DESCUENTOS!$A:$C,3,0),0)</f>
        <v>0.05</v>
      </c>
      <c r="I4" s="41">
        <f>IFERROR(VLOOKUP(F4,IMPUESTOS!$A:$C,3,0),0)</f>
        <v>0.1</v>
      </c>
      <c r="J4" s="42">
        <f t="shared" si="1"/>
        <v>262.5</v>
      </c>
    </row>
    <row r="5">
      <c r="A5" s="43">
        <v>2.0</v>
      </c>
      <c r="B5" s="18" t="s">
        <v>41</v>
      </c>
      <c r="C5" s="24"/>
      <c r="D5" s="44">
        <v>20.0</v>
      </c>
      <c r="E5" s="18" t="s">
        <v>35</v>
      </c>
      <c r="F5" s="18" t="s">
        <v>39</v>
      </c>
      <c r="G5" s="45">
        <f>IFERROR(VLOOKUP(B5,PRODUCTOS!$A:$H,4,0),VLOOKUP(C5,SERVICIOS!$A:$C,3,0))</f>
        <v>15</v>
      </c>
      <c r="H5" s="46">
        <f>IFERROR(VLOOKUP(E5,DESCUENTOS!$A:$C,3,0),0)</f>
        <v>0.05</v>
      </c>
      <c r="I5" s="46">
        <f>IFERROR(VLOOKUP(F5,IMPUESTOS!$A:$C,3,0),0)</f>
        <v>0.21</v>
      </c>
      <c r="J5" s="47">
        <f t="shared" si="1"/>
        <v>348</v>
      </c>
    </row>
    <row r="6">
      <c r="A6" s="38">
        <v>2.0</v>
      </c>
      <c r="B6" s="13" t="s">
        <v>42</v>
      </c>
      <c r="C6" s="22"/>
      <c r="D6" s="39">
        <v>15.0</v>
      </c>
      <c r="E6" s="13" t="s">
        <v>38</v>
      </c>
      <c r="F6" s="13" t="s">
        <v>36</v>
      </c>
      <c r="G6" s="40">
        <f>IFERROR(VLOOKUP(B6,PRODUCTOS!$A:$H,4,0),VLOOKUP(C6,SERVICIOS!$A:$C,3,0))</f>
        <v>18</v>
      </c>
      <c r="H6" s="41">
        <f>IFERROR(VLOOKUP(E6,DESCUENTOS!$A:$C,3,0),0)</f>
        <v>0.1</v>
      </c>
      <c r="I6" s="41">
        <f>IFERROR(VLOOKUP(F6,IMPUESTOS!$A:$C,3,0),0)</f>
        <v>0.1</v>
      </c>
      <c r="J6" s="42">
        <f t="shared" si="1"/>
        <v>270</v>
      </c>
    </row>
    <row r="7">
      <c r="A7" s="43">
        <v>1.0</v>
      </c>
      <c r="B7" s="24"/>
      <c r="C7" s="18" t="s">
        <v>43</v>
      </c>
      <c r="D7" s="44">
        <v>1.0</v>
      </c>
      <c r="E7" s="18" t="s">
        <v>35</v>
      </c>
      <c r="F7" s="18" t="s">
        <v>36</v>
      </c>
      <c r="G7" s="45">
        <f>IFERROR(VLOOKUP(B7,PRODUCTOS!$A:$H,4,0),VLOOKUP(C7,SERVICIOS!$A:$C,3,0))</f>
        <v>80</v>
      </c>
      <c r="H7" s="46">
        <f>IFERROR(VLOOKUP(E7,DESCUENTOS!$A:$C,3,0),0)</f>
        <v>0.05</v>
      </c>
      <c r="I7" s="46">
        <f>IFERROR(VLOOKUP(F7,IMPUESTOS!$A:$C,3,0),0)</f>
        <v>0.1</v>
      </c>
      <c r="J7" s="47">
        <f t="shared" si="1"/>
        <v>84</v>
      </c>
    </row>
    <row r="8">
      <c r="A8" s="38"/>
      <c r="B8" s="13" t="s">
        <v>44</v>
      </c>
      <c r="C8" s="22"/>
      <c r="D8" s="48"/>
      <c r="E8" s="13" t="s">
        <v>35</v>
      </c>
      <c r="F8" s="13" t="s">
        <v>36</v>
      </c>
      <c r="G8" s="40">
        <f>IFERROR(VLOOKUP(B8,PRODUCTOS!$A:$H,4,0),VLOOKUP(C8,SERVICIOS!$A:$C,3,0))</f>
        <v>10</v>
      </c>
      <c r="H8" s="41">
        <f>IFERROR(VLOOKUP(E8,DESCUENTOS!$A:$C,3,0),0)</f>
        <v>0.05</v>
      </c>
      <c r="I8" s="41">
        <f>IFERROR(VLOOKUP(F8,IMPUESTOS!$A:$C,3,0),0)</f>
        <v>0.1</v>
      </c>
      <c r="J8" s="42">
        <f t="shared" si="1"/>
        <v>0</v>
      </c>
    </row>
    <row r="9">
      <c r="A9" s="49"/>
      <c r="B9" s="24"/>
      <c r="C9" s="24"/>
      <c r="D9" s="50"/>
      <c r="E9" s="24"/>
      <c r="F9" s="51"/>
      <c r="G9" s="45" t="str">
        <f>IFERROR(VLOOKUP(B9,PRODUCTOS!$A:$H,4,0),VLOOKUP(C9,SERVICIOS!$A:$C,3,0))</f>
        <v>#N/A</v>
      </c>
      <c r="H9" s="46">
        <f>IFERROR(VLOOKUP(E9,DESCUENTOS!$A:$C,3,0),0)</f>
        <v>0</v>
      </c>
      <c r="I9" s="46">
        <f>IFERROR(VLOOKUP(F9,IMPUESTOS!$A:$C,3,0),0)</f>
        <v>0</v>
      </c>
      <c r="J9" s="47" t="str">
        <f t="shared" si="1"/>
        <v>#N/A</v>
      </c>
    </row>
    <row r="10">
      <c r="A10" s="52"/>
      <c r="B10" s="22"/>
      <c r="C10" s="22"/>
      <c r="D10" s="48"/>
      <c r="E10" s="22"/>
      <c r="F10" s="53"/>
      <c r="G10" s="40" t="str">
        <f>IFERROR(VLOOKUP(B10,PRODUCTOS!$A:$H,4,0),VLOOKUP(C10,SERVICIOS!$A:$C,3,0))</f>
        <v>#N/A</v>
      </c>
      <c r="H10" s="41">
        <f>IFERROR(VLOOKUP(E10,DESCUENTOS!$A:$C,3,0),0)</f>
        <v>0</v>
      </c>
      <c r="I10" s="41">
        <f>IFERROR(VLOOKUP(F10,IMPUESTOS!$A:$C,3,0),0)</f>
        <v>0</v>
      </c>
      <c r="J10" s="42" t="str">
        <f t="shared" si="1"/>
        <v>#N/A</v>
      </c>
    </row>
    <row r="11">
      <c r="A11" s="49"/>
      <c r="B11" s="24"/>
      <c r="C11" s="24"/>
      <c r="D11" s="50"/>
      <c r="E11" s="24"/>
      <c r="F11" s="51"/>
      <c r="G11" s="45" t="str">
        <f>IFERROR(VLOOKUP(B11,PRODUCTOS!$A:$H,4,0),VLOOKUP(C11,SERVICIOS!$A:$C,3,0))</f>
        <v>#N/A</v>
      </c>
      <c r="H11" s="46">
        <f>IFERROR(VLOOKUP(E11,DESCUENTOS!$A:$C,3,0),0)</f>
        <v>0</v>
      </c>
      <c r="I11" s="46">
        <f>IFERROR(VLOOKUP(F11,IMPUESTOS!$A:$C,3,0),0)</f>
        <v>0</v>
      </c>
      <c r="J11" s="47" t="str">
        <f t="shared" si="1"/>
        <v>#N/A</v>
      </c>
    </row>
    <row r="12">
      <c r="A12" s="52"/>
      <c r="B12" s="22"/>
      <c r="C12" s="22"/>
      <c r="D12" s="48"/>
      <c r="E12" s="22"/>
      <c r="F12" s="53"/>
      <c r="G12" s="40" t="str">
        <f>IFERROR(VLOOKUP(B12,PRODUCTOS!$A:$H,4,0),VLOOKUP(C12,SERVICIOS!$A:$C,3,0))</f>
        <v>#N/A</v>
      </c>
      <c r="H12" s="41">
        <f>IFERROR(VLOOKUP(E12,DESCUENTOS!$A:$C,3,0),0)</f>
        <v>0</v>
      </c>
      <c r="I12" s="41">
        <f>IFERROR(VLOOKUP(F12,IMPUESTOS!$A:$C,3,0),0)</f>
        <v>0</v>
      </c>
      <c r="J12" s="42" t="str">
        <f t="shared" si="1"/>
        <v>#N/A</v>
      </c>
    </row>
    <row r="13">
      <c r="A13" s="49"/>
      <c r="B13" s="24"/>
      <c r="C13" s="24"/>
      <c r="D13" s="50"/>
      <c r="E13" s="24"/>
      <c r="F13" s="51"/>
      <c r="G13" s="45" t="str">
        <f>IFERROR(VLOOKUP(B13,PRODUCTOS!$A:$H,4,0),VLOOKUP(C13,SERVICIOS!$A:$C,3,0))</f>
        <v>#N/A</v>
      </c>
      <c r="H13" s="46">
        <f>IFERROR(VLOOKUP(E13,DESCUENTOS!$A:$C,3,0),0)</f>
        <v>0</v>
      </c>
      <c r="I13" s="46">
        <f>IFERROR(VLOOKUP(F13,IMPUESTOS!$A:$C,3,0),0)</f>
        <v>0</v>
      </c>
      <c r="J13" s="47" t="str">
        <f t="shared" si="1"/>
        <v>#N/A</v>
      </c>
    </row>
    <row r="14">
      <c r="A14" s="52"/>
      <c r="B14" s="22"/>
      <c r="C14" s="22"/>
      <c r="D14" s="48"/>
      <c r="E14" s="22"/>
      <c r="F14" s="53"/>
      <c r="G14" s="40" t="str">
        <f>IFERROR(VLOOKUP(B14,PRODUCTOS!$A:$H,4,0),VLOOKUP(C14,SERVICIOS!$A:$C,3,0))</f>
        <v>#N/A</v>
      </c>
      <c r="H14" s="41">
        <f>IFERROR(VLOOKUP(E14,DESCUENTOS!$A:$C,3,0),0)</f>
        <v>0</v>
      </c>
      <c r="I14" s="41">
        <f>IFERROR(VLOOKUP(F14,IMPUESTOS!$A:$C,3,0),0)</f>
        <v>0</v>
      </c>
      <c r="J14" s="42" t="str">
        <f t="shared" si="1"/>
        <v>#N/A</v>
      </c>
    </row>
    <row r="15">
      <c r="A15" s="49"/>
      <c r="B15" s="24"/>
      <c r="C15" s="24"/>
      <c r="D15" s="50"/>
      <c r="E15" s="24"/>
      <c r="F15" s="51"/>
      <c r="G15" s="45" t="str">
        <f>IFERROR(VLOOKUP(B15,PRODUCTOS!$A:$H,4,0),VLOOKUP(C15,SERVICIOS!$A:$C,3,0))</f>
        <v>#N/A</v>
      </c>
      <c r="H15" s="46">
        <f>IFERROR(VLOOKUP(E15,DESCUENTOS!$A:$C,3,0),0)</f>
        <v>0</v>
      </c>
      <c r="I15" s="46">
        <f>IFERROR(VLOOKUP(F15,IMPUESTOS!$A:$C,3,0),0)</f>
        <v>0</v>
      </c>
      <c r="J15" s="47" t="str">
        <f t="shared" si="1"/>
        <v>#N/A</v>
      </c>
    </row>
    <row r="16">
      <c r="A16" s="52"/>
      <c r="B16" s="22"/>
      <c r="C16" s="22"/>
      <c r="D16" s="48"/>
      <c r="E16" s="22"/>
      <c r="F16" s="53"/>
      <c r="G16" s="40" t="str">
        <f>IFERROR(VLOOKUP(B16,PRODUCTOS!$A:$H,4,0),VLOOKUP(C16,SERVICIOS!$A:$C,3,0))</f>
        <v>#N/A</v>
      </c>
      <c r="H16" s="41">
        <f>IFERROR(VLOOKUP(E16,DESCUENTOS!$A:$C,3,0),0)</f>
        <v>0</v>
      </c>
      <c r="I16" s="41">
        <f>IFERROR(VLOOKUP(F16,IMPUESTOS!$A:$C,3,0),0)</f>
        <v>0</v>
      </c>
      <c r="J16" s="42" t="str">
        <f t="shared" si="1"/>
        <v>#N/A</v>
      </c>
    </row>
    <row r="17">
      <c r="A17" s="49"/>
      <c r="B17" s="24"/>
      <c r="C17" s="24"/>
      <c r="D17" s="50"/>
      <c r="E17" s="24"/>
      <c r="F17" s="51"/>
      <c r="G17" s="45" t="str">
        <f>IFERROR(VLOOKUP(B17,PRODUCTOS!$A:$H,4,0),VLOOKUP(C17,SERVICIOS!$A:$C,3,0))</f>
        <v>#N/A</v>
      </c>
      <c r="H17" s="46">
        <f>IFERROR(VLOOKUP(E17,DESCUENTOS!$A:$C,3,0),0)</f>
        <v>0</v>
      </c>
      <c r="I17" s="46">
        <f>IFERROR(VLOOKUP(F17,IMPUESTOS!$A:$C,3,0),0)</f>
        <v>0</v>
      </c>
      <c r="J17" s="47" t="str">
        <f t="shared" si="1"/>
        <v>#N/A</v>
      </c>
    </row>
    <row r="18">
      <c r="A18" s="52"/>
      <c r="B18" s="22"/>
      <c r="C18" s="22"/>
      <c r="D18" s="48"/>
      <c r="E18" s="22"/>
      <c r="F18" s="53"/>
      <c r="G18" s="40" t="str">
        <f>IFERROR(VLOOKUP(B18,PRODUCTOS!$A:$H,4,0),VLOOKUP(C18,SERVICIOS!$A:$C,3,0))</f>
        <v>#N/A</v>
      </c>
      <c r="H18" s="41">
        <f>IFERROR(VLOOKUP(E18,DESCUENTOS!$A:$C,3,0),0)</f>
        <v>0</v>
      </c>
      <c r="I18" s="41">
        <f>IFERROR(VLOOKUP(F18,IMPUESTOS!$A:$C,3,0),0)</f>
        <v>0</v>
      </c>
      <c r="J18" s="42" t="str">
        <f t="shared" si="1"/>
        <v>#N/A</v>
      </c>
    </row>
    <row r="19">
      <c r="A19" s="49"/>
      <c r="B19" s="24"/>
      <c r="C19" s="24"/>
      <c r="D19" s="50"/>
      <c r="E19" s="24"/>
      <c r="F19" s="51"/>
      <c r="G19" s="45" t="str">
        <f>IFERROR(VLOOKUP(B19,PRODUCTOS!$A:$H,4,0),VLOOKUP(C19,SERVICIOS!$A:$C,3,0))</f>
        <v>#N/A</v>
      </c>
      <c r="H19" s="46">
        <f>IFERROR(VLOOKUP(E19,DESCUENTOS!$A:$C,3,0),0)</f>
        <v>0</v>
      </c>
      <c r="I19" s="46">
        <f>IFERROR(VLOOKUP(F19,IMPUESTOS!$A:$C,3,0),0)</f>
        <v>0</v>
      </c>
      <c r="J19" s="47" t="str">
        <f t="shared" si="1"/>
        <v>#N/A</v>
      </c>
    </row>
    <row r="20">
      <c r="A20" s="52"/>
      <c r="B20" s="22"/>
      <c r="C20" s="22"/>
      <c r="D20" s="48"/>
      <c r="E20" s="22"/>
      <c r="F20" s="53"/>
      <c r="G20" s="40" t="str">
        <f>IFERROR(VLOOKUP(B20,PRODUCTOS!$A:$H,4,0),VLOOKUP(C20,SERVICIOS!$A:$C,3,0))</f>
        <v>#N/A</v>
      </c>
      <c r="H20" s="41">
        <f>IFERROR(VLOOKUP(E20,DESCUENTOS!$A:$C,3,0),0)</f>
        <v>0</v>
      </c>
      <c r="I20" s="41">
        <f>IFERROR(VLOOKUP(F20,IMPUESTOS!$A:$C,3,0),0)</f>
        <v>0</v>
      </c>
      <c r="J20" s="42" t="str">
        <f t="shared" si="1"/>
        <v>#N/A</v>
      </c>
    </row>
    <row r="21">
      <c r="A21" s="49"/>
      <c r="B21" s="24"/>
      <c r="C21" s="24"/>
      <c r="D21" s="50"/>
      <c r="E21" s="24"/>
      <c r="F21" s="51"/>
      <c r="G21" s="45" t="str">
        <f>IFERROR(VLOOKUP(B21,PRODUCTOS!$A:$H,4,0),VLOOKUP(C21,SERVICIOS!$A:$C,3,0))</f>
        <v>#N/A</v>
      </c>
      <c r="H21" s="46">
        <f>IFERROR(VLOOKUP(E21,DESCUENTOS!$A:$C,3,0),0)</f>
        <v>0</v>
      </c>
      <c r="I21" s="46">
        <f>IFERROR(VLOOKUP(F21,IMPUESTOS!$A:$C,3,0),0)</f>
        <v>0</v>
      </c>
      <c r="J21" s="47" t="str">
        <f t="shared" si="1"/>
        <v>#N/A</v>
      </c>
    </row>
    <row r="22">
      <c r="A22" s="52"/>
      <c r="B22" s="22"/>
      <c r="C22" s="22"/>
      <c r="D22" s="48"/>
      <c r="E22" s="22"/>
      <c r="F22" s="53"/>
      <c r="G22" s="40" t="str">
        <f>IFERROR(VLOOKUP(B22,PRODUCTOS!$A:$H,4,0),VLOOKUP(C22,SERVICIOS!$A:$C,3,0))</f>
        <v>#N/A</v>
      </c>
      <c r="H22" s="41">
        <f>IFERROR(VLOOKUP(E22,DESCUENTOS!$A:$C,3,0),0)</f>
        <v>0</v>
      </c>
      <c r="I22" s="41">
        <f>IFERROR(VLOOKUP(F22,IMPUESTOS!$A:$C,3,0),0)</f>
        <v>0</v>
      </c>
      <c r="J22" s="42" t="str">
        <f t="shared" si="1"/>
        <v>#N/A</v>
      </c>
    </row>
    <row r="23">
      <c r="A23" s="49"/>
      <c r="B23" s="24"/>
      <c r="C23" s="24"/>
      <c r="D23" s="50"/>
      <c r="E23" s="24"/>
      <c r="F23" s="51"/>
      <c r="G23" s="45" t="str">
        <f>IFERROR(VLOOKUP(B23,PRODUCTOS!$A:$H,4,0),VLOOKUP(C23,SERVICIOS!$A:$C,3,0))</f>
        <v>#N/A</v>
      </c>
      <c r="H23" s="46">
        <f>IFERROR(VLOOKUP(E23,DESCUENTOS!$A:$C,3,0),0)</f>
        <v>0</v>
      </c>
      <c r="I23" s="46">
        <f>IFERROR(VLOOKUP(F23,IMPUESTOS!$A:$C,3,0),0)</f>
        <v>0</v>
      </c>
      <c r="J23" s="47" t="str">
        <f t="shared" si="1"/>
        <v>#N/A</v>
      </c>
    </row>
    <row r="24">
      <c r="A24" s="54"/>
      <c r="B24" s="28"/>
      <c r="C24" s="28"/>
      <c r="D24" s="55"/>
      <c r="E24" s="28"/>
      <c r="F24" s="56"/>
      <c r="G24" s="57" t="str">
        <f>IFERROR(VLOOKUP(B24,PRODUCTOS!$A:$H,4,0),VLOOKUP(C24,SERVICIOS!$A:$C,3,0))</f>
        <v>#N/A</v>
      </c>
      <c r="H24" s="58">
        <f>IFERROR(VLOOKUP(E24,DESCUENTOS!$A:$C,3,0),0)</f>
        <v>0</v>
      </c>
      <c r="I24" s="58">
        <f>IFERROR(VLOOKUP(F24,IMPUESTOS!$A:$C,3,0),0)</f>
        <v>0</v>
      </c>
      <c r="J24" s="59" t="str">
        <f t="shared" si="1"/>
        <v>#N/A</v>
      </c>
    </row>
  </sheetData>
  <dataValidations>
    <dataValidation type="custom" allowBlank="1" showDropDown="1" sqref="D2:D24 H2:J24">
      <formula1>AND(ISNUMBER(D2),(NOT(OR(NOT(ISERROR(DATEVALUE(D2))), AND(ISNUMBER(D2), LEFT(CELL("format", D2))="D")))))</formula1>
    </dataValidation>
    <dataValidation type="list" allowBlank="1" sqref="B2:C24 E2:F24">
      <formula1>#REF!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25.75"/>
    <col customWidth="1" min="3" max="3" width="18.38"/>
  </cols>
  <sheetData>
    <row r="1">
      <c r="A1" s="60" t="s">
        <v>28</v>
      </c>
      <c r="B1" s="61" t="s">
        <v>45</v>
      </c>
      <c r="C1" s="62" t="s">
        <v>46</v>
      </c>
    </row>
    <row r="2">
      <c r="A2" s="63" t="s">
        <v>35</v>
      </c>
      <c r="B2" s="64" t="s">
        <v>47</v>
      </c>
      <c r="C2" s="65">
        <v>0.05</v>
      </c>
    </row>
    <row r="3">
      <c r="A3" s="66" t="s">
        <v>38</v>
      </c>
      <c r="B3" s="67" t="s">
        <v>48</v>
      </c>
      <c r="C3" s="68">
        <v>0.1</v>
      </c>
    </row>
    <row r="4">
      <c r="B4" s="69"/>
      <c r="C4" s="70"/>
    </row>
    <row r="5">
      <c r="B5" s="71"/>
      <c r="C5" s="72"/>
    </row>
    <row r="6">
      <c r="B6" s="37"/>
    </row>
    <row r="7">
      <c r="B7" s="37"/>
    </row>
    <row r="8">
      <c r="B8" s="37"/>
    </row>
    <row r="9">
      <c r="B9" s="37"/>
    </row>
    <row r="10">
      <c r="B10" s="37"/>
    </row>
    <row r="11">
      <c r="B11" s="37"/>
    </row>
    <row r="12">
      <c r="B12" s="37"/>
    </row>
    <row r="13">
      <c r="B13" s="37"/>
    </row>
    <row r="14">
      <c r="B14" s="37"/>
    </row>
    <row r="15">
      <c r="B15" s="37"/>
    </row>
    <row r="16">
      <c r="B16" s="37"/>
    </row>
    <row r="17">
      <c r="B17" s="37"/>
    </row>
    <row r="18">
      <c r="B18" s="37"/>
    </row>
    <row r="19">
      <c r="B19" s="37"/>
    </row>
    <row r="20">
      <c r="B20" s="37"/>
    </row>
    <row r="21">
      <c r="B21" s="37"/>
    </row>
    <row r="22">
      <c r="B22" s="37"/>
    </row>
    <row r="23">
      <c r="B23" s="37"/>
    </row>
    <row r="24">
      <c r="B24" s="37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  <row r="35">
      <c r="B35" s="37"/>
    </row>
    <row r="36">
      <c r="B36" s="37"/>
    </row>
    <row r="37">
      <c r="B37" s="37"/>
    </row>
    <row r="38">
      <c r="B38" s="37"/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B45" s="37"/>
    </row>
    <row r="46">
      <c r="B46" s="37"/>
    </row>
    <row r="47">
      <c r="B47" s="37"/>
    </row>
    <row r="48">
      <c r="B48" s="37"/>
    </row>
    <row r="49">
      <c r="B49" s="37"/>
    </row>
    <row r="50">
      <c r="B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  <row r="59">
      <c r="B59" s="37"/>
    </row>
    <row r="60">
      <c r="B60" s="37"/>
    </row>
    <row r="61">
      <c r="B61" s="37"/>
    </row>
    <row r="62">
      <c r="B62" s="37"/>
    </row>
    <row r="63">
      <c r="B63" s="37"/>
    </row>
    <row r="64">
      <c r="B64" s="37"/>
    </row>
    <row r="65">
      <c r="B65" s="37"/>
    </row>
    <row r="66">
      <c r="B66" s="37"/>
    </row>
    <row r="67">
      <c r="B67" s="37"/>
    </row>
    <row r="68">
      <c r="B68" s="37"/>
    </row>
    <row r="69">
      <c r="B69" s="37"/>
    </row>
    <row r="70">
      <c r="B70" s="37"/>
    </row>
    <row r="71">
      <c r="B71" s="37"/>
    </row>
    <row r="72">
      <c r="B72" s="37"/>
    </row>
    <row r="73">
      <c r="B73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</sheetData>
  <dataValidations>
    <dataValidation type="custom" allowBlank="1" showDropDown="1" sqref="C2:C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25.75"/>
    <col customWidth="1" min="3" max="3" width="18.38"/>
  </cols>
  <sheetData>
    <row r="1">
      <c r="A1" s="60" t="s">
        <v>49</v>
      </c>
      <c r="B1" s="61" t="s">
        <v>45</v>
      </c>
      <c r="C1" s="62" t="s">
        <v>46</v>
      </c>
    </row>
    <row r="2">
      <c r="A2" s="63" t="s">
        <v>39</v>
      </c>
      <c r="B2" s="64" t="s">
        <v>50</v>
      </c>
      <c r="C2" s="65">
        <v>0.21</v>
      </c>
    </row>
    <row r="3">
      <c r="A3" s="66" t="s">
        <v>36</v>
      </c>
      <c r="B3" s="67" t="s">
        <v>51</v>
      </c>
      <c r="C3" s="68">
        <v>0.1</v>
      </c>
    </row>
    <row r="4">
      <c r="A4" s="63" t="s">
        <v>52</v>
      </c>
      <c r="B4" s="64" t="s">
        <v>53</v>
      </c>
      <c r="C4" s="65">
        <v>0.04</v>
      </c>
    </row>
    <row r="5">
      <c r="B5" s="71"/>
      <c r="C5" s="72"/>
    </row>
    <row r="6">
      <c r="B6" s="37"/>
    </row>
    <row r="7">
      <c r="B7" s="37"/>
    </row>
    <row r="8">
      <c r="B8" s="37"/>
    </row>
    <row r="9">
      <c r="B9" s="37"/>
    </row>
    <row r="10">
      <c r="B10" s="37"/>
    </row>
    <row r="11">
      <c r="B11" s="37"/>
    </row>
    <row r="12">
      <c r="B12" s="37"/>
    </row>
    <row r="13">
      <c r="B13" s="37"/>
    </row>
    <row r="14">
      <c r="B14" s="37"/>
    </row>
    <row r="15">
      <c r="B15" s="37"/>
    </row>
    <row r="16">
      <c r="B16" s="37"/>
    </row>
    <row r="17">
      <c r="B17" s="37"/>
    </row>
    <row r="18">
      <c r="B18" s="37"/>
    </row>
    <row r="19">
      <c r="B19" s="37"/>
    </row>
    <row r="20">
      <c r="B20" s="37"/>
    </row>
    <row r="21">
      <c r="B21" s="37"/>
    </row>
    <row r="22">
      <c r="B22" s="37"/>
    </row>
    <row r="23">
      <c r="B23" s="37"/>
    </row>
    <row r="24">
      <c r="B24" s="37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  <row r="35">
      <c r="B35" s="37"/>
    </row>
    <row r="36">
      <c r="B36" s="37"/>
    </row>
    <row r="37">
      <c r="B37" s="37"/>
    </row>
    <row r="38">
      <c r="B38" s="37"/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B45" s="37"/>
    </row>
    <row r="46">
      <c r="B46" s="37"/>
    </row>
    <row r="47">
      <c r="B47" s="37"/>
    </row>
    <row r="48">
      <c r="B48" s="37"/>
    </row>
    <row r="49">
      <c r="B49" s="37"/>
    </row>
    <row r="50">
      <c r="B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  <row r="59">
      <c r="B59" s="37"/>
    </row>
    <row r="60">
      <c r="B60" s="37"/>
    </row>
    <row r="61">
      <c r="B61" s="37"/>
    </row>
    <row r="62">
      <c r="B62" s="37"/>
    </row>
    <row r="63">
      <c r="B63" s="37"/>
    </row>
    <row r="64">
      <c r="B64" s="37"/>
    </row>
    <row r="65">
      <c r="B65" s="37"/>
    </row>
    <row r="66">
      <c r="B66" s="37"/>
    </row>
    <row r="67">
      <c r="B67" s="37"/>
    </row>
    <row r="68">
      <c r="B68" s="37"/>
    </row>
    <row r="69">
      <c r="B69" s="37"/>
    </row>
    <row r="70">
      <c r="B70" s="37"/>
    </row>
    <row r="71">
      <c r="B71" s="37"/>
    </row>
    <row r="72">
      <c r="B72" s="37"/>
    </row>
    <row r="73">
      <c r="B73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</sheetData>
  <dataValidations>
    <dataValidation type="custom" allowBlank="1" showDropDown="1" sqref="C2:C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6.63"/>
    <col customWidth="1" min="3" max="3" width="16.0"/>
    <col customWidth="1" min="4" max="4" width="14.5"/>
    <col customWidth="1" min="5" max="5" width="13.5"/>
    <col customWidth="1" min="6" max="6" width="15.38"/>
    <col customWidth="1" min="7" max="7" width="14.38"/>
    <col customWidth="1" min="8" max="8" width="17.88"/>
  </cols>
  <sheetData>
    <row r="1">
      <c r="A1" s="73" t="s">
        <v>25</v>
      </c>
      <c r="B1" s="74" t="s">
        <v>54</v>
      </c>
      <c r="C1" s="75" t="s">
        <v>55</v>
      </c>
      <c r="D1" s="75" t="s">
        <v>56</v>
      </c>
      <c r="E1" s="74" t="s">
        <v>57</v>
      </c>
      <c r="F1" s="74" t="s">
        <v>58</v>
      </c>
      <c r="G1" s="74" t="s">
        <v>59</v>
      </c>
      <c r="H1" s="76" t="s">
        <v>60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>
      <c r="A2" s="78" t="s">
        <v>34</v>
      </c>
      <c r="B2" s="79" t="s">
        <v>61</v>
      </c>
      <c r="C2" s="80" t="s">
        <v>62</v>
      </c>
      <c r="D2" s="81">
        <v>7.5</v>
      </c>
      <c r="E2" s="79">
        <v>500.0</v>
      </c>
      <c r="F2" s="79">
        <v>100.0</v>
      </c>
      <c r="G2" s="79">
        <v>50.0</v>
      </c>
      <c r="H2" s="82" t="s">
        <v>63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>
      <c r="A3" s="84" t="s">
        <v>64</v>
      </c>
      <c r="B3" s="85" t="s">
        <v>65</v>
      </c>
      <c r="C3" s="86" t="s">
        <v>62</v>
      </c>
      <c r="D3" s="87">
        <v>5.0</v>
      </c>
      <c r="E3" s="85">
        <v>800.0</v>
      </c>
      <c r="F3" s="85">
        <v>200.0</v>
      </c>
      <c r="G3" s="85">
        <v>100.0</v>
      </c>
      <c r="H3" s="88" t="s">
        <v>63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>
      <c r="A4" s="78" t="s">
        <v>66</v>
      </c>
      <c r="B4" s="79" t="s">
        <v>67</v>
      </c>
      <c r="C4" s="80" t="s">
        <v>62</v>
      </c>
      <c r="D4" s="81">
        <v>12.0</v>
      </c>
      <c r="E4" s="79">
        <v>300.0</v>
      </c>
      <c r="F4" s="79">
        <v>80.0</v>
      </c>
      <c r="G4" s="79">
        <v>40.0</v>
      </c>
      <c r="H4" s="82" t="s">
        <v>68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>
      <c r="A5" s="84" t="s">
        <v>69</v>
      </c>
      <c r="B5" s="85" t="s">
        <v>70</v>
      </c>
      <c r="C5" s="86" t="s">
        <v>62</v>
      </c>
      <c r="D5" s="87">
        <v>6.0</v>
      </c>
      <c r="E5" s="85">
        <v>600.0</v>
      </c>
      <c r="F5" s="85">
        <v>150.0</v>
      </c>
      <c r="G5" s="85">
        <v>75.0</v>
      </c>
      <c r="H5" s="88" t="s">
        <v>71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>
      <c r="A6" s="78" t="s">
        <v>41</v>
      </c>
      <c r="B6" s="79" t="s">
        <v>72</v>
      </c>
      <c r="C6" s="80" t="s">
        <v>62</v>
      </c>
      <c r="D6" s="81">
        <v>15.0</v>
      </c>
      <c r="E6" s="79">
        <v>200.0</v>
      </c>
      <c r="F6" s="79">
        <v>50.0</v>
      </c>
      <c r="G6" s="79">
        <v>20.0</v>
      </c>
      <c r="H6" s="82" t="s">
        <v>68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>
      <c r="A7" s="84" t="s">
        <v>42</v>
      </c>
      <c r="B7" s="85" t="s">
        <v>73</v>
      </c>
      <c r="C7" s="86" t="s">
        <v>62</v>
      </c>
      <c r="D7" s="87">
        <v>18.0</v>
      </c>
      <c r="E7" s="85">
        <v>120.0</v>
      </c>
      <c r="F7" s="85">
        <v>30.0</v>
      </c>
      <c r="G7" s="85">
        <v>15.0</v>
      </c>
      <c r="H7" s="88" t="s">
        <v>71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>
      <c r="A8" s="78" t="s">
        <v>74</v>
      </c>
      <c r="B8" s="79" t="s">
        <v>75</v>
      </c>
      <c r="C8" s="80" t="s">
        <v>62</v>
      </c>
      <c r="D8" s="81">
        <v>25.0</v>
      </c>
      <c r="E8" s="79">
        <v>100.0</v>
      </c>
      <c r="F8" s="79">
        <v>30.0</v>
      </c>
      <c r="G8" s="79">
        <v>10.0</v>
      </c>
      <c r="H8" s="82" t="s">
        <v>76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>
      <c r="A9" s="84" t="s">
        <v>44</v>
      </c>
      <c r="B9" s="85" t="s">
        <v>77</v>
      </c>
      <c r="C9" s="86" t="s">
        <v>78</v>
      </c>
      <c r="D9" s="87">
        <v>10.0</v>
      </c>
      <c r="E9" s="85">
        <v>400.0</v>
      </c>
      <c r="F9" s="85">
        <v>100.0</v>
      </c>
      <c r="G9" s="85">
        <v>50.0</v>
      </c>
      <c r="H9" s="88" t="s">
        <v>71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>
      <c r="A10" s="78" t="s">
        <v>37</v>
      </c>
      <c r="B10" s="79" t="s">
        <v>79</v>
      </c>
      <c r="C10" s="80" t="s">
        <v>78</v>
      </c>
      <c r="D10" s="81">
        <v>8.5</v>
      </c>
      <c r="E10" s="79">
        <v>600.0</v>
      </c>
      <c r="F10" s="79">
        <v>150.0</v>
      </c>
      <c r="G10" s="79">
        <v>75.0</v>
      </c>
      <c r="H10" s="82" t="s">
        <v>71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>
      <c r="A11" s="84" t="s">
        <v>80</v>
      </c>
      <c r="B11" s="85" t="s">
        <v>81</v>
      </c>
      <c r="C11" s="86" t="s">
        <v>78</v>
      </c>
      <c r="D11" s="87">
        <v>15.0</v>
      </c>
      <c r="E11" s="85">
        <v>350.0</v>
      </c>
      <c r="F11" s="85">
        <v>100.0</v>
      </c>
      <c r="G11" s="85">
        <v>50.0</v>
      </c>
      <c r="H11" s="88" t="s">
        <v>76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>
      <c r="A12" s="78" t="s">
        <v>82</v>
      </c>
      <c r="B12" s="79" t="s">
        <v>83</v>
      </c>
      <c r="C12" s="80" t="s">
        <v>78</v>
      </c>
      <c r="D12" s="81">
        <v>5.5</v>
      </c>
      <c r="E12" s="79">
        <v>900.0</v>
      </c>
      <c r="F12" s="79">
        <v>200.0</v>
      </c>
      <c r="G12" s="79">
        <v>100.0</v>
      </c>
      <c r="H12" s="82" t="s">
        <v>71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>
      <c r="A13" s="84" t="s">
        <v>84</v>
      </c>
      <c r="B13" s="85" t="s">
        <v>85</v>
      </c>
      <c r="C13" s="86" t="s">
        <v>78</v>
      </c>
      <c r="D13" s="87">
        <v>22.0</v>
      </c>
      <c r="E13" s="85">
        <v>200.0</v>
      </c>
      <c r="F13" s="85">
        <v>50.0</v>
      </c>
      <c r="G13" s="85">
        <v>25.0</v>
      </c>
      <c r="H13" s="88" t="s">
        <v>76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>
      <c r="A14" s="78" t="s">
        <v>86</v>
      </c>
      <c r="B14" s="79" t="s">
        <v>87</v>
      </c>
      <c r="C14" s="80" t="s">
        <v>88</v>
      </c>
      <c r="D14" s="81">
        <v>25.0</v>
      </c>
      <c r="E14" s="79">
        <v>150.0</v>
      </c>
      <c r="F14" s="79">
        <v>50.0</v>
      </c>
      <c r="G14" s="79">
        <v>25.0</v>
      </c>
      <c r="H14" s="82" t="s">
        <v>63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>
      <c r="A15" s="84" t="s">
        <v>89</v>
      </c>
      <c r="B15" s="85" t="s">
        <v>90</v>
      </c>
      <c r="C15" s="86" t="s">
        <v>88</v>
      </c>
      <c r="D15" s="87">
        <v>12.0</v>
      </c>
      <c r="E15" s="85">
        <v>500.0</v>
      </c>
      <c r="F15" s="85">
        <v>200.0</v>
      </c>
      <c r="G15" s="85">
        <v>100.0</v>
      </c>
      <c r="H15" s="88" t="s">
        <v>71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>
      <c r="A16" s="78" t="s">
        <v>91</v>
      </c>
      <c r="B16" s="79" t="s">
        <v>92</v>
      </c>
      <c r="C16" s="80" t="s">
        <v>88</v>
      </c>
      <c r="D16" s="81">
        <v>20.0</v>
      </c>
      <c r="E16" s="79">
        <v>300.0</v>
      </c>
      <c r="F16" s="79">
        <v>100.0</v>
      </c>
      <c r="G16" s="79">
        <v>50.0</v>
      </c>
      <c r="H16" s="82" t="s">
        <v>68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>
      <c r="A17" s="84" t="s">
        <v>93</v>
      </c>
      <c r="B17" s="85" t="s">
        <v>94</v>
      </c>
      <c r="C17" s="86" t="s">
        <v>88</v>
      </c>
      <c r="D17" s="87">
        <v>8.0</v>
      </c>
      <c r="E17" s="85">
        <v>400.0</v>
      </c>
      <c r="F17" s="85">
        <v>120.0</v>
      </c>
      <c r="G17" s="85">
        <v>60.0</v>
      </c>
      <c r="H17" s="88" t="s">
        <v>68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>
      <c r="A18" s="78" t="s">
        <v>95</v>
      </c>
      <c r="B18" s="79" t="s">
        <v>96</v>
      </c>
      <c r="C18" s="80" t="s">
        <v>88</v>
      </c>
      <c r="D18" s="81">
        <v>150.0</v>
      </c>
      <c r="E18" s="79">
        <v>50.0</v>
      </c>
      <c r="F18" s="79">
        <v>20.0</v>
      </c>
      <c r="G18" s="79">
        <v>10.0</v>
      </c>
      <c r="H18" s="82" t="s">
        <v>97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>
      <c r="A19" s="84" t="s">
        <v>98</v>
      </c>
      <c r="B19" s="85" t="s">
        <v>99</v>
      </c>
      <c r="C19" s="86" t="s">
        <v>88</v>
      </c>
      <c r="D19" s="87">
        <v>30.0</v>
      </c>
      <c r="E19" s="85">
        <v>80.0</v>
      </c>
      <c r="F19" s="85">
        <v>25.0</v>
      </c>
      <c r="G19" s="85">
        <v>10.0</v>
      </c>
      <c r="H19" s="88" t="s">
        <v>71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>
      <c r="A20" s="78" t="s">
        <v>100</v>
      </c>
      <c r="B20" s="79" t="s">
        <v>101</v>
      </c>
      <c r="C20" s="80" t="s">
        <v>102</v>
      </c>
      <c r="D20" s="81">
        <v>6.0</v>
      </c>
      <c r="E20" s="79">
        <v>250.0</v>
      </c>
      <c r="F20" s="79">
        <v>80.0</v>
      </c>
      <c r="G20" s="79">
        <v>40.0</v>
      </c>
      <c r="H20" s="82" t="s">
        <v>68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>
      <c r="A21" s="84" t="s">
        <v>103</v>
      </c>
      <c r="B21" s="85" t="s">
        <v>104</v>
      </c>
      <c r="C21" s="86" t="s">
        <v>102</v>
      </c>
      <c r="D21" s="87">
        <v>18.0</v>
      </c>
      <c r="E21" s="85">
        <v>200.0</v>
      </c>
      <c r="F21" s="85">
        <v>50.0</v>
      </c>
      <c r="G21" s="85">
        <v>25.0</v>
      </c>
      <c r="H21" s="88" t="s">
        <v>71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>
      <c r="A22" s="89" t="s">
        <v>40</v>
      </c>
      <c r="B22" s="79" t="s">
        <v>105</v>
      </c>
      <c r="C22" s="80" t="s">
        <v>102</v>
      </c>
      <c r="D22" s="81">
        <v>250.0</v>
      </c>
      <c r="E22" s="79">
        <v>50.0</v>
      </c>
      <c r="F22" s="79">
        <v>10.0</v>
      </c>
      <c r="G22" s="79">
        <v>5.0</v>
      </c>
      <c r="H22" s="82" t="s">
        <v>97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</row>
    <row r="23">
      <c r="A23" s="90" t="s">
        <v>106</v>
      </c>
      <c r="B23" s="85" t="s">
        <v>107</v>
      </c>
      <c r="C23" s="86" t="s">
        <v>102</v>
      </c>
      <c r="D23" s="87">
        <v>30.0</v>
      </c>
      <c r="E23" s="85">
        <v>150.0</v>
      </c>
      <c r="F23" s="85">
        <v>50.0</v>
      </c>
      <c r="G23" s="85">
        <v>25.0</v>
      </c>
      <c r="H23" s="88" t="s">
        <v>76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</row>
    <row r="24">
      <c r="A24" s="78" t="s">
        <v>108</v>
      </c>
      <c r="B24" s="79" t="s">
        <v>109</v>
      </c>
      <c r="C24" s="80" t="s">
        <v>102</v>
      </c>
      <c r="D24" s="81">
        <v>12.0</v>
      </c>
      <c r="E24" s="79">
        <v>300.0</v>
      </c>
      <c r="F24" s="79">
        <v>80.0</v>
      </c>
      <c r="G24" s="79">
        <v>40.0</v>
      </c>
      <c r="H24" s="82" t="s">
        <v>71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>
      <c r="A25" s="84" t="s">
        <v>110</v>
      </c>
      <c r="B25" s="85" t="s">
        <v>111</v>
      </c>
      <c r="C25" s="86" t="s">
        <v>112</v>
      </c>
      <c r="D25" s="87">
        <v>45.0</v>
      </c>
      <c r="E25" s="85">
        <v>100.0</v>
      </c>
      <c r="F25" s="85">
        <v>30.0</v>
      </c>
      <c r="G25" s="85">
        <v>15.0</v>
      </c>
      <c r="H25" s="88" t="s">
        <v>71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</row>
    <row r="26">
      <c r="A26" s="78" t="s">
        <v>113</v>
      </c>
      <c r="B26" s="79" t="s">
        <v>114</v>
      </c>
      <c r="C26" s="80" t="s">
        <v>112</v>
      </c>
      <c r="D26" s="81">
        <v>60.0</v>
      </c>
      <c r="E26" s="79">
        <v>75.0</v>
      </c>
      <c r="F26" s="79">
        <v>20.0</v>
      </c>
      <c r="G26" s="79">
        <v>10.0</v>
      </c>
      <c r="H26" s="82" t="s">
        <v>97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>
      <c r="A27" s="84" t="s">
        <v>115</v>
      </c>
      <c r="B27" s="85" t="s">
        <v>116</v>
      </c>
      <c r="C27" s="86" t="s">
        <v>112</v>
      </c>
      <c r="D27" s="87">
        <v>25.0</v>
      </c>
      <c r="E27" s="85">
        <v>150.0</v>
      </c>
      <c r="F27" s="85">
        <v>40.0</v>
      </c>
      <c r="G27" s="85">
        <v>20.0</v>
      </c>
      <c r="H27" s="88" t="s">
        <v>71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</row>
    <row r="28">
      <c r="A28" s="89" t="s">
        <v>117</v>
      </c>
      <c r="B28" s="79" t="s">
        <v>118</v>
      </c>
      <c r="C28" s="80" t="s">
        <v>112</v>
      </c>
      <c r="D28" s="81">
        <v>40.0</v>
      </c>
      <c r="E28" s="79">
        <v>80.0</v>
      </c>
      <c r="F28" s="79">
        <v>25.0</v>
      </c>
      <c r="G28" s="79">
        <v>10.0</v>
      </c>
      <c r="H28" s="82" t="s">
        <v>71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</row>
    <row r="29">
      <c r="A29" s="91" t="s">
        <v>119</v>
      </c>
      <c r="B29" s="92" t="s">
        <v>120</v>
      </c>
      <c r="C29" s="93" t="s">
        <v>112</v>
      </c>
      <c r="D29" s="94">
        <v>35.0</v>
      </c>
      <c r="E29" s="92">
        <v>100.0</v>
      </c>
      <c r="F29" s="92">
        <v>30.0</v>
      </c>
      <c r="G29" s="92">
        <v>15.0</v>
      </c>
      <c r="H29" s="95" t="s">
        <v>71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</row>
    <row r="30">
      <c r="A30" s="96"/>
      <c r="B30" s="97"/>
      <c r="C30" s="98"/>
      <c r="D30" s="98"/>
      <c r="E30" s="99"/>
      <c r="F30" s="99"/>
      <c r="G30" s="99"/>
      <c r="H30" s="100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</row>
    <row r="31">
      <c r="A31" s="96"/>
      <c r="B31" s="97"/>
      <c r="C31" s="101"/>
      <c r="D31" s="101"/>
      <c r="E31" s="97"/>
      <c r="F31" s="97"/>
      <c r="G31" s="97"/>
      <c r="H31" s="100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</row>
    <row r="32">
      <c r="A32" s="99"/>
      <c r="B32" s="99"/>
      <c r="C32" s="98"/>
      <c r="D32" s="98"/>
      <c r="E32" s="99"/>
      <c r="F32" s="99"/>
      <c r="G32" s="99"/>
      <c r="H32" s="100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</row>
    <row r="33">
      <c r="A33" s="96"/>
      <c r="B33" s="97"/>
      <c r="C33" s="101"/>
      <c r="D33" s="101"/>
      <c r="E33" s="97"/>
      <c r="F33" s="97"/>
      <c r="G33" s="97"/>
      <c r="H33" s="100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</row>
    <row r="34">
      <c r="A34" s="99"/>
      <c r="B34" s="99"/>
      <c r="C34" s="98"/>
      <c r="D34" s="98"/>
      <c r="E34" s="99"/>
      <c r="F34" s="99"/>
      <c r="G34" s="99"/>
      <c r="H34" s="100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</row>
    <row r="35">
      <c r="A35" s="96"/>
      <c r="B35" s="97"/>
      <c r="C35" s="101"/>
      <c r="D35" s="101"/>
      <c r="E35" s="97"/>
      <c r="F35" s="97"/>
      <c r="G35" s="97"/>
      <c r="H35" s="100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6">
      <c r="A36" s="99"/>
      <c r="B36" s="99"/>
      <c r="C36" s="98"/>
      <c r="D36" s="98"/>
      <c r="E36" s="99"/>
      <c r="F36" s="99"/>
      <c r="G36" s="99"/>
      <c r="H36" s="100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</row>
    <row r="37">
      <c r="A37" s="96"/>
      <c r="B37" s="97"/>
      <c r="C37" s="101"/>
      <c r="D37" s="101"/>
      <c r="E37" s="97"/>
      <c r="F37" s="97"/>
      <c r="G37" s="97"/>
      <c r="H37" s="100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>
      <c r="A38" s="99"/>
      <c r="B38" s="99"/>
      <c r="C38" s="98"/>
      <c r="D38" s="98"/>
      <c r="E38" s="99"/>
      <c r="F38" s="99"/>
      <c r="G38" s="99"/>
      <c r="H38" s="100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>
      <c r="A39" s="96"/>
      <c r="B39" s="97"/>
      <c r="C39" s="101"/>
      <c r="D39" s="101"/>
      <c r="E39" s="97"/>
      <c r="F39" s="97"/>
      <c r="G39" s="97"/>
      <c r="H39" s="100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>
      <c r="A40" s="99"/>
      <c r="B40" s="99"/>
      <c r="C40" s="98"/>
      <c r="D40" s="98"/>
      <c r="E40" s="99"/>
      <c r="F40" s="99"/>
      <c r="G40" s="99"/>
      <c r="H40" s="100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>
      <c r="A41" s="83"/>
      <c r="B41" s="83"/>
      <c r="C41" s="102"/>
      <c r="D41" s="10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>
      <c r="A42" s="83"/>
      <c r="B42" s="83"/>
      <c r="C42" s="102"/>
      <c r="D42" s="10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  <row r="43">
      <c r="A43" s="83"/>
      <c r="B43" s="83"/>
      <c r="C43" s="102"/>
      <c r="D43" s="10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</row>
    <row r="44">
      <c r="A44" s="83"/>
      <c r="B44" s="83"/>
      <c r="C44" s="102"/>
      <c r="D44" s="10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</row>
    <row r="45">
      <c r="A45" s="83"/>
      <c r="B45" s="83"/>
      <c r="C45" s="102"/>
      <c r="D45" s="10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</row>
    <row r="46">
      <c r="A46" s="83"/>
      <c r="B46" s="83"/>
      <c r="C46" s="102"/>
      <c r="D46" s="10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>
      <c r="A47" s="83"/>
      <c r="B47" s="83"/>
      <c r="C47" s="102"/>
      <c r="D47" s="10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</row>
    <row r="48">
      <c r="A48" s="83"/>
      <c r="B48" s="83"/>
      <c r="C48" s="102"/>
      <c r="D48" s="10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</row>
    <row r="49">
      <c r="A49" s="83"/>
      <c r="B49" s="83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</row>
    <row r="50">
      <c r="A50" s="83"/>
      <c r="B50" s="83"/>
      <c r="C50" s="102"/>
      <c r="D50" s="10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</row>
    <row r="51">
      <c r="A51" s="83"/>
      <c r="B51" s="83"/>
      <c r="C51" s="102"/>
      <c r="D51" s="10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</row>
    <row r="52">
      <c r="A52" s="83"/>
      <c r="B52" s="83"/>
      <c r="C52" s="102"/>
      <c r="D52" s="10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</row>
    <row r="53">
      <c r="A53" s="83"/>
      <c r="B53" s="83"/>
      <c r="C53" s="102"/>
      <c r="D53" s="10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</row>
    <row r="54">
      <c r="A54" s="83"/>
      <c r="B54" s="83"/>
      <c r="C54" s="102"/>
      <c r="D54" s="10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</row>
    <row r="55">
      <c r="A55" s="83"/>
      <c r="B55" s="83"/>
      <c r="C55" s="102"/>
      <c r="D55" s="10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</row>
    <row r="56">
      <c r="A56" s="83"/>
      <c r="B56" s="83"/>
      <c r="C56" s="102"/>
      <c r="D56" s="10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</row>
    <row r="57">
      <c r="A57" s="83"/>
      <c r="B57" s="83"/>
      <c r="C57" s="102"/>
      <c r="D57" s="102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</row>
    <row r="58">
      <c r="A58" s="83"/>
      <c r="B58" s="83"/>
      <c r="C58" s="102"/>
      <c r="D58" s="102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</row>
    <row r="59">
      <c r="A59" s="83"/>
      <c r="B59" s="83"/>
      <c r="C59" s="102"/>
      <c r="D59" s="102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</row>
    <row r="60">
      <c r="A60" s="83"/>
      <c r="B60" s="83"/>
      <c r="C60" s="102"/>
      <c r="D60" s="102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</row>
    <row r="61">
      <c r="A61" s="83"/>
      <c r="B61" s="83"/>
      <c r="C61" s="102"/>
      <c r="D61" s="102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</row>
    <row r="62">
      <c r="A62" s="83"/>
      <c r="B62" s="83"/>
      <c r="C62" s="102"/>
      <c r="D62" s="102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</row>
    <row r="63">
      <c r="A63" s="83"/>
      <c r="B63" s="83"/>
      <c r="C63" s="102"/>
      <c r="D63" s="102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</row>
    <row r="64">
      <c r="A64" s="83"/>
      <c r="B64" s="83"/>
      <c r="C64" s="102"/>
      <c r="D64" s="102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83"/>
      <c r="B65" s="83"/>
      <c r="C65" s="102"/>
      <c r="D65" s="102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</row>
    <row r="66">
      <c r="A66" s="83"/>
      <c r="B66" s="83"/>
      <c r="C66" s="102"/>
      <c r="D66" s="102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</row>
    <row r="67">
      <c r="A67" s="83"/>
      <c r="B67" s="83"/>
      <c r="C67" s="102"/>
      <c r="D67" s="102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</row>
    <row r="68">
      <c r="A68" s="83"/>
      <c r="B68" s="83"/>
      <c r="C68" s="102"/>
      <c r="D68" s="102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</row>
    <row r="69">
      <c r="A69" s="83"/>
      <c r="B69" s="83"/>
      <c r="C69" s="102"/>
      <c r="D69" s="102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</row>
    <row r="70">
      <c r="A70" s="83"/>
      <c r="B70" s="83"/>
      <c r="C70" s="102"/>
      <c r="D70" s="102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</row>
    <row r="71">
      <c r="A71" s="83"/>
      <c r="B71" s="83"/>
      <c r="C71" s="102"/>
      <c r="D71" s="102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</row>
    <row r="72">
      <c r="A72" s="83"/>
      <c r="B72" s="83"/>
      <c r="C72" s="102"/>
      <c r="D72" s="102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</row>
    <row r="73">
      <c r="A73" s="83"/>
      <c r="B73" s="83"/>
      <c r="C73" s="102"/>
      <c r="D73" s="102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</row>
    <row r="74">
      <c r="A74" s="83"/>
      <c r="B74" s="83"/>
      <c r="C74" s="102"/>
      <c r="D74" s="102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</row>
    <row r="75">
      <c r="A75" s="83"/>
      <c r="B75" s="83"/>
      <c r="C75" s="102"/>
      <c r="D75" s="102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>
      <c r="A76" s="83"/>
      <c r="B76" s="83"/>
      <c r="C76" s="102"/>
      <c r="D76" s="102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>
      <c r="A77" s="83"/>
      <c r="B77" s="83"/>
      <c r="C77" s="102"/>
      <c r="D77" s="102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>
      <c r="A78" s="83"/>
      <c r="B78" s="83"/>
      <c r="C78" s="102"/>
      <c r="D78" s="102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</row>
    <row r="79">
      <c r="A79" s="83"/>
      <c r="B79" s="83"/>
      <c r="C79" s="102"/>
      <c r="D79" s="102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</row>
    <row r="80">
      <c r="A80" s="83"/>
      <c r="B80" s="83"/>
      <c r="C80" s="102"/>
      <c r="D80" s="102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</row>
    <row r="81">
      <c r="A81" s="83"/>
      <c r="B81" s="83"/>
      <c r="C81" s="102"/>
      <c r="D81" s="102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</row>
    <row r="82">
      <c r="A82" s="83"/>
      <c r="B82" s="83"/>
      <c r="C82" s="102"/>
      <c r="D82" s="102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</row>
    <row r="83">
      <c r="A83" s="83"/>
      <c r="B83" s="83"/>
      <c r="C83" s="102"/>
      <c r="D83" s="102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</row>
    <row r="84">
      <c r="A84" s="83"/>
      <c r="B84" s="83"/>
      <c r="C84" s="102"/>
      <c r="D84" s="102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</row>
    <row r="85">
      <c r="A85" s="83"/>
      <c r="B85" s="83"/>
      <c r="C85" s="102"/>
      <c r="D85" s="102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</row>
    <row r="86">
      <c r="A86" s="83"/>
      <c r="B86" s="83"/>
      <c r="C86" s="102"/>
      <c r="D86" s="102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</row>
    <row r="87">
      <c r="A87" s="83"/>
      <c r="B87" s="83"/>
      <c r="C87" s="102"/>
      <c r="D87" s="102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</row>
    <row r="88">
      <c r="A88" s="83"/>
      <c r="B88" s="83"/>
      <c r="C88" s="102"/>
      <c r="D88" s="102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</row>
    <row r="89">
      <c r="A89" s="83"/>
      <c r="B89" s="83"/>
      <c r="C89" s="102"/>
      <c r="D89" s="102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</row>
    <row r="90">
      <c r="A90" s="83"/>
      <c r="B90" s="83"/>
      <c r="C90" s="102"/>
      <c r="D90" s="102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</row>
    <row r="91">
      <c r="A91" s="83"/>
      <c r="B91" s="83"/>
      <c r="C91" s="102"/>
      <c r="D91" s="102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</row>
    <row r="92">
      <c r="A92" s="83"/>
      <c r="B92" s="83"/>
      <c r="C92" s="102"/>
      <c r="D92" s="102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</row>
    <row r="93">
      <c r="A93" s="83"/>
      <c r="B93" s="83"/>
      <c r="C93" s="102"/>
      <c r="D93" s="102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</row>
    <row r="94">
      <c r="A94" s="83"/>
      <c r="B94" s="83"/>
      <c r="C94" s="102"/>
      <c r="D94" s="102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</row>
    <row r="95">
      <c r="A95" s="83"/>
      <c r="B95" s="83"/>
      <c r="C95" s="102"/>
      <c r="D95" s="102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</row>
    <row r="96">
      <c r="A96" s="83"/>
      <c r="B96" s="83"/>
      <c r="C96" s="102"/>
      <c r="D96" s="102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</row>
    <row r="97">
      <c r="A97" s="83"/>
      <c r="B97" s="83"/>
      <c r="C97" s="102"/>
      <c r="D97" s="102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</row>
    <row r="98">
      <c r="A98" s="83"/>
      <c r="B98" s="83"/>
      <c r="C98" s="102"/>
      <c r="D98" s="102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</row>
    <row r="99">
      <c r="A99" s="83"/>
      <c r="B99" s="83"/>
      <c r="C99" s="102"/>
      <c r="D99" s="102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</row>
    <row r="100">
      <c r="A100" s="83"/>
      <c r="B100" s="83"/>
      <c r="C100" s="102"/>
      <c r="D100" s="102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</row>
    <row r="101">
      <c r="A101" s="83"/>
      <c r="B101" s="83"/>
      <c r="C101" s="102"/>
      <c r="D101" s="102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>
      <c r="A102" s="83"/>
      <c r="B102" s="83"/>
      <c r="C102" s="102"/>
      <c r="D102" s="102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>
      <c r="A103" s="83"/>
      <c r="B103" s="83"/>
      <c r="C103" s="102"/>
      <c r="D103" s="102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>
      <c r="A104" s="83"/>
      <c r="B104" s="83"/>
      <c r="C104" s="102"/>
      <c r="D104" s="102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>
      <c r="A105" s="83"/>
      <c r="B105" s="83"/>
      <c r="C105" s="102"/>
      <c r="D105" s="102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>
      <c r="A106" s="83"/>
      <c r="B106" s="83"/>
      <c r="C106" s="102"/>
      <c r="D106" s="102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>
      <c r="A107" s="83"/>
      <c r="B107" s="83"/>
      <c r="C107" s="102"/>
      <c r="D107" s="102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>
      <c r="A108" s="83"/>
      <c r="B108" s="83"/>
      <c r="C108" s="102"/>
      <c r="D108" s="102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</row>
    <row r="109">
      <c r="A109" s="83"/>
      <c r="B109" s="83"/>
      <c r="C109" s="102"/>
      <c r="D109" s="102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</row>
    <row r="110">
      <c r="A110" s="83"/>
      <c r="B110" s="83"/>
      <c r="C110" s="102"/>
      <c r="D110" s="102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</row>
    <row r="111">
      <c r="A111" s="83"/>
      <c r="B111" s="83"/>
      <c r="C111" s="102"/>
      <c r="D111" s="102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</row>
    <row r="112">
      <c r="A112" s="83"/>
      <c r="B112" s="83"/>
      <c r="C112" s="102"/>
      <c r="D112" s="102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</row>
    <row r="113">
      <c r="A113" s="83"/>
      <c r="B113" s="83"/>
      <c r="C113" s="102"/>
      <c r="D113" s="102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</row>
    <row r="114">
      <c r="A114" s="83"/>
      <c r="B114" s="83"/>
      <c r="C114" s="102"/>
      <c r="D114" s="102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</row>
    <row r="115">
      <c r="A115" s="83"/>
      <c r="B115" s="83"/>
      <c r="C115" s="102"/>
      <c r="D115" s="102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</row>
    <row r="116">
      <c r="A116" s="83"/>
      <c r="B116" s="83"/>
      <c r="C116" s="102"/>
      <c r="D116" s="102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</row>
    <row r="117">
      <c r="A117" s="83"/>
      <c r="B117" s="83"/>
      <c r="C117" s="102"/>
      <c r="D117" s="102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</row>
    <row r="118">
      <c r="A118" s="83"/>
      <c r="B118" s="83"/>
      <c r="C118" s="102"/>
      <c r="D118" s="102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</row>
    <row r="119">
      <c r="A119" s="83"/>
      <c r="B119" s="83"/>
      <c r="C119" s="102"/>
      <c r="D119" s="102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</row>
    <row r="120">
      <c r="A120" s="83"/>
      <c r="B120" s="83"/>
      <c r="C120" s="102"/>
      <c r="D120" s="102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</row>
    <row r="121">
      <c r="A121" s="83"/>
      <c r="B121" s="83"/>
      <c r="C121" s="102"/>
      <c r="D121" s="102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</row>
    <row r="122">
      <c r="A122" s="83"/>
      <c r="B122" s="83"/>
      <c r="C122" s="102"/>
      <c r="D122" s="102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</row>
    <row r="123">
      <c r="A123" s="83"/>
      <c r="B123" s="83"/>
      <c r="C123" s="102"/>
      <c r="D123" s="102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</row>
    <row r="124">
      <c r="A124" s="83"/>
      <c r="B124" s="83"/>
      <c r="C124" s="102"/>
      <c r="D124" s="102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</row>
    <row r="125">
      <c r="A125" s="83"/>
      <c r="B125" s="83"/>
      <c r="C125" s="102"/>
      <c r="D125" s="102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</row>
    <row r="126">
      <c r="A126" s="83"/>
      <c r="B126" s="83"/>
      <c r="C126" s="102"/>
      <c r="D126" s="102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</row>
    <row r="127">
      <c r="A127" s="83"/>
      <c r="B127" s="83"/>
      <c r="C127" s="102"/>
      <c r="D127" s="102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</row>
    <row r="128">
      <c r="A128" s="83"/>
      <c r="B128" s="83"/>
      <c r="C128" s="102"/>
      <c r="D128" s="102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</row>
    <row r="129">
      <c r="A129" s="83"/>
      <c r="B129" s="83"/>
      <c r="C129" s="102"/>
      <c r="D129" s="102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</row>
    <row r="130">
      <c r="A130" s="83"/>
      <c r="B130" s="83"/>
      <c r="C130" s="102"/>
      <c r="D130" s="102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</row>
    <row r="131">
      <c r="A131" s="83"/>
      <c r="B131" s="83"/>
      <c r="C131" s="102"/>
      <c r="D131" s="102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</row>
    <row r="132">
      <c r="A132" s="83"/>
      <c r="B132" s="83"/>
      <c r="C132" s="102"/>
      <c r="D132" s="102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</row>
    <row r="133">
      <c r="A133" s="83"/>
      <c r="B133" s="83"/>
      <c r="C133" s="102"/>
      <c r="D133" s="102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</row>
    <row r="134">
      <c r="A134" s="83"/>
      <c r="B134" s="83"/>
      <c r="C134" s="102"/>
      <c r="D134" s="102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</row>
    <row r="135">
      <c r="A135" s="83"/>
      <c r="B135" s="83"/>
      <c r="C135" s="102"/>
      <c r="D135" s="102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</row>
    <row r="136">
      <c r="A136" s="83"/>
      <c r="B136" s="83"/>
      <c r="C136" s="102"/>
      <c r="D136" s="102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</row>
    <row r="137">
      <c r="A137" s="83"/>
      <c r="B137" s="83"/>
      <c r="C137" s="102"/>
      <c r="D137" s="102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</row>
    <row r="138">
      <c r="A138" s="83"/>
      <c r="B138" s="83"/>
      <c r="C138" s="102"/>
      <c r="D138" s="102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</row>
    <row r="139">
      <c r="A139" s="83"/>
      <c r="B139" s="83"/>
      <c r="C139" s="102"/>
      <c r="D139" s="102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</row>
    <row r="140">
      <c r="A140" s="83"/>
      <c r="B140" s="83"/>
      <c r="C140" s="102"/>
      <c r="D140" s="102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</row>
    <row r="141">
      <c r="A141" s="83"/>
      <c r="B141" s="83"/>
      <c r="C141" s="102"/>
      <c r="D141" s="102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</row>
    <row r="142">
      <c r="A142" s="83"/>
      <c r="B142" s="83"/>
      <c r="C142" s="102"/>
      <c r="D142" s="102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</row>
    <row r="143">
      <c r="A143" s="83"/>
      <c r="B143" s="83"/>
      <c r="C143" s="102"/>
      <c r="D143" s="102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</row>
    <row r="144">
      <c r="A144" s="83"/>
      <c r="B144" s="83"/>
      <c r="C144" s="102"/>
      <c r="D144" s="102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</row>
    <row r="145">
      <c r="A145" s="83"/>
      <c r="B145" s="83"/>
      <c r="C145" s="102"/>
      <c r="D145" s="102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</row>
    <row r="146">
      <c r="A146" s="83"/>
      <c r="B146" s="83"/>
      <c r="C146" s="102"/>
      <c r="D146" s="102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</row>
    <row r="147">
      <c r="A147" s="83"/>
      <c r="B147" s="83"/>
      <c r="C147" s="102"/>
      <c r="D147" s="102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</row>
    <row r="148">
      <c r="A148" s="83"/>
      <c r="B148" s="83"/>
      <c r="C148" s="102"/>
      <c r="D148" s="102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</row>
    <row r="149">
      <c r="A149" s="83"/>
      <c r="B149" s="83"/>
      <c r="C149" s="102"/>
      <c r="D149" s="102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</row>
    <row r="150">
      <c r="A150" s="83"/>
      <c r="B150" s="83"/>
      <c r="C150" s="102"/>
      <c r="D150" s="102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</row>
    <row r="151">
      <c r="A151" s="83"/>
      <c r="B151" s="83"/>
      <c r="C151" s="102"/>
      <c r="D151" s="102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</row>
    <row r="152">
      <c r="A152" s="83"/>
      <c r="B152" s="83"/>
      <c r="C152" s="102"/>
      <c r="D152" s="102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>
      <c r="A153" s="83"/>
      <c r="B153" s="83"/>
      <c r="C153" s="102"/>
      <c r="D153" s="102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</row>
    <row r="154">
      <c r="A154" s="83"/>
      <c r="B154" s="83"/>
      <c r="C154" s="102"/>
      <c r="D154" s="102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</row>
    <row r="155">
      <c r="A155" s="83"/>
      <c r="B155" s="83"/>
      <c r="C155" s="102"/>
      <c r="D155" s="102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</row>
    <row r="156">
      <c r="A156" s="83"/>
      <c r="B156" s="83"/>
      <c r="C156" s="102"/>
      <c r="D156" s="102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</row>
    <row r="157">
      <c r="A157" s="83"/>
      <c r="B157" s="83"/>
      <c r="C157" s="102"/>
      <c r="D157" s="102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</row>
    <row r="158">
      <c r="A158" s="83"/>
      <c r="B158" s="83"/>
      <c r="C158" s="102"/>
      <c r="D158" s="102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</row>
    <row r="159">
      <c r="A159" s="83"/>
      <c r="B159" s="83"/>
      <c r="C159" s="102"/>
      <c r="D159" s="102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</row>
    <row r="160">
      <c r="A160" s="83"/>
      <c r="B160" s="83"/>
      <c r="C160" s="102"/>
      <c r="D160" s="102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</row>
    <row r="161">
      <c r="A161" s="83"/>
      <c r="B161" s="83"/>
      <c r="C161" s="102"/>
      <c r="D161" s="102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</row>
    <row r="162">
      <c r="A162" s="83"/>
      <c r="B162" s="83"/>
      <c r="C162" s="102"/>
      <c r="D162" s="102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</row>
    <row r="163">
      <c r="A163" s="83"/>
      <c r="B163" s="83"/>
      <c r="C163" s="102"/>
      <c r="D163" s="102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</row>
    <row r="164">
      <c r="A164" s="83"/>
      <c r="B164" s="83"/>
      <c r="C164" s="102"/>
      <c r="D164" s="102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</row>
    <row r="165">
      <c r="A165" s="83"/>
      <c r="B165" s="83"/>
      <c r="C165" s="102"/>
      <c r="D165" s="102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</row>
    <row r="166">
      <c r="A166" s="83"/>
      <c r="B166" s="83"/>
      <c r="C166" s="102"/>
      <c r="D166" s="102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</row>
    <row r="167">
      <c r="A167" s="83"/>
      <c r="B167" s="83"/>
      <c r="C167" s="102"/>
      <c r="D167" s="102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</row>
    <row r="168">
      <c r="A168" s="83"/>
      <c r="B168" s="83"/>
      <c r="C168" s="102"/>
      <c r="D168" s="102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</row>
    <row r="169">
      <c r="A169" s="83"/>
      <c r="B169" s="83"/>
      <c r="C169" s="102"/>
      <c r="D169" s="102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</row>
    <row r="170">
      <c r="A170" s="83"/>
      <c r="B170" s="83"/>
      <c r="C170" s="102"/>
      <c r="D170" s="102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</row>
    <row r="171">
      <c r="A171" s="83"/>
      <c r="B171" s="83"/>
      <c r="C171" s="102"/>
      <c r="D171" s="102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</row>
    <row r="172">
      <c r="A172" s="83"/>
      <c r="B172" s="83"/>
      <c r="C172" s="102"/>
      <c r="D172" s="102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</row>
    <row r="173">
      <c r="A173" s="83"/>
      <c r="B173" s="83"/>
      <c r="C173" s="102"/>
      <c r="D173" s="102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</row>
    <row r="174">
      <c r="A174" s="83"/>
      <c r="B174" s="83"/>
      <c r="C174" s="102"/>
      <c r="D174" s="102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</row>
    <row r="175">
      <c r="A175" s="83"/>
      <c r="B175" s="83"/>
      <c r="C175" s="102"/>
      <c r="D175" s="102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</row>
    <row r="176">
      <c r="A176" s="83"/>
      <c r="B176" s="83"/>
      <c r="C176" s="102"/>
      <c r="D176" s="102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</row>
    <row r="177">
      <c r="A177" s="83"/>
      <c r="B177" s="83"/>
      <c r="C177" s="102"/>
      <c r="D177" s="102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  <row r="178">
      <c r="A178" s="83"/>
      <c r="B178" s="83"/>
      <c r="C178" s="102"/>
      <c r="D178" s="102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</row>
    <row r="179">
      <c r="A179" s="83"/>
      <c r="B179" s="83"/>
      <c r="C179" s="102"/>
      <c r="D179" s="102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</row>
    <row r="180">
      <c r="A180" s="83"/>
      <c r="B180" s="83"/>
      <c r="C180" s="102"/>
      <c r="D180" s="102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</row>
    <row r="181">
      <c r="A181" s="83"/>
      <c r="B181" s="83"/>
      <c r="C181" s="102"/>
      <c r="D181" s="102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</row>
    <row r="182">
      <c r="A182" s="83"/>
      <c r="B182" s="83"/>
      <c r="C182" s="102"/>
      <c r="D182" s="102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</row>
    <row r="183">
      <c r="A183" s="83"/>
      <c r="B183" s="83"/>
      <c r="C183" s="102"/>
      <c r="D183" s="102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</row>
    <row r="184">
      <c r="A184" s="83"/>
      <c r="B184" s="83"/>
      <c r="C184" s="102"/>
      <c r="D184" s="102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</row>
    <row r="185">
      <c r="A185" s="83"/>
      <c r="B185" s="83"/>
      <c r="C185" s="102"/>
      <c r="D185" s="102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</row>
    <row r="186">
      <c r="A186" s="83"/>
      <c r="B186" s="83"/>
      <c r="C186" s="102"/>
      <c r="D186" s="102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</row>
    <row r="187">
      <c r="A187" s="83"/>
      <c r="B187" s="83"/>
      <c r="C187" s="102"/>
      <c r="D187" s="102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</row>
    <row r="188">
      <c r="A188" s="83"/>
      <c r="B188" s="83"/>
      <c r="C188" s="102"/>
      <c r="D188" s="102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</row>
    <row r="189">
      <c r="A189" s="83"/>
      <c r="B189" s="83"/>
      <c r="C189" s="102"/>
      <c r="D189" s="102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</row>
    <row r="190">
      <c r="A190" s="83"/>
      <c r="B190" s="83"/>
      <c r="C190" s="102"/>
      <c r="D190" s="102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</row>
    <row r="191">
      <c r="A191" s="83"/>
      <c r="B191" s="83"/>
      <c r="C191" s="102"/>
      <c r="D191" s="102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</row>
    <row r="192">
      <c r="A192" s="83"/>
      <c r="B192" s="83"/>
      <c r="C192" s="102"/>
      <c r="D192" s="102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</row>
    <row r="193">
      <c r="A193" s="83"/>
      <c r="B193" s="83"/>
      <c r="C193" s="102"/>
      <c r="D193" s="102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</row>
    <row r="194">
      <c r="A194" s="83"/>
      <c r="B194" s="83"/>
      <c r="C194" s="102"/>
      <c r="D194" s="102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</row>
    <row r="195">
      <c r="A195" s="83"/>
      <c r="B195" s="83"/>
      <c r="C195" s="102"/>
      <c r="D195" s="102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</row>
    <row r="196">
      <c r="A196" s="83"/>
      <c r="B196" s="83"/>
      <c r="C196" s="102"/>
      <c r="D196" s="102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</row>
    <row r="197">
      <c r="A197" s="83"/>
      <c r="B197" s="83"/>
      <c r="C197" s="102"/>
      <c r="D197" s="102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</row>
    <row r="198">
      <c r="A198" s="83"/>
      <c r="B198" s="83"/>
      <c r="C198" s="102"/>
      <c r="D198" s="102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</row>
    <row r="199">
      <c r="A199" s="83"/>
      <c r="B199" s="83"/>
      <c r="C199" s="102"/>
      <c r="D199" s="10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</row>
    <row r="200">
      <c r="A200" s="83"/>
      <c r="B200" s="83"/>
      <c r="C200" s="102"/>
      <c r="D200" s="102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</row>
    <row r="201">
      <c r="A201" s="83"/>
      <c r="B201" s="83"/>
      <c r="C201" s="102"/>
      <c r="D201" s="102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</row>
    <row r="202">
      <c r="A202" s="83"/>
      <c r="B202" s="83"/>
      <c r="C202" s="102"/>
      <c r="D202" s="102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</row>
    <row r="203">
      <c r="A203" s="83"/>
      <c r="B203" s="83"/>
      <c r="C203" s="102"/>
      <c r="D203" s="102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</row>
    <row r="204">
      <c r="A204" s="83"/>
      <c r="B204" s="83"/>
      <c r="C204" s="102"/>
      <c r="D204" s="102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</row>
    <row r="205">
      <c r="A205" s="83"/>
      <c r="B205" s="83"/>
      <c r="C205" s="102"/>
      <c r="D205" s="102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</row>
    <row r="206">
      <c r="A206" s="83"/>
      <c r="B206" s="83"/>
      <c r="C206" s="102"/>
      <c r="D206" s="102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</row>
    <row r="207">
      <c r="A207" s="83"/>
      <c r="B207" s="83"/>
      <c r="C207" s="102"/>
      <c r="D207" s="102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</row>
    <row r="208">
      <c r="A208" s="83"/>
      <c r="B208" s="83"/>
      <c r="C208" s="102"/>
      <c r="D208" s="102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</row>
    <row r="209">
      <c r="A209" s="83"/>
      <c r="B209" s="83"/>
      <c r="C209" s="102"/>
      <c r="D209" s="102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</row>
    <row r="210">
      <c r="A210" s="83"/>
      <c r="B210" s="83"/>
      <c r="C210" s="102"/>
      <c r="D210" s="102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</row>
    <row r="211">
      <c r="A211" s="83"/>
      <c r="B211" s="83"/>
      <c r="C211" s="102"/>
      <c r="D211" s="102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</row>
    <row r="212">
      <c r="A212" s="83"/>
      <c r="B212" s="83"/>
      <c r="C212" s="102"/>
      <c r="D212" s="102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</row>
    <row r="213">
      <c r="A213" s="83"/>
      <c r="B213" s="83"/>
      <c r="C213" s="102"/>
      <c r="D213" s="102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</row>
    <row r="214">
      <c r="A214" s="83"/>
      <c r="B214" s="83"/>
      <c r="C214" s="102"/>
      <c r="D214" s="102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</row>
    <row r="215">
      <c r="A215" s="83"/>
      <c r="B215" s="83"/>
      <c r="C215" s="102"/>
      <c r="D215" s="102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</row>
    <row r="216">
      <c r="A216" s="83"/>
      <c r="B216" s="83"/>
      <c r="C216" s="102"/>
      <c r="D216" s="102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</row>
    <row r="217">
      <c r="A217" s="83"/>
      <c r="B217" s="83"/>
      <c r="C217" s="102"/>
      <c r="D217" s="102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</row>
    <row r="218">
      <c r="A218" s="83"/>
      <c r="B218" s="83"/>
      <c r="C218" s="102"/>
      <c r="D218" s="102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</row>
    <row r="219">
      <c r="A219" s="83"/>
      <c r="B219" s="83"/>
      <c r="C219" s="102"/>
      <c r="D219" s="102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</row>
    <row r="220">
      <c r="A220" s="83"/>
      <c r="B220" s="83"/>
      <c r="C220" s="102"/>
      <c r="D220" s="102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</row>
    <row r="221">
      <c r="A221" s="83"/>
      <c r="B221" s="83"/>
      <c r="C221" s="102"/>
      <c r="D221" s="102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</row>
    <row r="222">
      <c r="A222" s="83"/>
      <c r="B222" s="83"/>
      <c r="C222" s="102"/>
      <c r="D222" s="102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</row>
    <row r="223">
      <c r="A223" s="83"/>
      <c r="B223" s="83"/>
      <c r="C223" s="102"/>
      <c r="D223" s="102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</row>
    <row r="224">
      <c r="A224" s="83"/>
      <c r="B224" s="83"/>
      <c r="C224" s="102"/>
      <c r="D224" s="102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</row>
    <row r="225">
      <c r="A225" s="83"/>
      <c r="B225" s="83"/>
      <c r="C225" s="102"/>
      <c r="D225" s="102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</row>
    <row r="226">
      <c r="A226" s="83"/>
      <c r="B226" s="83"/>
      <c r="C226" s="102"/>
      <c r="D226" s="102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</row>
    <row r="227">
      <c r="A227" s="83"/>
      <c r="B227" s="83"/>
      <c r="C227" s="102"/>
      <c r="D227" s="102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</row>
    <row r="228">
      <c r="A228" s="83"/>
      <c r="B228" s="83"/>
      <c r="C228" s="102"/>
      <c r="D228" s="102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</row>
    <row r="229">
      <c r="A229" s="83"/>
      <c r="B229" s="83"/>
      <c r="C229" s="102"/>
      <c r="D229" s="102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</row>
    <row r="230">
      <c r="A230" s="83"/>
      <c r="B230" s="83"/>
      <c r="C230" s="102"/>
      <c r="D230" s="102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</row>
    <row r="231">
      <c r="A231" s="83"/>
      <c r="B231" s="83"/>
      <c r="C231" s="102"/>
      <c r="D231" s="102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</row>
    <row r="232">
      <c r="A232" s="83"/>
      <c r="B232" s="83"/>
      <c r="C232" s="102"/>
      <c r="D232" s="102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</row>
    <row r="233">
      <c r="A233" s="83"/>
      <c r="B233" s="83"/>
      <c r="C233" s="102"/>
      <c r="D233" s="102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</row>
    <row r="234">
      <c r="A234" s="83"/>
      <c r="B234" s="83"/>
      <c r="C234" s="102"/>
      <c r="D234" s="102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</row>
    <row r="235">
      <c r="A235" s="83"/>
      <c r="B235" s="83"/>
      <c r="C235" s="102"/>
      <c r="D235" s="102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</row>
    <row r="236">
      <c r="A236" s="83"/>
      <c r="B236" s="83"/>
      <c r="C236" s="102"/>
      <c r="D236" s="102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</row>
    <row r="237">
      <c r="A237" s="83"/>
      <c r="B237" s="83"/>
      <c r="C237" s="102"/>
      <c r="D237" s="102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</row>
    <row r="238">
      <c r="A238" s="83"/>
      <c r="B238" s="83"/>
      <c r="C238" s="102"/>
      <c r="D238" s="102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</row>
    <row r="239">
      <c r="A239" s="83"/>
      <c r="B239" s="83"/>
      <c r="C239" s="102"/>
      <c r="D239" s="102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</row>
    <row r="240">
      <c r="A240" s="83"/>
      <c r="B240" s="83"/>
      <c r="C240" s="102"/>
      <c r="D240" s="102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</row>
    <row r="241">
      <c r="A241" s="83"/>
      <c r="B241" s="83"/>
      <c r="C241" s="102"/>
      <c r="D241" s="102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</row>
    <row r="242">
      <c r="A242" s="83"/>
      <c r="B242" s="83"/>
      <c r="C242" s="102"/>
      <c r="D242" s="102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</row>
    <row r="243">
      <c r="A243" s="83"/>
      <c r="B243" s="83"/>
      <c r="C243" s="102"/>
      <c r="D243" s="102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</row>
    <row r="244">
      <c r="A244" s="83"/>
      <c r="B244" s="83"/>
      <c r="C244" s="102"/>
      <c r="D244" s="10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</row>
    <row r="245">
      <c r="A245" s="83"/>
      <c r="B245" s="83"/>
      <c r="C245" s="102"/>
      <c r="D245" s="102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</row>
    <row r="246">
      <c r="A246" s="83"/>
      <c r="B246" s="83"/>
      <c r="C246" s="102"/>
      <c r="D246" s="102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</row>
    <row r="247">
      <c r="A247" s="83"/>
      <c r="B247" s="83"/>
      <c r="C247" s="102"/>
      <c r="D247" s="102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</row>
    <row r="248">
      <c r="A248" s="83"/>
      <c r="B248" s="83"/>
      <c r="C248" s="102"/>
      <c r="D248" s="102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</row>
    <row r="249">
      <c r="A249" s="83"/>
      <c r="B249" s="83"/>
      <c r="C249" s="102"/>
      <c r="D249" s="102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</row>
    <row r="250">
      <c r="A250" s="83"/>
      <c r="B250" s="83"/>
      <c r="C250" s="102"/>
      <c r="D250" s="102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</row>
    <row r="251">
      <c r="A251" s="83"/>
      <c r="B251" s="83"/>
      <c r="C251" s="102"/>
      <c r="D251" s="102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</row>
    <row r="252">
      <c r="A252" s="83"/>
      <c r="B252" s="83"/>
      <c r="C252" s="102"/>
      <c r="D252" s="102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</row>
    <row r="253">
      <c r="A253" s="83"/>
      <c r="B253" s="83"/>
      <c r="C253" s="102"/>
      <c r="D253" s="102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</row>
    <row r="254">
      <c r="A254" s="83"/>
      <c r="B254" s="83"/>
      <c r="C254" s="102"/>
      <c r="D254" s="102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</row>
    <row r="255">
      <c r="A255" s="83"/>
      <c r="B255" s="83"/>
      <c r="C255" s="102"/>
      <c r="D255" s="102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</row>
    <row r="256">
      <c r="A256" s="83"/>
      <c r="B256" s="83"/>
      <c r="C256" s="102"/>
      <c r="D256" s="102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</row>
    <row r="257">
      <c r="A257" s="83"/>
      <c r="B257" s="83"/>
      <c r="C257" s="102"/>
      <c r="D257" s="102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</row>
    <row r="258">
      <c r="A258" s="83"/>
      <c r="B258" s="83"/>
      <c r="C258" s="102"/>
      <c r="D258" s="102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</row>
    <row r="259">
      <c r="A259" s="83"/>
      <c r="B259" s="83"/>
      <c r="C259" s="102"/>
      <c r="D259" s="102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</row>
    <row r="260">
      <c r="A260" s="83"/>
      <c r="B260" s="83"/>
      <c r="C260" s="102"/>
      <c r="D260" s="102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</row>
    <row r="261">
      <c r="A261" s="83"/>
      <c r="B261" s="83"/>
      <c r="C261" s="102"/>
      <c r="D261" s="102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</row>
    <row r="262">
      <c r="A262" s="83"/>
      <c r="B262" s="83"/>
      <c r="C262" s="102"/>
      <c r="D262" s="102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</row>
    <row r="263">
      <c r="A263" s="83"/>
      <c r="B263" s="83"/>
      <c r="C263" s="102"/>
      <c r="D263" s="102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</row>
    <row r="264">
      <c r="A264" s="83"/>
      <c r="B264" s="83"/>
      <c r="C264" s="102"/>
      <c r="D264" s="102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</row>
    <row r="265">
      <c r="A265" s="83"/>
      <c r="B265" s="83"/>
      <c r="C265" s="102"/>
      <c r="D265" s="102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</row>
    <row r="266">
      <c r="A266" s="83"/>
      <c r="B266" s="83"/>
      <c r="C266" s="102"/>
      <c r="D266" s="102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</row>
    <row r="267">
      <c r="A267" s="83"/>
      <c r="B267" s="83"/>
      <c r="C267" s="102"/>
      <c r="D267" s="102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</row>
    <row r="268">
      <c r="A268" s="83"/>
      <c r="B268" s="83"/>
      <c r="C268" s="102"/>
      <c r="D268" s="102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</row>
    <row r="269">
      <c r="A269" s="83"/>
      <c r="B269" s="83"/>
      <c r="C269" s="102"/>
      <c r="D269" s="102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</row>
    <row r="270">
      <c r="A270" s="83"/>
      <c r="B270" s="83"/>
      <c r="C270" s="102"/>
      <c r="D270" s="102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</row>
    <row r="271">
      <c r="A271" s="83"/>
      <c r="B271" s="83"/>
      <c r="C271" s="102"/>
      <c r="D271" s="102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</row>
    <row r="272">
      <c r="A272" s="83"/>
      <c r="B272" s="83"/>
      <c r="C272" s="102"/>
      <c r="D272" s="102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</row>
    <row r="273">
      <c r="A273" s="83"/>
      <c r="B273" s="83"/>
      <c r="C273" s="102"/>
      <c r="D273" s="102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</row>
    <row r="274">
      <c r="A274" s="83"/>
      <c r="B274" s="83"/>
      <c r="C274" s="102"/>
      <c r="D274" s="102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</row>
    <row r="275">
      <c r="A275" s="83"/>
      <c r="B275" s="83"/>
      <c r="C275" s="102"/>
      <c r="D275" s="102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</row>
    <row r="276">
      <c r="A276" s="83"/>
      <c r="B276" s="83"/>
      <c r="C276" s="102"/>
      <c r="D276" s="102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</row>
    <row r="277">
      <c r="A277" s="83"/>
      <c r="B277" s="83"/>
      <c r="C277" s="102"/>
      <c r="D277" s="102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</row>
    <row r="278">
      <c r="A278" s="83"/>
      <c r="B278" s="83"/>
      <c r="C278" s="102"/>
      <c r="D278" s="102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</row>
    <row r="279">
      <c r="A279" s="83"/>
      <c r="B279" s="83"/>
      <c r="C279" s="102"/>
      <c r="D279" s="102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</row>
    <row r="280">
      <c r="A280" s="83"/>
      <c r="B280" s="83"/>
      <c r="C280" s="102"/>
      <c r="D280" s="102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</row>
    <row r="281">
      <c r="A281" s="83"/>
      <c r="B281" s="83"/>
      <c r="C281" s="102"/>
      <c r="D281" s="102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</row>
    <row r="282">
      <c r="A282" s="83"/>
      <c r="B282" s="83"/>
      <c r="C282" s="102"/>
      <c r="D282" s="102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</row>
    <row r="283">
      <c r="A283" s="83"/>
      <c r="B283" s="83"/>
      <c r="C283" s="102"/>
      <c r="D283" s="102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</row>
    <row r="284">
      <c r="A284" s="83"/>
      <c r="B284" s="83"/>
      <c r="C284" s="102"/>
      <c r="D284" s="102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</row>
    <row r="285">
      <c r="A285" s="83"/>
      <c r="B285" s="83"/>
      <c r="C285" s="102"/>
      <c r="D285" s="102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</row>
    <row r="286">
      <c r="A286" s="83"/>
      <c r="B286" s="83"/>
      <c r="C286" s="102"/>
      <c r="D286" s="102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</row>
    <row r="287">
      <c r="A287" s="83"/>
      <c r="B287" s="83"/>
      <c r="C287" s="102"/>
      <c r="D287" s="102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</row>
    <row r="288">
      <c r="A288" s="83"/>
      <c r="B288" s="83"/>
      <c r="C288" s="102"/>
      <c r="D288" s="102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</row>
    <row r="289">
      <c r="A289" s="83"/>
      <c r="B289" s="83"/>
      <c r="C289" s="102"/>
      <c r="D289" s="102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</row>
    <row r="290">
      <c r="A290" s="83"/>
      <c r="B290" s="83"/>
      <c r="C290" s="102"/>
      <c r="D290" s="102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</row>
    <row r="291">
      <c r="A291" s="83"/>
      <c r="B291" s="83"/>
      <c r="C291" s="102"/>
      <c r="D291" s="102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</row>
    <row r="292">
      <c r="A292" s="83"/>
      <c r="B292" s="83"/>
      <c r="C292" s="102"/>
      <c r="D292" s="102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</row>
    <row r="293">
      <c r="A293" s="83"/>
      <c r="B293" s="83"/>
      <c r="C293" s="102"/>
      <c r="D293" s="102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</row>
    <row r="294">
      <c r="A294" s="83"/>
      <c r="B294" s="83"/>
      <c r="C294" s="102"/>
      <c r="D294" s="102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</row>
    <row r="295">
      <c r="A295" s="83"/>
      <c r="B295" s="83"/>
      <c r="C295" s="102"/>
      <c r="D295" s="102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</row>
    <row r="296">
      <c r="A296" s="83"/>
      <c r="B296" s="83"/>
      <c r="C296" s="102"/>
      <c r="D296" s="102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</row>
    <row r="297">
      <c r="A297" s="83"/>
      <c r="B297" s="83"/>
      <c r="C297" s="102"/>
      <c r="D297" s="102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</row>
    <row r="298">
      <c r="A298" s="83"/>
      <c r="B298" s="83"/>
      <c r="C298" s="102"/>
      <c r="D298" s="102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</row>
    <row r="299">
      <c r="A299" s="83"/>
      <c r="B299" s="83"/>
      <c r="C299" s="102"/>
      <c r="D299" s="102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</row>
    <row r="300">
      <c r="A300" s="83"/>
      <c r="B300" s="83"/>
      <c r="C300" s="102"/>
      <c r="D300" s="102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</row>
    <row r="301">
      <c r="A301" s="83"/>
      <c r="B301" s="83"/>
      <c r="C301" s="102"/>
      <c r="D301" s="102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</row>
    <row r="302">
      <c r="A302" s="83"/>
      <c r="B302" s="83"/>
      <c r="C302" s="102"/>
      <c r="D302" s="102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</row>
    <row r="303">
      <c r="A303" s="83"/>
      <c r="B303" s="83"/>
      <c r="C303" s="102"/>
      <c r="D303" s="102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</row>
    <row r="304">
      <c r="A304" s="83"/>
      <c r="B304" s="83"/>
      <c r="C304" s="102"/>
      <c r="D304" s="102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</row>
    <row r="305">
      <c r="A305" s="83"/>
      <c r="B305" s="83"/>
      <c r="C305" s="102"/>
      <c r="D305" s="102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</row>
    <row r="306">
      <c r="A306" s="83"/>
      <c r="B306" s="83"/>
      <c r="C306" s="102"/>
      <c r="D306" s="102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</row>
    <row r="307">
      <c r="A307" s="83"/>
      <c r="B307" s="83"/>
      <c r="C307" s="102"/>
      <c r="D307" s="102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</row>
    <row r="308">
      <c r="A308" s="83"/>
      <c r="B308" s="83"/>
      <c r="C308" s="102"/>
      <c r="D308" s="102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</row>
    <row r="309">
      <c r="A309" s="83"/>
      <c r="B309" s="83"/>
      <c r="C309" s="102"/>
      <c r="D309" s="102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</row>
    <row r="310">
      <c r="A310" s="83"/>
      <c r="B310" s="83"/>
      <c r="C310" s="102"/>
      <c r="D310" s="102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</row>
    <row r="311">
      <c r="A311" s="83"/>
      <c r="B311" s="83"/>
      <c r="C311" s="102"/>
      <c r="D311" s="102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</row>
    <row r="312">
      <c r="A312" s="83"/>
      <c r="B312" s="83"/>
      <c r="C312" s="102"/>
      <c r="D312" s="102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</row>
    <row r="313">
      <c r="A313" s="83"/>
      <c r="B313" s="83"/>
      <c r="C313" s="102"/>
      <c r="D313" s="102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</row>
    <row r="314">
      <c r="A314" s="83"/>
      <c r="B314" s="83"/>
      <c r="C314" s="102"/>
      <c r="D314" s="102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</row>
    <row r="315">
      <c r="A315" s="83"/>
      <c r="B315" s="83"/>
      <c r="C315" s="102"/>
      <c r="D315" s="102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</row>
    <row r="316">
      <c r="A316" s="83"/>
      <c r="B316" s="83"/>
      <c r="C316" s="102"/>
      <c r="D316" s="102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</row>
    <row r="317">
      <c r="A317" s="83"/>
      <c r="B317" s="83"/>
      <c r="C317" s="102"/>
      <c r="D317" s="102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</row>
    <row r="318">
      <c r="A318" s="83"/>
      <c r="B318" s="83"/>
      <c r="C318" s="102"/>
      <c r="D318" s="102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</row>
    <row r="319">
      <c r="A319" s="83"/>
      <c r="B319" s="83"/>
      <c r="C319" s="102"/>
      <c r="D319" s="102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</row>
    <row r="320">
      <c r="A320" s="83"/>
      <c r="B320" s="83"/>
      <c r="C320" s="102"/>
      <c r="D320" s="102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</row>
    <row r="321">
      <c r="A321" s="83"/>
      <c r="B321" s="83"/>
      <c r="C321" s="102"/>
      <c r="D321" s="102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</row>
    <row r="322">
      <c r="A322" s="83"/>
      <c r="B322" s="83"/>
      <c r="C322" s="102"/>
      <c r="D322" s="102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</row>
    <row r="323">
      <c r="A323" s="83"/>
      <c r="B323" s="83"/>
      <c r="C323" s="102"/>
      <c r="D323" s="102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</row>
    <row r="324">
      <c r="A324" s="83"/>
      <c r="B324" s="83"/>
      <c r="C324" s="102"/>
      <c r="D324" s="102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</row>
    <row r="325">
      <c r="A325" s="83"/>
      <c r="B325" s="83"/>
      <c r="C325" s="102"/>
      <c r="D325" s="102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</row>
    <row r="326">
      <c r="A326" s="83"/>
      <c r="B326" s="83"/>
      <c r="C326" s="102"/>
      <c r="D326" s="102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</row>
    <row r="327">
      <c r="A327" s="83"/>
      <c r="B327" s="83"/>
      <c r="C327" s="102"/>
      <c r="D327" s="102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</row>
    <row r="328">
      <c r="A328" s="83"/>
      <c r="B328" s="83"/>
      <c r="C328" s="102"/>
      <c r="D328" s="102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</row>
    <row r="329">
      <c r="A329" s="83"/>
      <c r="B329" s="83"/>
      <c r="C329" s="102"/>
      <c r="D329" s="102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</row>
    <row r="330">
      <c r="A330" s="83"/>
      <c r="B330" s="83"/>
      <c r="C330" s="102"/>
      <c r="D330" s="102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</row>
    <row r="331">
      <c r="A331" s="83"/>
      <c r="B331" s="83"/>
      <c r="C331" s="102"/>
      <c r="D331" s="102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</row>
    <row r="332">
      <c r="A332" s="83"/>
      <c r="B332" s="83"/>
      <c r="C332" s="102"/>
      <c r="D332" s="102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</row>
    <row r="333">
      <c r="A333" s="83"/>
      <c r="B333" s="83"/>
      <c r="C333" s="102"/>
      <c r="D333" s="102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</row>
    <row r="334">
      <c r="A334" s="83"/>
      <c r="B334" s="83"/>
      <c r="C334" s="102"/>
      <c r="D334" s="102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</row>
    <row r="335">
      <c r="A335" s="83"/>
      <c r="B335" s="83"/>
      <c r="C335" s="102"/>
      <c r="D335" s="102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</row>
    <row r="336">
      <c r="A336" s="83"/>
      <c r="B336" s="83"/>
      <c r="C336" s="102"/>
      <c r="D336" s="102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</row>
    <row r="337">
      <c r="A337" s="83"/>
      <c r="B337" s="83"/>
      <c r="C337" s="102"/>
      <c r="D337" s="102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</row>
    <row r="338">
      <c r="A338" s="83"/>
      <c r="B338" s="83"/>
      <c r="C338" s="102"/>
      <c r="D338" s="102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</row>
    <row r="339">
      <c r="A339" s="83"/>
      <c r="B339" s="83"/>
      <c r="C339" s="102"/>
      <c r="D339" s="102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</row>
    <row r="340">
      <c r="A340" s="83"/>
      <c r="B340" s="83"/>
      <c r="C340" s="102"/>
      <c r="D340" s="102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</row>
    <row r="341">
      <c r="A341" s="83"/>
      <c r="B341" s="83"/>
      <c r="C341" s="102"/>
      <c r="D341" s="102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</row>
    <row r="342">
      <c r="A342" s="83"/>
      <c r="B342" s="83"/>
      <c r="C342" s="102"/>
      <c r="D342" s="102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</row>
    <row r="343">
      <c r="A343" s="83"/>
      <c r="B343" s="83"/>
      <c r="C343" s="102"/>
      <c r="D343" s="102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</row>
    <row r="344">
      <c r="A344" s="83"/>
      <c r="B344" s="83"/>
      <c r="C344" s="102"/>
      <c r="D344" s="102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</row>
    <row r="345">
      <c r="A345" s="83"/>
      <c r="B345" s="83"/>
      <c r="C345" s="102"/>
      <c r="D345" s="102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</row>
    <row r="346">
      <c r="A346" s="83"/>
      <c r="B346" s="83"/>
      <c r="C346" s="102"/>
      <c r="D346" s="102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</row>
    <row r="347">
      <c r="A347" s="83"/>
      <c r="B347" s="83"/>
      <c r="C347" s="102"/>
      <c r="D347" s="102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</row>
    <row r="348">
      <c r="A348" s="83"/>
      <c r="B348" s="83"/>
      <c r="C348" s="102"/>
      <c r="D348" s="102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</row>
    <row r="349">
      <c r="A349" s="83"/>
      <c r="B349" s="83"/>
      <c r="C349" s="102"/>
      <c r="D349" s="102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</row>
    <row r="350">
      <c r="A350" s="83"/>
      <c r="B350" s="83"/>
      <c r="C350" s="102"/>
      <c r="D350" s="102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</row>
    <row r="351">
      <c r="A351" s="83"/>
      <c r="B351" s="83"/>
      <c r="C351" s="102"/>
      <c r="D351" s="102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</row>
    <row r="352">
      <c r="A352" s="83"/>
      <c r="B352" s="83"/>
      <c r="C352" s="102"/>
      <c r="D352" s="102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</row>
    <row r="353">
      <c r="A353" s="83"/>
      <c r="B353" s="83"/>
      <c r="C353" s="102"/>
      <c r="D353" s="102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</row>
    <row r="354">
      <c r="A354" s="83"/>
      <c r="B354" s="83"/>
      <c r="C354" s="102"/>
      <c r="D354" s="102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</row>
    <row r="355">
      <c r="A355" s="83"/>
      <c r="B355" s="83"/>
      <c r="C355" s="102"/>
      <c r="D355" s="102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</row>
    <row r="356">
      <c r="A356" s="83"/>
      <c r="B356" s="83"/>
      <c r="C356" s="102"/>
      <c r="D356" s="102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</row>
    <row r="357">
      <c r="A357" s="83"/>
      <c r="B357" s="83"/>
      <c r="C357" s="102"/>
      <c r="D357" s="102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</row>
    <row r="358">
      <c r="A358" s="83"/>
      <c r="B358" s="83"/>
      <c r="C358" s="102"/>
      <c r="D358" s="102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</row>
    <row r="359">
      <c r="A359" s="83"/>
      <c r="B359" s="83"/>
      <c r="C359" s="102"/>
      <c r="D359" s="102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</row>
    <row r="360">
      <c r="A360" s="83"/>
      <c r="B360" s="83"/>
      <c r="C360" s="102"/>
      <c r="D360" s="102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</row>
    <row r="361">
      <c r="A361" s="83"/>
      <c r="B361" s="83"/>
      <c r="C361" s="102"/>
      <c r="D361" s="102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</row>
    <row r="362">
      <c r="A362" s="83"/>
      <c r="B362" s="83"/>
      <c r="C362" s="102"/>
      <c r="D362" s="102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</row>
    <row r="363">
      <c r="A363" s="83"/>
      <c r="B363" s="83"/>
      <c r="C363" s="102"/>
      <c r="D363" s="102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</row>
    <row r="364">
      <c r="A364" s="83"/>
      <c r="B364" s="83"/>
      <c r="C364" s="102"/>
      <c r="D364" s="102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</row>
    <row r="365">
      <c r="A365" s="83"/>
      <c r="B365" s="83"/>
      <c r="C365" s="102"/>
      <c r="D365" s="102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</row>
    <row r="366">
      <c r="A366" s="83"/>
      <c r="B366" s="83"/>
      <c r="C366" s="102"/>
      <c r="D366" s="102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</row>
    <row r="367">
      <c r="A367" s="83"/>
      <c r="B367" s="83"/>
      <c r="C367" s="102"/>
      <c r="D367" s="102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</row>
    <row r="368">
      <c r="A368" s="83"/>
      <c r="B368" s="83"/>
      <c r="C368" s="102"/>
      <c r="D368" s="102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</row>
    <row r="369">
      <c r="A369" s="83"/>
      <c r="B369" s="83"/>
      <c r="C369" s="102"/>
      <c r="D369" s="102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</row>
    <row r="370">
      <c r="A370" s="83"/>
      <c r="B370" s="83"/>
      <c r="C370" s="102"/>
      <c r="D370" s="102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</row>
    <row r="371">
      <c r="A371" s="83"/>
      <c r="B371" s="83"/>
      <c r="C371" s="102"/>
      <c r="D371" s="102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</row>
    <row r="372">
      <c r="A372" s="83"/>
      <c r="B372" s="83"/>
      <c r="C372" s="102"/>
      <c r="D372" s="102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</row>
    <row r="373">
      <c r="A373" s="83"/>
      <c r="B373" s="83"/>
      <c r="C373" s="102"/>
      <c r="D373" s="102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</row>
    <row r="374">
      <c r="A374" s="83"/>
      <c r="B374" s="83"/>
      <c r="C374" s="102"/>
      <c r="D374" s="102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</row>
    <row r="375">
      <c r="A375" s="83"/>
      <c r="B375" s="83"/>
      <c r="C375" s="102"/>
      <c r="D375" s="102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</row>
    <row r="376">
      <c r="A376" s="83"/>
      <c r="B376" s="83"/>
      <c r="C376" s="102"/>
      <c r="D376" s="102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</row>
    <row r="377">
      <c r="A377" s="83"/>
      <c r="B377" s="83"/>
      <c r="C377" s="102"/>
      <c r="D377" s="102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</row>
    <row r="378">
      <c r="A378" s="83"/>
      <c r="B378" s="83"/>
      <c r="C378" s="102"/>
      <c r="D378" s="102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</row>
    <row r="379">
      <c r="A379" s="83"/>
      <c r="B379" s="83"/>
      <c r="C379" s="102"/>
      <c r="D379" s="102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</row>
    <row r="380">
      <c r="A380" s="83"/>
      <c r="B380" s="83"/>
      <c r="C380" s="102"/>
      <c r="D380" s="102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</row>
    <row r="381">
      <c r="A381" s="83"/>
      <c r="B381" s="83"/>
      <c r="C381" s="102"/>
      <c r="D381" s="102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</row>
    <row r="382">
      <c r="A382" s="83"/>
      <c r="B382" s="83"/>
      <c r="C382" s="102"/>
      <c r="D382" s="102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</row>
    <row r="383">
      <c r="A383" s="83"/>
      <c r="B383" s="83"/>
      <c r="C383" s="102"/>
      <c r="D383" s="102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</row>
    <row r="384">
      <c r="A384" s="83"/>
      <c r="B384" s="83"/>
      <c r="C384" s="102"/>
      <c r="D384" s="102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</row>
    <row r="385">
      <c r="A385" s="83"/>
      <c r="B385" s="83"/>
      <c r="C385" s="102"/>
      <c r="D385" s="102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</row>
    <row r="386">
      <c r="A386" s="83"/>
      <c r="B386" s="83"/>
      <c r="C386" s="102"/>
      <c r="D386" s="102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</row>
    <row r="387">
      <c r="A387" s="83"/>
      <c r="B387" s="83"/>
      <c r="C387" s="102"/>
      <c r="D387" s="102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</row>
    <row r="388">
      <c r="A388" s="83"/>
      <c r="B388" s="83"/>
      <c r="C388" s="102"/>
      <c r="D388" s="102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</row>
    <row r="389">
      <c r="A389" s="83"/>
      <c r="B389" s="83"/>
      <c r="C389" s="102"/>
      <c r="D389" s="102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</row>
    <row r="390">
      <c r="A390" s="83"/>
      <c r="B390" s="83"/>
      <c r="C390" s="102"/>
      <c r="D390" s="102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</row>
    <row r="391">
      <c r="A391" s="83"/>
      <c r="B391" s="83"/>
      <c r="C391" s="102"/>
      <c r="D391" s="102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</row>
    <row r="392">
      <c r="A392" s="83"/>
      <c r="B392" s="83"/>
      <c r="C392" s="102"/>
      <c r="D392" s="102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</row>
    <row r="393">
      <c r="A393" s="83"/>
      <c r="B393" s="83"/>
      <c r="C393" s="102"/>
      <c r="D393" s="102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</row>
    <row r="394">
      <c r="A394" s="83"/>
      <c r="B394" s="83"/>
      <c r="C394" s="102"/>
      <c r="D394" s="102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</row>
    <row r="395">
      <c r="A395" s="83"/>
      <c r="B395" s="83"/>
      <c r="C395" s="102"/>
      <c r="D395" s="102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</row>
    <row r="396">
      <c r="A396" s="83"/>
      <c r="B396" s="83"/>
      <c r="C396" s="102"/>
      <c r="D396" s="102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</row>
    <row r="397">
      <c r="A397" s="83"/>
      <c r="B397" s="83"/>
      <c r="C397" s="102"/>
      <c r="D397" s="102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</row>
    <row r="398">
      <c r="A398" s="83"/>
      <c r="B398" s="83"/>
      <c r="C398" s="102"/>
      <c r="D398" s="102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</row>
    <row r="399">
      <c r="A399" s="83"/>
      <c r="B399" s="83"/>
      <c r="C399" s="102"/>
      <c r="D399" s="102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</row>
    <row r="400">
      <c r="A400" s="83"/>
      <c r="B400" s="83"/>
      <c r="C400" s="102"/>
      <c r="D400" s="102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</row>
    <row r="401">
      <c r="A401" s="83"/>
      <c r="B401" s="83"/>
      <c r="C401" s="102"/>
      <c r="D401" s="102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</row>
    <row r="402">
      <c r="A402" s="83"/>
      <c r="B402" s="83"/>
      <c r="C402" s="102"/>
      <c r="D402" s="102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</row>
    <row r="403">
      <c r="A403" s="83"/>
      <c r="B403" s="83"/>
      <c r="C403" s="102"/>
      <c r="D403" s="102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</row>
    <row r="404">
      <c r="A404" s="83"/>
      <c r="B404" s="83"/>
      <c r="C404" s="102"/>
      <c r="D404" s="102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</row>
    <row r="405">
      <c r="A405" s="83"/>
      <c r="B405" s="83"/>
      <c r="C405" s="102"/>
      <c r="D405" s="102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</row>
    <row r="406">
      <c r="A406" s="83"/>
      <c r="B406" s="83"/>
      <c r="C406" s="102"/>
      <c r="D406" s="102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</row>
    <row r="407">
      <c r="A407" s="83"/>
      <c r="B407" s="83"/>
      <c r="C407" s="102"/>
      <c r="D407" s="102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</row>
    <row r="408">
      <c r="A408" s="83"/>
      <c r="B408" s="83"/>
      <c r="C408" s="102"/>
      <c r="D408" s="102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</row>
    <row r="409">
      <c r="A409" s="83"/>
      <c r="B409" s="83"/>
      <c r="C409" s="102"/>
      <c r="D409" s="102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</row>
    <row r="410">
      <c r="A410" s="83"/>
      <c r="B410" s="83"/>
      <c r="C410" s="102"/>
      <c r="D410" s="102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</row>
    <row r="411">
      <c r="A411" s="83"/>
      <c r="B411" s="83"/>
      <c r="C411" s="102"/>
      <c r="D411" s="102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</row>
    <row r="412">
      <c r="A412" s="83"/>
      <c r="B412" s="83"/>
      <c r="C412" s="102"/>
      <c r="D412" s="102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</row>
    <row r="413">
      <c r="A413" s="83"/>
      <c r="B413" s="83"/>
      <c r="C413" s="102"/>
      <c r="D413" s="102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</row>
    <row r="414">
      <c r="A414" s="83"/>
      <c r="B414" s="83"/>
      <c r="C414" s="102"/>
      <c r="D414" s="102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</row>
    <row r="415">
      <c r="A415" s="83"/>
      <c r="B415" s="83"/>
      <c r="C415" s="102"/>
      <c r="D415" s="102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</row>
    <row r="416">
      <c r="A416" s="83"/>
      <c r="B416" s="83"/>
      <c r="C416" s="102"/>
      <c r="D416" s="102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</row>
    <row r="417">
      <c r="A417" s="83"/>
      <c r="B417" s="83"/>
      <c r="C417" s="102"/>
      <c r="D417" s="102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</row>
    <row r="418">
      <c r="A418" s="83"/>
      <c r="B418" s="83"/>
      <c r="C418" s="102"/>
      <c r="D418" s="102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</row>
    <row r="419">
      <c r="A419" s="83"/>
      <c r="B419" s="83"/>
      <c r="C419" s="102"/>
      <c r="D419" s="102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</row>
    <row r="420">
      <c r="A420" s="83"/>
      <c r="B420" s="83"/>
      <c r="C420" s="102"/>
      <c r="D420" s="102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</row>
    <row r="421">
      <c r="A421" s="83"/>
      <c r="B421" s="83"/>
      <c r="C421" s="102"/>
      <c r="D421" s="102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</row>
    <row r="422">
      <c r="A422" s="83"/>
      <c r="B422" s="83"/>
      <c r="C422" s="102"/>
      <c r="D422" s="102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</row>
    <row r="423">
      <c r="A423" s="83"/>
      <c r="B423" s="83"/>
      <c r="C423" s="102"/>
      <c r="D423" s="102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</row>
    <row r="424">
      <c r="A424" s="83"/>
      <c r="B424" s="83"/>
      <c r="C424" s="102"/>
      <c r="D424" s="102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</row>
    <row r="425">
      <c r="A425" s="83"/>
      <c r="B425" s="83"/>
      <c r="C425" s="102"/>
      <c r="D425" s="102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</row>
    <row r="426">
      <c r="A426" s="83"/>
      <c r="B426" s="83"/>
      <c r="C426" s="102"/>
      <c r="D426" s="102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</row>
    <row r="427">
      <c r="A427" s="83"/>
      <c r="B427" s="83"/>
      <c r="C427" s="102"/>
      <c r="D427" s="102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</row>
    <row r="428">
      <c r="A428" s="83"/>
      <c r="B428" s="83"/>
      <c r="C428" s="102"/>
      <c r="D428" s="102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</row>
    <row r="429">
      <c r="A429" s="83"/>
      <c r="B429" s="83"/>
      <c r="C429" s="102"/>
      <c r="D429" s="102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</row>
    <row r="430">
      <c r="A430" s="83"/>
      <c r="B430" s="83"/>
      <c r="C430" s="102"/>
      <c r="D430" s="102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</row>
    <row r="431">
      <c r="A431" s="83"/>
      <c r="B431" s="83"/>
      <c r="C431" s="102"/>
      <c r="D431" s="102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</row>
    <row r="432">
      <c r="A432" s="83"/>
      <c r="B432" s="83"/>
      <c r="C432" s="102"/>
      <c r="D432" s="102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</row>
    <row r="433">
      <c r="A433" s="83"/>
      <c r="B433" s="83"/>
      <c r="C433" s="102"/>
      <c r="D433" s="102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</row>
    <row r="434">
      <c r="A434" s="83"/>
      <c r="B434" s="83"/>
      <c r="C434" s="102"/>
      <c r="D434" s="102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</row>
    <row r="435">
      <c r="A435" s="83"/>
      <c r="B435" s="83"/>
      <c r="C435" s="102"/>
      <c r="D435" s="102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</row>
    <row r="436">
      <c r="A436" s="83"/>
      <c r="B436" s="83"/>
      <c r="C436" s="102"/>
      <c r="D436" s="102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</row>
    <row r="437">
      <c r="A437" s="83"/>
      <c r="B437" s="83"/>
      <c r="C437" s="102"/>
      <c r="D437" s="102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</row>
    <row r="438">
      <c r="A438" s="83"/>
      <c r="B438" s="83"/>
      <c r="C438" s="102"/>
      <c r="D438" s="102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</row>
    <row r="439">
      <c r="A439" s="83"/>
      <c r="B439" s="83"/>
      <c r="C439" s="102"/>
      <c r="D439" s="102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</row>
    <row r="440">
      <c r="A440" s="83"/>
      <c r="B440" s="83"/>
      <c r="C440" s="102"/>
      <c r="D440" s="102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</row>
    <row r="441">
      <c r="A441" s="83"/>
      <c r="B441" s="83"/>
      <c r="C441" s="102"/>
      <c r="D441" s="102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</row>
    <row r="442">
      <c r="A442" s="83"/>
      <c r="B442" s="83"/>
      <c r="C442" s="102"/>
      <c r="D442" s="102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</row>
    <row r="443">
      <c r="A443" s="83"/>
      <c r="B443" s="83"/>
      <c r="C443" s="102"/>
      <c r="D443" s="102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</row>
    <row r="444">
      <c r="A444" s="83"/>
      <c r="B444" s="83"/>
      <c r="C444" s="102"/>
      <c r="D444" s="102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</row>
    <row r="445">
      <c r="A445" s="83"/>
      <c r="B445" s="83"/>
      <c r="C445" s="102"/>
      <c r="D445" s="102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</row>
    <row r="446">
      <c r="A446" s="83"/>
      <c r="B446" s="83"/>
      <c r="C446" s="102"/>
      <c r="D446" s="102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</row>
    <row r="447">
      <c r="A447" s="83"/>
      <c r="B447" s="83"/>
      <c r="C447" s="102"/>
      <c r="D447" s="102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</row>
    <row r="448">
      <c r="A448" s="83"/>
      <c r="B448" s="83"/>
      <c r="C448" s="102"/>
      <c r="D448" s="102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</row>
    <row r="449">
      <c r="A449" s="83"/>
      <c r="B449" s="83"/>
      <c r="C449" s="102"/>
      <c r="D449" s="102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</row>
    <row r="450">
      <c r="A450" s="83"/>
      <c r="B450" s="83"/>
      <c r="C450" s="102"/>
      <c r="D450" s="102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</row>
    <row r="451">
      <c r="A451" s="83"/>
      <c r="B451" s="83"/>
      <c r="C451" s="102"/>
      <c r="D451" s="102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</row>
    <row r="452">
      <c r="A452" s="83"/>
      <c r="B452" s="83"/>
      <c r="C452" s="102"/>
      <c r="D452" s="102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</row>
    <row r="453">
      <c r="A453" s="83"/>
      <c r="B453" s="83"/>
      <c r="C453" s="102"/>
      <c r="D453" s="102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</row>
    <row r="454">
      <c r="A454" s="83"/>
      <c r="B454" s="83"/>
      <c r="C454" s="102"/>
      <c r="D454" s="102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</row>
    <row r="455">
      <c r="A455" s="83"/>
      <c r="B455" s="83"/>
      <c r="C455" s="102"/>
      <c r="D455" s="102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</row>
    <row r="456">
      <c r="A456" s="83"/>
      <c r="B456" s="83"/>
      <c r="C456" s="102"/>
      <c r="D456" s="102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</row>
    <row r="457">
      <c r="A457" s="83"/>
      <c r="B457" s="83"/>
      <c r="C457" s="102"/>
      <c r="D457" s="102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</row>
    <row r="458">
      <c r="A458" s="83"/>
      <c r="B458" s="83"/>
      <c r="C458" s="102"/>
      <c r="D458" s="102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</row>
    <row r="459">
      <c r="A459" s="83"/>
      <c r="B459" s="83"/>
      <c r="C459" s="102"/>
      <c r="D459" s="102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</row>
    <row r="460">
      <c r="A460" s="83"/>
      <c r="B460" s="83"/>
      <c r="C460" s="102"/>
      <c r="D460" s="102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</row>
    <row r="461">
      <c r="A461" s="83"/>
      <c r="B461" s="83"/>
      <c r="C461" s="102"/>
      <c r="D461" s="102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</row>
    <row r="462">
      <c r="A462" s="83"/>
      <c r="B462" s="83"/>
      <c r="C462" s="102"/>
      <c r="D462" s="102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</row>
    <row r="463">
      <c r="A463" s="83"/>
      <c r="B463" s="83"/>
      <c r="C463" s="102"/>
      <c r="D463" s="102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</row>
    <row r="464">
      <c r="A464" s="83"/>
      <c r="B464" s="83"/>
      <c r="C464" s="102"/>
      <c r="D464" s="102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</row>
    <row r="465">
      <c r="A465" s="83"/>
      <c r="B465" s="83"/>
      <c r="C465" s="102"/>
      <c r="D465" s="102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</row>
    <row r="466">
      <c r="A466" s="83"/>
      <c r="B466" s="83"/>
      <c r="C466" s="102"/>
      <c r="D466" s="102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</row>
    <row r="467">
      <c r="A467" s="83"/>
      <c r="B467" s="83"/>
      <c r="C467" s="102"/>
      <c r="D467" s="102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</row>
    <row r="468">
      <c r="A468" s="83"/>
      <c r="B468" s="83"/>
      <c r="C468" s="102"/>
      <c r="D468" s="102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</row>
    <row r="469">
      <c r="A469" s="83"/>
      <c r="B469" s="83"/>
      <c r="C469" s="102"/>
      <c r="D469" s="102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</row>
    <row r="470">
      <c r="A470" s="83"/>
      <c r="B470" s="83"/>
      <c r="C470" s="102"/>
      <c r="D470" s="102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</row>
    <row r="471">
      <c r="A471" s="83"/>
      <c r="B471" s="83"/>
      <c r="C471" s="102"/>
      <c r="D471" s="102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</row>
    <row r="472">
      <c r="A472" s="83"/>
      <c r="B472" s="83"/>
      <c r="C472" s="102"/>
      <c r="D472" s="102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</row>
    <row r="473">
      <c r="A473" s="83"/>
      <c r="B473" s="83"/>
      <c r="C473" s="102"/>
      <c r="D473" s="102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</row>
    <row r="474">
      <c r="A474" s="83"/>
      <c r="B474" s="83"/>
      <c r="C474" s="102"/>
      <c r="D474" s="102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</row>
    <row r="475">
      <c r="A475" s="83"/>
      <c r="B475" s="83"/>
      <c r="C475" s="102"/>
      <c r="D475" s="102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</row>
    <row r="476">
      <c r="A476" s="83"/>
      <c r="B476" s="83"/>
      <c r="C476" s="102"/>
      <c r="D476" s="102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</row>
    <row r="477">
      <c r="A477" s="83"/>
      <c r="B477" s="83"/>
      <c r="C477" s="102"/>
      <c r="D477" s="102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</row>
    <row r="478">
      <c r="A478" s="83"/>
      <c r="B478" s="83"/>
      <c r="C478" s="102"/>
      <c r="D478" s="102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</row>
    <row r="479">
      <c r="A479" s="83"/>
      <c r="B479" s="83"/>
      <c r="C479" s="102"/>
      <c r="D479" s="102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</row>
    <row r="480">
      <c r="A480" s="83"/>
      <c r="B480" s="83"/>
      <c r="C480" s="102"/>
      <c r="D480" s="102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</row>
    <row r="481">
      <c r="A481" s="83"/>
      <c r="B481" s="83"/>
      <c r="C481" s="102"/>
      <c r="D481" s="102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</row>
    <row r="482">
      <c r="A482" s="83"/>
      <c r="B482" s="83"/>
      <c r="C482" s="102"/>
      <c r="D482" s="102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</row>
    <row r="483">
      <c r="A483" s="83"/>
      <c r="B483" s="83"/>
      <c r="C483" s="102"/>
      <c r="D483" s="102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</row>
    <row r="484">
      <c r="A484" s="83"/>
      <c r="B484" s="83"/>
      <c r="C484" s="102"/>
      <c r="D484" s="102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</row>
    <row r="485">
      <c r="A485" s="83"/>
      <c r="B485" s="83"/>
      <c r="C485" s="102"/>
      <c r="D485" s="102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</row>
    <row r="486">
      <c r="A486" s="83"/>
      <c r="B486" s="83"/>
      <c r="C486" s="102"/>
      <c r="D486" s="102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</row>
    <row r="487">
      <c r="A487" s="83"/>
      <c r="B487" s="83"/>
      <c r="C487" s="102"/>
      <c r="D487" s="102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</row>
    <row r="488">
      <c r="A488" s="83"/>
      <c r="B488" s="83"/>
      <c r="C488" s="102"/>
      <c r="D488" s="102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</row>
    <row r="489">
      <c r="A489" s="83"/>
      <c r="B489" s="83"/>
      <c r="C489" s="102"/>
      <c r="D489" s="102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</row>
    <row r="490">
      <c r="A490" s="83"/>
      <c r="B490" s="83"/>
      <c r="C490" s="102"/>
      <c r="D490" s="102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</row>
    <row r="491">
      <c r="A491" s="83"/>
      <c r="B491" s="83"/>
      <c r="C491" s="102"/>
      <c r="D491" s="102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</row>
    <row r="492">
      <c r="A492" s="83"/>
      <c r="B492" s="83"/>
      <c r="C492" s="102"/>
      <c r="D492" s="102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</row>
    <row r="493">
      <c r="A493" s="83"/>
      <c r="B493" s="83"/>
      <c r="C493" s="102"/>
      <c r="D493" s="102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</row>
    <row r="494">
      <c r="A494" s="83"/>
      <c r="B494" s="83"/>
      <c r="C494" s="102"/>
      <c r="D494" s="102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</row>
    <row r="495">
      <c r="A495" s="83"/>
      <c r="B495" s="83"/>
      <c r="C495" s="102"/>
      <c r="D495" s="102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</row>
    <row r="496">
      <c r="A496" s="83"/>
      <c r="B496" s="83"/>
      <c r="C496" s="102"/>
      <c r="D496" s="102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</row>
    <row r="497">
      <c r="A497" s="83"/>
      <c r="B497" s="83"/>
      <c r="C497" s="102"/>
      <c r="D497" s="102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</row>
    <row r="498">
      <c r="A498" s="83"/>
      <c r="B498" s="83"/>
      <c r="C498" s="102"/>
      <c r="D498" s="102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</row>
    <row r="499">
      <c r="A499" s="83"/>
      <c r="B499" s="83"/>
      <c r="C499" s="102"/>
      <c r="D499" s="102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</row>
    <row r="500">
      <c r="A500" s="83"/>
      <c r="B500" s="83"/>
      <c r="C500" s="102"/>
      <c r="D500" s="102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</row>
    <row r="501">
      <c r="A501" s="83"/>
      <c r="B501" s="83"/>
      <c r="C501" s="102"/>
      <c r="D501" s="102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</row>
    <row r="502">
      <c r="A502" s="83"/>
      <c r="B502" s="83"/>
      <c r="C502" s="102"/>
      <c r="D502" s="102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</row>
    <row r="503">
      <c r="A503" s="83"/>
      <c r="B503" s="83"/>
      <c r="C503" s="102"/>
      <c r="D503" s="102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</row>
    <row r="504">
      <c r="A504" s="83"/>
      <c r="B504" s="83"/>
      <c r="C504" s="102"/>
      <c r="D504" s="102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</row>
    <row r="505">
      <c r="A505" s="83"/>
      <c r="B505" s="83"/>
      <c r="C505" s="102"/>
      <c r="D505" s="102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</row>
    <row r="506">
      <c r="A506" s="83"/>
      <c r="B506" s="83"/>
      <c r="C506" s="102"/>
      <c r="D506" s="102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</row>
    <row r="507">
      <c r="A507" s="83"/>
      <c r="B507" s="83"/>
      <c r="C507" s="102"/>
      <c r="D507" s="102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</row>
    <row r="508">
      <c r="A508" s="83"/>
      <c r="B508" s="83"/>
      <c r="C508" s="102"/>
      <c r="D508" s="102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</row>
    <row r="509">
      <c r="A509" s="83"/>
      <c r="B509" s="83"/>
      <c r="C509" s="102"/>
      <c r="D509" s="102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</row>
    <row r="510">
      <c r="A510" s="83"/>
      <c r="B510" s="83"/>
      <c r="C510" s="102"/>
      <c r="D510" s="102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</row>
    <row r="511">
      <c r="A511" s="83"/>
      <c r="B511" s="83"/>
      <c r="C511" s="102"/>
      <c r="D511" s="102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</row>
    <row r="512">
      <c r="A512" s="83"/>
      <c r="B512" s="83"/>
      <c r="C512" s="102"/>
      <c r="D512" s="102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</row>
    <row r="513">
      <c r="A513" s="83"/>
      <c r="B513" s="83"/>
      <c r="C513" s="102"/>
      <c r="D513" s="102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</row>
    <row r="514">
      <c r="A514" s="83"/>
      <c r="B514" s="83"/>
      <c r="C514" s="102"/>
      <c r="D514" s="102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</row>
    <row r="515">
      <c r="A515" s="83"/>
      <c r="B515" s="83"/>
      <c r="C515" s="102"/>
      <c r="D515" s="102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</row>
    <row r="516">
      <c r="A516" s="83"/>
      <c r="B516" s="83"/>
      <c r="C516" s="102"/>
      <c r="D516" s="102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</row>
    <row r="517">
      <c r="A517" s="83"/>
      <c r="B517" s="83"/>
      <c r="C517" s="102"/>
      <c r="D517" s="102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</row>
    <row r="518">
      <c r="A518" s="83"/>
      <c r="B518" s="83"/>
      <c r="C518" s="102"/>
      <c r="D518" s="102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</row>
    <row r="519">
      <c r="A519" s="83"/>
      <c r="B519" s="83"/>
      <c r="C519" s="102"/>
      <c r="D519" s="102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</row>
    <row r="520">
      <c r="A520" s="83"/>
      <c r="B520" s="83"/>
      <c r="C520" s="102"/>
      <c r="D520" s="102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</row>
    <row r="521">
      <c r="A521" s="83"/>
      <c r="B521" s="83"/>
      <c r="C521" s="102"/>
      <c r="D521" s="102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</row>
    <row r="522">
      <c r="A522" s="83"/>
      <c r="B522" s="83"/>
      <c r="C522" s="102"/>
      <c r="D522" s="102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</row>
    <row r="523">
      <c r="A523" s="83"/>
      <c r="B523" s="83"/>
      <c r="C523" s="102"/>
      <c r="D523" s="102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</row>
    <row r="524">
      <c r="A524" s="83"/>
      <c r="B524" s="83"/>
      <c r="C524" s="102"/>
      <c r="D524" s="102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</row>
    <row r="525">
      <c r="A525" s="83"/>
      <c r="B525" s="83"/>
      <c r="C525" s="102"/>
      <c r="D525" s="102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</row>
    <row r="526">
      <c r="A526" s="83"/>
      <c r="B526" s="83"/>
      <c r="C526" s="102"/>
      <c r="D526" s="102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</row>
    <row r="527">
      <c r="A527" s="83"/>
      <c r="B527" s="83"/>
      <c r="C527" s="102"/>
      <c r="D527" s="102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</row>
    <row r="528">
      <c r="A528" s="83"/>
      <c r="B528" s="83"/>
      <c r="C528" s="102"/>
      <c r="D528" s="102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</row>
    <row r="529">
      <c r="A529" s="83"/>
      <c r="B529" s="83"/>
      <c r="C529" s="102"/>
      <c r="D529" s="102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</row>
    <row r="530">
      <c r="A530" s="83"/>
      <c r="B530" s="83"/>
      <c r="C530" s="102"/>
      <c r="D530" s="102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</row>
    <row r="531">
      <c r="A531" s="83"/>
      <c r="B531" s="83"/>
      <c r="C531" s="102"/>
      <c r="D531" s="102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</row>
    <row r="532">
      <c r="A532" s="83"/>
      <c r="B532" s="83"/>
      <c r="C532" s="102"/>
      <c r="D532" s="102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</row>
    <row r="533">
      <c r="A533" s="83"/>
      <c r="B533" s="83"/>
      <c r="C533" s="102"/>
      <c r="D533" s="102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</row>
    <row r="534">
      <c r="A534" s="83"/>
      <c r="B534" s="83"/>
      <c r="C534" s="102"/>
      <c r="D534" s="102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</row>
    <row r="535">
      <c r="A535" s="83"/>
      <c r="B535" s="83"/>
      <c r="C535" s="102"/>
      <c r="D535" s="102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</row>
    <row r="536">
      <c r="A536" s="83"/>
      <c r="B536" s="83"/>
      <c r="C536" s="102"/>
      <c r="D536" s="102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</row>
    <row r="537">
      <c r="A537" s="83"/>
      <c r="B537" s="83"/>
      <c r="C537" s="102"/>
      <c r="D537" s="102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</row>
    <row r="538">
      <c r="A538" s="83"/>
      <c r="B538" s="83"/>
      <c r="C538" s="102"/>
      <c r="D538" s="102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</row>
    <row r="539">
      <c r="A539" s="83"/>
      <c r="B539" s="83"/>
      <c r="C539" s="102"/>
      <c r="D539" s="102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</row>
    <row r="540">
      <c r="A540" s="83"/>
      <c r="B540" s="83"/>
      <c r="C540" s="102"/>
      <c r="D540" s="102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</row>
    <row r="541">
      <c r="A541" s="83"/>
      <c r="B541" s="83"/>
      <c r="C541" s="102"/>
      <c r="D541" s="102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</row>
    <row r="542">
      <c r="A542" s="83"/>
      <c r="B542" s="83"/>
      <c r="C542" s="102"/>
      <c r="D542" s="102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</row>
    <row r="543">
      <c r="A543" s="83"/>
      <c r="B543" s="83"/>
      <c r="C543" s="102"/>
      <c r="D543" s="102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</row>
    <row r="544">
      <c r="A544" s="83"/>
      <c r="B544" s="83"/>
      <c r="C544" s="102"/>
      <c r="D544" s="102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</row>
    <row r="545">
      <c r="A545" s="83"/>
      <c r="B545" s="83"/>
      <c r="C545" s="102"/>
      <c r="D545" s="102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</row>
    <row r="546">
      <c r="A546" s="83"/>
      <c r="B546" s="83"/>
      <c r="C546" s="102"/>
      <c r="D546" s="102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</row>
    <row r="547">
      <c r="A547" s="83"/>
      <c r="B547" s="83"/>
      <c r="C547" s="102"/>
      <c r="D547" s="102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</row>
    <row r="548">
      <c r="A548" s="83"/>
      <c r="B548" s="83"/>
      <c r="C548" s="102"/>
      <c r="D548" s="102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</row>
    <row r="549">
      <c r="A549" s="83"/>
      <c r="B549" s="83"/>
      <c r="C549" s="102"/>
      <c r="D549" s="102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</row>
    <row r="550">
      <c r="A550" s="83"/>
      <c r="B550" s="83"/>
      <c r="C550" s="102"/>
      <c r="D550" s="102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</row>
    <row r="551">
      <c r="A551" s="83"/>
      <c r="B551" s="83"/>
      <c r="C551" s="102"/>
      <c r="D551" s="102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</row>
    <row r="552">
      <c r="A552" s="83"/>
      <c r="B552" s="83"/>
      <c r="C552" s="102"/>
      <c r="D552" s="102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</row>
    <row r="553">
      <c r="A553" s="83"/>
      <c r="B553" s="83"/>
      <c r="C553" s="102"/>
      <c r="D553" s="102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</row>
    <row r="554">
      <c r="A554" s="83"/>
      <c r="B554" s="83"/>
      <c r="C554" s="102"/>
      <c r="D554" s="102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</row>
    <row r="555">
      <c r="A555" s="83"/>
      <c r="B555" s="83"/>
      <c r="C555" s="102"/>
      <c r="D555" s="102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</row>
    <row r="556">
      <c r="A556" s="83"/>
      <c r="B556" s="83"/>
      <c r="C556" s="102"/>
      <c r="D556" s="102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</row>
    <row r="557">
      <c r="A557" s="83"/>
      <c r="B557" s="83"/>
      <c r="C557" s="102"/>
      <c r="D557" s="102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</row>
    <row r="558">
      <c r="A558" s="83"/>
      <c r="B558" s="83"/>
      <c r="C558" s="102"/>
      <c r="D558" s="102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</row>
    <row r="559">
      <c r="A559" s="83"/>
      <c r="B559" s="83"/>
      <c r="C559" s="102"/>
      <c r="D559" s="102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</row>
    <row r="560">
      <c r="A560" s="83"/>
      <c r="B560" s="83"/>
      <c r="C560" s="102"/>
      <c r="D560" s="102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</row>
    <row r="561">
      <c r="A561" s="83"/>
      <c r="B561" s="83"/>
      <c r="C561" s="102"/>
      <c r="D561" s="102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</row>
    <row r="562">
      <c r="A562" s="83"/>
      <c r="B562" s="83"/>
      <c r="C562" s="102"/>
      <c r="D562" s="102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</row>
    <row r="563">
      <c r="A563" s="83"/>
      <c r="B563" s="83"/>
      <c r="C563" s="102"/>
      <c r="D563" s="102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</row>
    <row r="564">
      <c r="A564" s="83"/>
      <c r="B564" s="83"/>
      <c r="C564" s="102"/>
      <c r="D564" s="102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</row>
    <row r="565">
      <c r="A565" s="83"/>
      <c r="B565" s="83"/>
      <c r="C565" s="102"/>
      <c r="D565" s="102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</row>
    <row r="566">
      <c r="A566" s="83"/>
      <c r="B566" s="83"/>
      <c r="C566" s="102"/>
      <c r="D566" s="102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</row>
    <row r="567">
      <c r="A567" s="83"/>
      <c r="B567" s="83"/>
      <c r="C567" s="102"/>
      <c r="D567" s="102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</row>
    <row r="568">
      <c r="A568" s="83"/>
      <c r="B568" s="83"/>
      <c r="C568" s="102"/>
      <c r="D568" s="102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</row>
    <row r="569">
      <c r="A569" s="83"/>
      <c r="B569" s="83"/>
      <c r="C569" s="102"/>
      <c r="D569" s="102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</row>
    <row r="570">
      <c r="A570" s="83"/>
      <c r="B570" s="83"/>
      <c r="C570" s="102"/>
      <c r="D570" s="102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</row>
    <row r="571">
      <c r="A571" s="83"/>
      <c r="B571" s="83"/>
      <c r="C571" s="102"/>
      <c r="D571" s="102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</row>
    <row r="572">
      <c r="A572" s="83"/>
      <c r="B572" s="83"/>
      <c r="C572" s="102"/>
      <c r="D572" s="102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</row>
    <row r="573">
      <c r="A573" s="83"/>
      <c r="B573" s="83"/>
      <c r="C573" s="102"/>
      <c r="D573" s="102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</row>
    <row r="574">
      <c r="A574" s="83"/>
      <c r="B574" s="83"/>
      <c r="C574" s="102"/>
      <c r="D574" s="102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</row>
    <row r="575">
      <c r="A575" s="83"/>
      <c r="B575" s="83"/>
      <c r="C575" s="102"/>
      <c r="D575" s="102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</row>
    <row r="576">
      <c r="A576" s="83"/>
      <c r="B576" s="83"/>
      <c r="C576" s="102"/>
      <c r="D576" s="102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</row>
    <row r="577">
      <c r="A577" s="83"/>
      <c r="B577" s="83"/>
      <c r="C577" s="102"/>
      <c r="D577" s="102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</row>
    <row r="578">
      <c r="A578" s="83"/>
      <c r="B578" s="83"/>
      <c r="C578" s="102"/>
      <c r="D578" s="102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</row>
    <row r="579">
      <c r="A579" s="83"/>
      <c r="B579" s="83"/>
      <c r="C579" s="102"/>
      <c r="D579" s="102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</row>
    <row r="580">
      <c r="A580" s="83"/>
      <c r="B580" s="83"/>
      <c r="C580" s="102"/>
      <c r="D580" s="102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</row>
    <row r="581">
      <c r="A581" s="83"/>
      <c r="B581" s="83"/>
      <c r="C581" s="102"/>
      <c r="D581" s="102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</row>
    <row r="582">
      <c r="A582" s="83"/>
      <c r="B582" s="83"/>
      <c r="C582" s="102"/>
      <c r="D582" s="102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</row>
    <row r="583">
      <c r="A583" s="83"/>
      <c r="B583" s="83"/>
      <c r="C583" s="102"/>
      <c r="D583" s="102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</row>
    <row r="584">
      <c r="A584" s="83"/>
      <c r="B584" s="83"/>
      <c r="C584" s="102"/>
      <c r="D584" s="102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</row>
    <row r="585">
      <c r="A585" s="83"/>
      <c r="B585" s="83"/>
      <c r="C585" s="102"/>
      <c r="D585" s="102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</row>
    <row r="586">
      <c r="A586" s="83"/>
      <c r="B586" s="83"/>
      <c r="C586" s="102"/>
      <c r="D586" s="102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</row>
    <row r="587">
      <c r="A587" s="83"/>
      <c r="B587" s="83"/>
      <c r="C587" s="102"/>
      <c r="D587" s="102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</row>
    <row r="588">
      <c r="A588" s="83"/>
      <c r="B588" s="83"/>
      <c r="C588" s="102"/>
      <c r="D588" s="102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</row>
    <row r="589">
      <c r="A589" s="83"/>
      <c r="B589" s="83"/>
      <c r="C589" s="102"/>
      <c r="D589" s="102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</row>
    <row r="590">
      <c r="A590" s="83"/>
      <c r="B590" s="83"/>
      <c r="C590" s="102"/>
      <c r="D590" s="102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</row>
    <row r="591">
      <c r="A591" s="83"/>
      <c r="B591" s="83"/>
      <c r="C591" s="102"/>
      <c r="D591" s="102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</row>
    <row r="592">
      <c r="A592" s="83"/>
      <c r="B592" s="83"/>
      <c r="C592" s="102"/>
      <c r="D592" s="102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</row>
    <row r="593">
      <c r="A593" s="83"/>
      <c r="B593" s="83"/>
      <c r="C593" s="102"/>
      <c r="D593" s="102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</row>
    <row r="594">
      <c r="A594" s="83"/>
      <c r="B594" s="83"/>
      <c r="C594" s="102"/>
      <c r="D594" s="102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</row>
    <row r="595">
      <c r="A595" s="83"/>
      <c r="B595" s="83"/>
      <c r="C595" s="102"/>
      <c r="D595" s="102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</row>
    <row r="596">
      <c r="A596" s="83"/>
      <c r="B596" s="83"/>
      <c r="C596" s="102"/>
      <c r="D596" s="102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</row>
    <row r="597">
      <c r="A597" s="83"/>
      <c r="B597" s="83"/>
      <c r="C597" s="102"/>
      <c r="D597" s="102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</row>
    <row r="598">
      <c r="A598" s="83"/>
      <c r="B598" s="83"/>
      <c r="C598" s="102"/>
      <c r="D598" s="102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</row>
    <row r="599">
      <c r="A599" s="83"/>
      <c r="B599" s="83"/>
      <c r="C599" s="102"/>
      <c r="D599" s="102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</row>
    <row r="600">
      <c r="A600" s="83"/>
      <c r="B600" s="83"/>
      <c r="C600" s="102"/>
      <c r="D600" s="102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</row>
    <row r="601">
      <c r="A601" s="83"/>
      <c r="B601" s="83"/>
      <c r="C601" s="102"/>
      <c r="D601" s="102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</row>
    <row r="602">
      <c r="A602" s="83"/>
      <c r="B602" s="83"/>
      <c r="C602" s="102"/>
      <c r="D602" s="102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</row>
    <row r="603">
      <c r="A603" s="83"/>
      <c r="B603" s="83"/>
      <c r="C603" s="102"/>
      <c r="D603" s="102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</row>
    <row r="604">
      <c r="A604" s="83"/>
      <c r="B604" s="83"/>
      <c r="C604" s="102"/>
      <c r="D604" s="102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</row>
    <row r="605">
      <c r="A605" s="83"/>
      <c r="B605" s="83"/>
      <c r="C605" s="102"/>
      <c r="D605" s="102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</row>
    <row r="606">
      <c r="A606" s="83"/>
      <c r="B606" s="83"/>
      <c r="C606" s="102"/>
      <c r="D606" s="102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</row>
    <row r="607">
      <c r="A607" s="83"/>
      <c r="B607" s="83"/>
      <c r="C607" s="102"/>
      <c r="D607" s="102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</row>
    <row r="608">
      <c r="A608" s="83"/>
      <c r="B608" s="83"/>
      <c r="C608" s="102"/>
      <c r="D608" s="102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</row>
    <row r="609">
      <c r="A609" s="83"/>
      <c r="B609" s="83"/>
      <c r="C609" s="102"/>
      <c r="D609" s="102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</row>
    <row r="610">
      <c r="A610" s="83"/>
      <c r="B610" s="83"/>
      <c r="C610" s="102"/>
      <c r="D610" s="102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</row>
    <row r="611">
      <c r="A611" s="83"/>
      <c r="B611" s="83"/>
      <c r="C611" s="102"/>
      <c r="D611" s="102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</row>
    <row r="612">
      <c r="A612" s="83"/>
      <c r="B612" s="83"/>
      <c r="C612" s="102"/>
      <c r="D612" s="102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</row>
    <row r="613">
      <c r="A613" s="83"/>
      <c r="B613" s="83"/>
      <c r="C613" s="102"/>
      <c r="D613" s="102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</row>
    <row r="614">
      <c r="A614" s="83"/>
      <c r="B614" s="83"/>
      <c r="C614" s="102"/>
      <c r="D614" s="102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</row>
    <row r="615">
      <c r="A615" s="83"/>
      <c r="B615" s="83"/>
      <c r="C615" s="102"/>
      <c r="D615" s="102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</row>
    <row r="616">
      <c r="A616" s="83"/>
      <c r="B616" s="83"/>
      <c r="C616" s="102"/>
      <c r="D616" s="102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</row>
    <row r="617">
      <c r="A617" s="83"/>
      <c r="B617" s="83"/>
      <c r="C617" s="102"/>
      <c r="D617" s="102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</row>
    <row r="618">
      <c r="A618" s="83"/>
      <c r="B618" s="83"/>
      <c r="C618" s="102"/>
      <c r="D618" s="102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</row>
    <row r="619">
      <c r="A619" s="83"/>
      <c r="B619" s="83"/>
      <c r="C619" s="102"/>
      <c r="D619" s="102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</row>
    <row r="620">
      <c r="A620" s="83"/>
      <c r="B620" s="83"/>
      <c r="C620" s="102"/>
      <c r="D620" s="102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</row>
    <row r="621">
      <c r="A621" s="83"/>
      <c r="B621" s="83"/>
      <c r="C621" s="102"/>
      <c r="D621" s="102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</row>
    <row r="622">
      <c r="A622" s="83"/>
      <c r="B622" s="83"/>
      <c r="C622" s="102"/>
      <c r="D622" s="102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</row>
    <row r="623">
      <c r="A623" s="83"/>
      <c r="B623" s="83"/>
      <c r="C623" s="102"/>
      <c r="D623" s="102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</row>
    <row r="624">
      <c r="A624" s="83"/>
      <c r="B624" s="83"/>
      <c r="C624" s="102"/>
      <c r="D624" s="102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</row>
    <row r="625">
      <c r="A625" s="83"/>
      <c r="B625" s="83"/>
      <c r="C625" s="102"/>
      <c r="D625" s="102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</row>
    <row r="626">
      <c r="A626" s="83"/>
      <c r="B626" s="83"/>
      <c r="C626" s="102"/>
      <c r="D626" s="102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</row>
    <row r="627">
      <c r="A627" s="83"/>
      <c r="B627" s="83"/>
      <c r="C627" s="102"/>
      <c r="D627" s="102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</row>
    <row r="628">
      <c r="A628" s="83"/>
      <c r="B628" s="83"/>
      <c r="C628" s="102"/>
      <c r="D628" s="102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</row>
    <row r="629">
      <c r="A629" s="83"/>
      <c r="B629" s="83"/>
      <c r="C629" s="102"/>
      <c r="D629" s="102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</row>
    <row r="630">
      <c r="A630" s="83"/>
      <c r="B630" s="83"/>
      <c r="C630" s="102"/>
      <c r="D630" s="102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</row>
    <row r="631">
      <c r="A631" s="83"/>
      <c r="B631" s="83"/>
      <c r="C631" s="102"/>
      <c r="D631" s="102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</row>
    <row r="632">
      <c r="A632" s="83"/>
      <c r="B632" s="83"/>
      <c r="C632" s="102"/>
      <c r="D632" s="102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</row>
    <row r="633">
      <c r="A633" s="83"/>
      <c r="B633" s="83"/>
      <c r="C633" s="102"/>
      <c r="D633" s="102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</row>
    <row r="634">
      <c r="A634" s="83"/>
      <c r="B634" s="83"/>
      <c r="C634" s="102"/>
      <c r="D634" s="102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</row>
    <row r="635">
      <c r="A635" s="83"/>
      <c r="B635" s="83"/>
      <c r="C635" s="102"/>
      <c r="D635" s="102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</row>
    <row r="636">
      <c r="A636" s="83"/>
      <c r="B636" s="83"/>
      <c r="C636" s="102"/>
      <c r="D636" s="102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</row>
    <row r="637">
      <c r="A637" s="83"/>
      <c r="B637" s="83"/>
      <c r="C637" s="102"/>
      <c r="D637" s="102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</row>
    <row r="638">
      <c r="A638" s="83"/>
      <c r="B638" s="83"/>
      <c r="C638" s="102"/>
      <c r="D638" s="102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</row>
    <row r="639">
      <c r="A639" s="83"/>
      <c r="B639" s="83"/>
      <c r="C639" s="102"/>
      <c r="D639" s="102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</row>
    <row r="640">
      <c r="A640" s="83"/>
      <c r="B640" s="83"/>
      <c r="C640" s="102"/>
      <c r="D640" s="102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</row>
    <row r="641">
      <c r="A641" s="83"/>
      <c r="B641" s="83"/>
      <c r="C641" s="102"/>
      <c r="D641" s="102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</row>
    <row r="642">
      <c r="A642" s="83"/>
      <c r="B642" s="83"/>
      <c r="C642" s="102"/>
      <c r="D642" s="102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</row>
    <row r="643">
      <c r="A643" s="83"/>
      <c r="B643" s="83"/>
      <c r="C643" s="102"/>
      <c r="D643" s="102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</row>
    <row r="644">
      <c r="A644" s="83"/>
      <c r="B644" s="83"/>
      <c r="C644" s="102"/>
      <c r="D644" s="102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</row>
    <row r="645">
      <c r="A645" s="83"/>
      <c r="B645" s="83"/>
      <c r="C645" s="102"/>
      <c r="D645" s="102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</row>
    <row r="646">
      <c r="A646" s="83"/>
      <c r="B646" s="83"/>
      <c r="C646" s="102"/>
      <c r="D646" s="102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</row>
    <row r="647">
      <c r="A647" s="83"/>
      <c r="B647" s="83"/>
      <c r="C647" s="102"/>
      <c r="D647" s="102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</row>
    <row r="648">
      <c r="A648" s="83"/>
      <c r="B648" s="83"/>
      <c r="C648" s="102"/>
      <c r="D648" s="102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</row>
    <row r="649">
      <c r="A649" s="83"/>
      <c r="B649" s="83"/>
      <c r="C649" s="102"/>
      <c r="D649" s="102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</row>
    <row r="650">
      <c r="A650" s="83"/>
      <c r="B650" s="83"/>
      <c r="C650" s="102"/>
      <c r="D650" s="102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</row>
    <row r="651">
      <c r="A651" s="83"/>
      <c r="B651" s="83"/>
      <c r="C651" s="102"/>
      <c r="D651" s="102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>
      <c r="A652" s="83"/>
      <c r="B652" s="83"/>
      <c r="C652" s="102"/>
      <c r="D652" s="102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>
      <c r="A653" s="83"/>
      <c r="B653" s="83"/>
      <c r="C653" s="102"/>
      <c r="D653" s="102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>
      <c r="A654" s="83"/>
      <c r="B654" s="83"/>
      <c r="C654" s="102"/>
      <c r="D654" s="102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>
      <c r="A655" s="83"/>
      <c r="B655" s="83"/>
      <c r="C655" s="102"/>
      <c r="D655" s="102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>
      <c r="A656" s="83"/>
      <c r="B656" s="83"/>
      <c r="C656" s="102"/>
      <c r="D656" s="102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>
      <c r="A657" s="83"/>
      <c r="B657" s="83"/>
      <c r="C657" s="102"/>
      <c r="D657" s="102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>
      <c r="A658" s="83"/>
      <c r="B658" s="83"/>
      <c r="C658" s="102"/>
      <c r="D658" s="102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>
      <c r="A659" s="83"/>
      <c r="B659" s="83"/>
      <c r="C659" s="102"/>
      <c r="D659" s="102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</row>
    <row r="660">
      <c r="A660" s="83"/>
      <c r="B660" s="83"/>
      <c r="C660" s="102"/>
      <c r="D660" s="102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>
      <c r="A661" s="83"/>
      <c r="B661" s="83"/>
      <c r="C661" s="102"/>
      <c r="D661" s="102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</row>
    <row r="662">
      <c r="A662" s="83"/>
      <c r="B662" s="83"/>
      <c r="C662" s="102"/>
      <c r="D662" s="102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</row>
    <row r="663">
      <c r="A663" s="83"/>
      <c r="B663" s="83"/>
      <c r="C663" s="102"/>
      <c r="D663" s="102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</row>
    <row r="664">
      <c r="A664" s="83"/>
      <c r="B664" s="83"/>
      <c r="C664" s="102"/>
      <c r="D664" s="102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</row>
    <row r="665">
      <c r="A665" s="83"/>
      <c r="B665" s="83"/>
      <c r="C665" s="102"/>
      <c r="D665" s="102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</row>
    <row r="666">
      <c r="A666" s="83"/>
      <c r="B666" s="83"/>
      <c r="C666" s="102"/>
      <c r="D666" s="102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</row>
    <row r="667">
      <c r="A667" s="83"/>
      <c r="B667" s="83"/>
      <c r="C667" s="102"/>
      <c r="D667" s="102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</row>
    <row r="668">
      <c r="A668" s="83"/>
      <c r="B668" s="83"/>
      <c r="C668" s="102"/>
      <c r="D668" s="102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</row>
    <row r="669">
      <c r="A669" s="83"/>
      <c r="B669" s="83"/>
      <c r="C669" s="102"/>
      <c r="D669" s="102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</row>
    <row r="670">
      <c r="A670" s="83"/>
      <c r="B670" s="83"/>
      <c r="C670" s="102"/>
      <c r="D670" s="102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</row>
    <row r="671">
      <c r="A671" s="83"/>
      <c r="B671" s="83"/>
      <c r="C671" s="102"/>
      <c r="D671" s="102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</row>
    <row r="672">
      <c r="A672" s="83"/>
      <c r="B672" s="83"/>
      <c r="C672" s="102"/>
      <c r="D672" s="102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</row>
    <row r="673">
      <c r="A673" s="83"/>
      <c r="B673" s="83"/>
      <c r="C673" s="102"/>
      <c r="D673" s="102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</row>
    <row r="674">
      <c r="A674" s="83"/>
      <c r="B674" s="83"/>
      <c r="C674" s="102"/>
      <c r="D674" s="102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</row>
    <row r="675">
      <c r="A675" s="83"/>
      <c r="B675" s="83"/>
      <c r="C675" s="102"/>
      <c r="D675" s="102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</row>
    <row r="676">
      <c r="A676" s="83"/>
      <c r="B676" s="83"/>
      <c r="C676" s="102"/>
      <c r="D676" s="102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</row>
    <row r="677">
      <c r="A677" s="83"/>
      <c r="B677" s="83"/>
      <c r="C677" s="102"/>
      <c r="D677" s="102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</row>
    <row r="678">
      <c r="A678" s="83"/>
      <c r="B678" s="83"/>
      <c r="C678" s="102"/>
      <c r="D678" s="102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</row>
    <row r="679">
      <c r="A679" s="83"/>
      <c r="B679" s="83"/>
      <c r="C679" s="102"/>
      <c r="D679" s="102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</row>
    <row r="680">
      <c r="A680" s="83"/>
      <c r="B680" s="83"/>
      <c r="C680" s="102"/>
      <c r="D680" s="102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</row>
    <row r="681">
      <c r="A681" s="83"/>
      <c r="B681" s="83"/>
      <c r="C681" s="102"/>
      <c r="D681" s="102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</row>
    <row r="682">
      <c r="A682" s="83"/>
      <c r="B682" s="83"/>
      <c r="C682" s="102"/>
      <c r="D682" s="102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</row>
    <row r="683">
      <c r="A683" s="83"/>
      <c r="B683" s="83"/>
      <c r="C683" s="102"/>
      <c r="D683" s="102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</row>
    <row r="684">
      <c r="A684" s="83"/>
      <c r="B684" s="83"/>
      <c r="C684" s="102"/>
      <c r="D684" s="102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</row>
    <row r="685">
      <c r="A685" s="83"/>
      <c r="B685" s="83"/>
      <c r="C685" s="102"/>
      <c r="D685" s="102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</row>
    <row r="686">
      <c r="A686" s="83"/>
      <c r="B686" s="83"/>
      <c r="C686" s="102"/>
      <c r="D686" s="102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</row>
    <row r="687">
      <c r="A687" s="83"/>
      <c r="B687" s="83"/>
      <c r="C687" s="102"/>
      <c r="D687" s="102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</row>
    <row r="688">
      <c r="A688" s="83"/>
      <c r="B688" s="83"/>
      <c r="C688" s="102"/>
      <c r="D688" s="102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</row>
    <row r="689">
      <c r="A689" s="83"/>
      <c r="B689" s="83"/>
      <c r="C689" s="102"/>
      <c r="D689" s="102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</row>
    <row r="690">
      <c r="A690" s="83"/>
      <c r="B690" s="83"/>
      <c r="C690" s="102"/>
      <c r="D690" s="102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</row>
    <row r="691">
      <c r="A691" s="83"/>
      <c r="B691" s="83"/>
      <c r="C691" s="102"/>
      <c r="D691" s="102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</row>
    <row r="692">
      <c r="A692" s="83"/>
      <c r="B692" s="83"/>
      <c r="C692" s="102"/>
      <c r="D692" s="102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</row>
    <row r="693">
      <c r="A693" s="83"/>
      <c r="B693" s="83"/>
      <c r="C693" s="102"/>
      <c r="D693" s="102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</row>
    <row r="694">
      <c r="A694" s="83"/>
      <c r="B694" s="83"/>
      <c r="C694" s="102"/>
      <c r="D694" s="102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</row>
    <row r="695">
      <c r="A695" s="83"/>
      <c r="B695" s="83"/>
      <c r="C695" s="102"/>
      <c r="D695" s="102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>
      <c r="A696" s="83"/>
      <c r="B696" s="83"/>
      <c r="C696" s="102"/>
      <c r="D696" s="102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>
      <c r="A697" s="83"/>
      <c r="B697" s="83"/>
      <c r="C697" s="102"/>
      <c r="D697" s="102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</row>
    <row r="698">
      <c r="A698" s="83"/>
      <c r="B698" s="83"/>
      <c r="C698" s="102"/>
      <c r="D698" s="102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</row>
    <row r="699">
      <c r="A699" s="83"/>
      <c r="B699" s="83"/>
      <c r="C699" s="102"/>
      <c r="D699" s="102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</row>
    <row r="700">
      <c r="A700" s="83"/>
      <c r="B700" s="83"/>
      <c r="C700" s="102"/>
      <c r="D700" s="102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</row>
    <row r="701">
      <c r="A701" s="83"/>
      <c r="B701" s="83"/>
      <c r="C701" s="102"/>
      <c r="D701" s="102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</row>
    <row r="702">
      <c r="A702" s="83"/>
      <c r="B702" s="83"/>
      <c r="C702" s="102"/>
      <c r="D702" s="102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</row>
    <row r="703">
      <c r="A703" s="83"/>
      <c r="B703" s="83"/>
      <c r="C703" s="102"/>
      <c r="D703" s="102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</row>
    <row r="704">
      <c r="A704" s="83"/>
      <c r="B704" s="83"/>
      <c r="C704" s="102"/>
      <c r="D704" s="102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</row>
    <row r="705">
      <c r="A705" s="83"/>
      <c r="B705" s="83"/>
      <c r="C705" s="102"/>
      <c r="D705" s="102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</row>
    <row r="706">
      <c r="A706" s="83"/>
      <c r="B706" s="83"/>
      <c r="C706" s="102"/>
      <c r="D706" s="102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</row>
    <row r="707">
      <c r="A707" s="83"/>
      <c r="B707" s="83"/>
      <c r="C707" s="102"/>
      <c r="D707" s="102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</row>
    <row r="708">
      <c r="A708" s="83"/>
      <c r="B708" s="83"/>
      <c r="C708" s="102"/>
      <c r="D708" s="102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</row>
    <row r="709">
      <c r="A709" s="83"/>
      <c r="B709" s="83"/>
      <c r="C709" s="102"/>
      <c r="D709" s="102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</row>
    <row r="710">
      <c r="A710" s="83"/>
      <c r="B710" s="83"/>
      <c r="C710" s="102"/>
      <c r="D710" s="102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</row>
    <row r="711">
      <c r="A711" s="83"/>
      <c r="B711" s="83"/>
      <c r="C711" s="102"/>
      <c r="D711" s="102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</row>
    <row r="712">
      <c r="A712" s="83"/>
      <c r="B712" s="83"/>
      <c r="C712" s="102"/>
      <c r="D712" s="102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</row>
    <row r="713">
      <c r="A713" s="83"/>
      <c r="B713" s="83"/>
      <c r="C713" s="102"/>
      <c r="D713" s="102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</row>
    <row r="714">
      <c r="A714" s="83"/>
      <c r="B714" s="83"/>
      <c r="C714" s="102"/>
      <c r="D714" s="102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</row>
    <row r="715">
      <c r="A715" s="83"/>
      <c r="B715" s="83"/>
      <c r="C715" s="102"/>
      <c r="D715" s="102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</row>
    <row r="716">
      <c r="A716" s="83"/>
      <c r="B716" s="83"/>
      <c r="C716" s="102"/>
      <c r="D716" s="102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</row>
    <row r="717">
      <c r="A717" s="83"/>
      <c r="B717" s="83"/>
      <c r="C717" s="102"/>
      <c r="D717" s="102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</row>
    <row r="718">
      <c r="A718" s="83"/>
      <c r="B718" s="83"/>
      <c r="C718" s="102"/>
      <c r="D718" s="102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</row>
    <row r="719">
      <c r="A719" s="83"/>
      <c r="B719" s="83"/>
      <c r="C719" s="102"/>
      <c r="D719" s="102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</row>
    <row r="720">
      <c r="A720" s="83"/>
      <c r="B720" s="83"/>
      <c r="C720" s="102"/>
      <c r="D720" s="102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</row>
    <row r="721">
      <c r="A721" s="83"/>
      <c r="B721" s="83"/>
      <c r="C721" s="102"/>
      <c r="D721" s="102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</row>
    <row r="722">
      <c r="A722" s="83"/>
      <c r="B722" s="83"/>
      <c r="C722" s="102"/>
      <c r="D722" s="102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</row>
    <row r="723">
      <c r="A723" s="83"/>
      <c r="B723" s="83"/>
      <c r="C723" s="102"/>
      <c r="D723" s="102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</row>
    <row r="724">
      <c r="A724" s="83"/>
      <c r="B724" s="83"/>
      <c r="C724" s="102"/>
      <c r="D724" s="102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</row>
    <row r="725">
      <c r="A725" s="83"/>
      <c r="B725" s="83"/>
      <c r="C725" s="102"/>
      <c r="D725" s="102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</row>
    <row r="726">
      <c r="A726" s="83"/>
      <c r="B726" s="83"/>
      <c r="C726" s="102"/>
      <c r="D726" s="102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</row>
    <row r="727">
      <c r="A727" s="83"/>
      <c r="B727" s="83"/>
      <c r="C727" s="102"/>
      <c r="D727" s="102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</row>
    <row r="728">
      <c r="A728" s="83"/>
      <c r="B728" s="83"/>
      <c r="C728" s="102"/>
      <c r="D728" s="102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</row>
    <row r="729">
      <c r="A729" s="83"/>
      <c r="B729" s="83"/>
      <c r="C729" s="102"/>
      <c r="D729" s="102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</row>
    <row r="730">
      <c r="A730" s="83"/>
      <c r="B730" s="83"/>
      <c r="C730" s="102"/>
      <c r="D730" s="102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</row>
    <row r="731">
      <c r="A731" s="83"/>
      <c r="B731" s="83"/>
      <c r="C731" s="102"/>
      <c r="D731" s="102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</row>
    <row r="732">
      <c r="A732" s="83"/>
      <c r="B732" s="83"/>
      <c r="C732" s="102"/>
      <c r="D732" s="102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</row>
    <row r="733">
      <c r="A733" s="83"/>
      <c r="B733" s="83"/>
      <c r="C733" s="102"/>
      <c r="D733" s="102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</row>
    <row r="734">
      <c r="A734" s="83"/>
      <c r="B734" s="83"/>
      <c r="C734" s="102"/>
      <c r="D734" s="102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</row>
    <row r="735">
      <c r="A735" s="83"/>
      <c r="B735" s="83"/>
      <c r="C735" s="102"/>
      <c r="D735" s="102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</row>
    <row r="736">
      <c r="A736" s="83"/>
      <c r="B736" s="83"/>
      <c r="C736" s="102"/>
      <c r="D736" s="102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</row>
    <row r="737">
      <c r="A737" s="83"/>
      <c r="B737" s="83"/>
      <c r="C737" s="102"/>
      <c r="D737" s="102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</row>
    <row r="738">
      <c r="A738" s="83"/>
      <c r="B738" s="83"/>
      <c r="C738" s="102"/>
      <c r="D738" s="102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</row>
    <row r="739">
      <c r="A739" s="83"/>
      <c r="B739" s="83"/>
      <c r="C739" s="102"/>
      <c r="D739" s="102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</row>
    <row r="740">
      <c r="A740" s="83"/>
      <c r="B740" s="83"/>
      <c r="C740" s="102"/>
      <c r="D740" s="102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</row>
    <row r="741">
      <c r="A741" s="83"/>
      <c r="B741" s="83"/>
      <c r="C741" s="102"/>
      <c r="D741" s="102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</row>
    <row r="742">
      <c r="A742" s="83"/>
      <c r="B742" s="83"/>
      <c r="C742" s="102"/>
      <c r="D742" s="102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</row>
    <row r="743">
      <c r="A743" s="83"/>
      <c r="B743" s="83"/>
      <c r="C743" s="102"/>
      <c r="D743" s="102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</row>
    <row r="744">
      <c r="A744" s="83"/>
      <c r="B744" s="83"/>
      <c r="C744" s="102"/>
      <c r="D744" s="102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</row>
    <row r="745">
      <c r="A745" s="83"/>
      <c r="B745" s="83"/>
      <c r="C745" s="102"/>
      <c r="D745" s="102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</row>
    <row r="746">
      <c r="A746" s="83"/>
      <c r="B746" s="83"/>
      <c r="C746" s="102"/>
      <c r="D746" s="102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</row>
    <row r="747">
      <c r="A747" s="83"/>
      <c r="B747" s="83"/>
      <c r="C747" s="102"/>
      <c r="D747" s="102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</row>
    <row r="748">
      <c r="A748" s="83"/>
      <c r="B748" s="83"/>
      <c r="C748" s="102"/>
      <c r="D748" s="102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</row>
    <row r="749">
      <c r="A749" s="83"/>
      <c r="B749" s="83"/>
      <c r="C749" s="102"/>
      <c r="D749" s="102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</row>
    <row r="750">
      <c r="A750" s="83"/>
      <c r="B750" s="83"/>
      <c r="C750" s="102"/>
      <c r="D750" s="102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</row>
    <row r="751">
      <c r="A751" s="83"/>
      <c r="B751" s="83"/>
      <c r="C751" s="102"/>
      <c r="D751" s="102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</row>
    <row r="752">
      <c r="A752" s="83"/>
      <c r="B752" s="83"/>
      <c r="C752" s="102"/>
      <c r="D752" s="102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</row>
    <row r="753">
      <c r="A753" s="83"/>
      <c r="B753" s="83"/>
      <c r="C753" s="102"/>
      <c r="D753" s="102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</row>
    <row r="754">
      <c r="A754" s="83"/>
      <c r="B754" s="83"/>
      <c r="C754" s="102"/>
      <c r="D754" s="102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</row>
    <row r="755">
      <c r="A755" s="83"/>
      <c r="B755" s="83"/>
      <c r="C755" s="102"/>
      <c r="D755" s="102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</row>
    <row r="756">
      <c r="A756" s="83"/>
      <c r="B756" s="83"/>
      <c r="C756" s="102"/>
      <c r="D756" s="102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</row>
    <row r="757">
      <c r="A757" s="83"/>
      <c r="B757" s="83"/>
      <c r="C757" s="102"/>
      <c r="D757" s="102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</row>
    <row r="758">
      <c r="A758" s="83"/>
      <c r="B758" s="83"/>
      <c r="C758" s="102"/>
      <c r="D758" s="102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</row>
    <row r="759">
      <c r="A759" s="83"/>
      <c r="B759" s="83"/>
      <c r="C759" s="102"/>
      <c r="D759" s="102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</row>
    <row r="760">
      <c r="A760" s="83"/>
      <c r="B760" s="83"/>
      <c r="C760" s="102"/>
      <c r="D760" s="102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</row>
    <row r="761">
      <c r="A761" s="83"/>
      <c r="B761" s="83"/>
      <c r="C761" s="102"/>
      <c r="D761" s="102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</row>
    <row r="762">
      <c r="A762" s="83"/>
      <c r="B762" s="83"/>
      <c r="C762" s="102"/>
      <c r="D762" s="102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</row>
    <row r="763">
      <c r="A763" s="83"/>
      <c r="B763" s="83"/>
      <c r="C763" s="102"/>
      <c r="D763" s="102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</row>
    <row r="764">
      <c r="A764" s="83"/>
      <c r="B764" s="83"/>
      <c r="C764" s="102"/>
      <c r="D764" s="102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</row>
    <row r="765">
      <c r="A765" s="83"/>
      <c r="B765" s="83"/>
      <c r="C765" s="102"/>
      <c r="D765" s="102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</row>
    <row r="766">
      <c r="A766" s="83"/>
      <c r="B766" s="83"/>
      <c r="C766" s="102"/>
      <c r="D766" s="102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</row>
    <row r="767">
      <c r="A767" s="83"/>
      <c r="B767" s="83"/>
      <c r="C767" s="102"/>
      <c r="D767" s="102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</row>
    <row r="768">
      <c r="A768" s="83"/>
      <c r="B768" s="83"/>
      <c r="C768" s="102"/>
      <c r="D768" s="102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</row>
    <row r="769">
      <c r="A769" s="83"/>
      <c r="B769" s="83"/>
      <c r="C769" s="102"/>
      <c r="D769" s="102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</row>
    <row r="770">
      <c r="A770" s="83"/>
      <c r="B770" s="83"/>
      <c r="C770" s="102"/>
      <c r="D770" s="102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</row>
    <row r="771">
      <c r="A771" s="83"/>
      <c r="B771" s="83"/>
      <c r="C771" s="102"/>
      <c r="D771" s="102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</row>
    <row r="772">
      <c r="A772" s="83"/>
      <c r="B772" s="83"/>
      <c r="C772" s="102"/>
      <c r="D772" s="102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</row>
    <row r="773">
      <c r="A773" s="83"/>
      <c r="B773" s="83"/>
      <c r="C773" s="102"/>
      <c r="D773" s="102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</row>
    <row r="774">
      <c r="A774" s="83"/>
      <c r="B774" s="83"/>
      <c r="C774" s="102"/>
      <c r="D774" s="102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</row>
    <row r="775">
      <c r="A775" s="83"/>
      <c r="B775" s="83"/>
      <c r="C775" s="102"/>
      <c r="D775" s="102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</row>
    <row r="776">
      <c r="A776" s="83"/>
      <c r="B776" s="83"/>
      <c r="C776" s="102"/>
      <c r="D776" s="102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</row>
    <row r="777">
      <c r="A777" s="83"/>
      <c r="B777" s="83"/>
      <c r="C777" s="102"/>
      <c r="D777" s="102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</row>
    <row r="778">
      <c r="A778" s="83"/>
      <c r="B778" s="83"/>
      <c r="C778" s="102"/>
      <c r="D778" s="102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</row>
    <row r="779">
      <c r="A779" s="83"/>
      <c r="B779" s="83"/>
      <c r="C779" s="102"/>
      <c r="D779" s="102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</row>
    <row r="780">
      <c r="A780" s="83"/>
      <c r="B780" s="83"/>
      <c r="C780" s="102"/>
      <c r="D780" s="102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</row>
    <row r="781">
      <c r="A781" s="83"/>
      <c r="B781" s="83"/>
      <c r="C781" s="102"/>
      <c r="D781" s="102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</row>
    <row r="782">
      <c r="A782" s="83"/>
      <c r="B782" s="83"/>
      <c r="C782" s="102"/>
      <c r="D782" s="102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</row>
    <row r="783">
      <c r="A783" s="83"/>
      <c r="B783" s="83"/>
      <c r="C783" s="102"/>
      <c r="D783" s="102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</row>
    <row r="784">
      <c r="A784" s="83"/>
      <c r="B784" s="83"/>
      <c r="C784" s="102"/>
      <c r="D784" s="102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</row>
    <row r="785">
      <c r="A785" s="83"/>
      <c r="B785" s="83"/>
      <c r="C785" s="102"/>
      <c r="D785" s="102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</row>
    <row r="786">
      <c r="A786" s="83"/>
      <c r="B786" s="83"/>
      <c r="C786" s="102"/>
      <c r="D786" s="102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</row>
    <row r="787">
      <c r="A787" s="83"/>
      <c r="B787" s="83"/>
      <c r="C787" s="102"/>
      <c r="D787" s="102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</row>
    <row r="788">
      <c r="A788" s="83"/>
      <c r="B788" s="83"/>
      <c r="C788" s="102"/>
      <c r="D788" s="102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</row>
    <row r="789">
      <c r="A789" s="83"/>
      <c r="B789" s="83"/>
      <c r="C789" s="102"/>
      <c r="D789" s="102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</row>
    <row r="790">
      <c r="A790" s="83"/>
      <c r="B790" s="83"/>
      <c r="C790" s="102"/>
      <c r="D790" s="102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</row>
    <row r="791">
      <c r="A791" s="83"/>
      <c r="B791" s="83"/>
      <c r="C791" s="102"/>
      <c r="D791" s="102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</row>
    <row r="792">
      <c r="A792" s="83"/>
      <c r="B792" s="83"/>
      <c r="C792" s="102"/>
      <c r="D792" s="102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</row>
    <row r="793">
      <c r="A793" s="83"/>
      <c r="B793" s="83"/>
      <c r="C793" s="102"/>
      <c r="D793" s="102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</row>
    <row r="794">
      <c r="A794" s="83"/>
      <c r="B794" s="83"/>
      <c r="C794" s="102"/>
      <c r="D794" s="102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</row>
    <row r="795">
      <c r="A795" s="83"/>
      <c r="B795" s="83"/>
      <c r="C795" s="102"/>
      <c r="D795" s="102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</row>
    <row r="796">
      <c r="A796" s="83"/>
      <c r="B796" s="83"/>
      <c r="C796" s="102"/>
      <c r="D796" s="102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</row>
    <row r="797">
      <c r="A797" s="83"/>
      <c r="B797" s="83"/>
      <c r="C797" s="102"/>
      <c r="D797" s="102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</row>
    <row r="798">
      <c r="A798" s="83"/>
      <c r="B798" s="83"/>
      <c r="C798" s="102"/>
      <c r="D798" s="102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</row>
    <row r="799">
      <c r="A799" s="83"/>
      <c r="B799" s="83"/>
      <c r="C799" s="102"/>
      <c r="D799" s="102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</row>
    <row r="800">
      <c r="A800" s="83"/>
      <c r="B800" s="83"/>
      <c r="C800" s="102"/>
      <c r="D800" s="102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</row>
    <row r="801">
      <c r="A801" s="83"/>
      <c r="B801" s="83"/>
      <c r="C801" s="102"/>
      <c r="D801" s="102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</row>
    <row r="802">
      <c r="A802" s="83"/>
      <c r="B802" s="83"/>
      <c r="C802" s="102"/>
      <c r="D802" s="102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</row>
    <row r="803">
      <c r="A803" s="83"/>
      <c r="B803" s="83"/>
      <c r="C803" s="102"/>
      <c r="D803" s="102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</row>
    <row r="804">
      <c r="A804" s="83"/>
      <c r="B804" s="83"/>
      <c r="C804" s="102"/>
      <c r="D804" s="102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</row>
    <row r="805">
      <c r="A805" s="83"/>
      <c r="B805" s="83"/>
      <c r="C805" s="102"/>
      <c r="D805" s="102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</row>
    <row r="806">
      <c r="A806" s="83"/>
      <c r="B806" s="83"/>
      <c r="C806" s="102"/>
      <c r="D806" s="102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</row>
    <row r="807">
      <c r="A807" s="83"/>
      <c r="B807" s="83"/>
      <c r="C807" s="102"/>
      <c r="D807" s="102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</row>
    <row r="808">
      <c r="A808" s="83"/>
      <c r="B808" s="83"/>
      <c r="C808" s="102"/>
      <c r="D808" s="102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</row>
    <row r="809">
      <c r="A809" s="83"/>
      <c r="B809" s="83"/>
      <c r="C809" s="102"/>
      <c r="D809" s="102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</row>
    <row r="810">
      <c r="A810" s="83"/>
      <c r="B810" s="83"/>
      <c r="C810" s="102"/>
      <c r="D810" s="102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</row>
    <row r="811">
      <c r="A811" s="83"/>
      <c r="B811" s="83"/>
      <c r="C811" s="102"/>
      <c r="D811" s="102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</row>
    <row r="812">
      <c r="A812" s="83"/>
      <c r="B812" s="83"/>
      <c r="C812" s="102"/>
      <c r="D812" s="102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</row>
    <row r="813">
      <c r="A813" s="83"/>
      <c r="B813" s="83"/>
      <c r="C813" s="102"/>
      <c r="D813" s="102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</row>
    <row r="814">
      <c r="A814" s="83"/>
      <c r="B814" s="83"/>
      <c r="C814" s="102"/>
      <c r="D814" s="102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</row>
    <row r="815">
      <c r="A815" s="83"/>
      <c r="B815" s="83"/>
      <c r="C815" s="102"/>
      <c r="D815" s="102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</row>
    <row r="816">
      <c r="A816" s="83"/>
      <c r="B816" s="83"/>
      <c r="C816" s="102"/>
      <c r="D816" s="102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</row>
    <row r="817">
      <c r="A817" s="83"/>
      <c r="B817" s="83"/>
      <c r="C817" s="102"/>
      <c r="D817" s="102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</row>
    <row r="818">
      <c r="A818" s="83"/>
      <c r="B818" s="83"/>
      <c r="C818" s="102"/>
      <c r="D818" s="102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</row>
    <row r="819">
      <c r="A819" s="83"/>
      <c r="B819" s="83"/>
      <c r="C819" s="102"/>
      <c r="D819" s="102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</row>
    <row r="820">
      <c r="A820" s="83"/>
      <c r="B820" s="83"/>
      <c r="C820" s="102"/>
      <c r="D820" s="102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</row>
    <row r="821">
      <c r="A821" s="83"/>
      <c r="B821" s="83"/>
      <c r="C821" s="102"/>
      <c r="D821" s="102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</row>
    <row r="822">
      <c r="A822" s="83"/>
      <c r="B822" s="83"/>
      <c r="C822" s="102"/>
      <c r="D822" s="102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</row>
    <row r="823">
      <c r="A823" s="83"/>
      <c r="B823" s="83"/>
      <c r="C823" s="102"/>
      <c r="D823" s="102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</row>
    <row r="824">
      <c r="A824" s="83"/>
      <c r="B824" s="83"/>
      <c r="C824" s="102"/>
      <c r="D824" s="102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</row>
    <row r="825">
      <c r="A825" s="83"/>
      <c r="B825" s="83"/>
      <c r="C825" s="102"/>
      <c r="D825" s="102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</row>
    <row r="826">
      <c r="A826" s="83"/>
      <c r="B826" s="83"/>
      <c r="C826" s="102"/>
      <c r="D826" s="102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</row>
    <row r="827">
      <c r="A827" s="83"/>
      <c r="B827" s="83"/>
      <c r="C827" s="102"/>
      <c r="D827" s="102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</row>
    <row r="828">
      <c r="A828" s="83"/>
      <c r="B828" s="83"/>
      <c r="C828" s="102"/>
      <c r="D828" s="102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</row>
    <row r="829">
      <c r="A829" s="83"/>
      <c r="B829" s="83"/>
      <c r="C829" s="102"/>
      <c r="D829" s="102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</row>
    <row r="830">
      <c r="A830" s="83"/>
      <c r="B830" s="83"/>
      <c r="C830" s="102"/>
      <c r="D830" s="102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</row>
    <row r="831">
      <c r="A831" s="83"/>
      <c r="B831" s="83"/>
      <c r="C831" s="102"/>
      <c r="D831" s="102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</row>
    <row r="832">
      <c r="A832" s="83"/>
      <c r="B832" s="83"/>
      <c r="C832" s="102"/>
      <c r="D832" s="102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</row>
    <row r="833">
      <c r="A833" s="83"/>
      <c r="B833" s="83"/>
      <c r="C833" s="102"/>
      <c r="D833" s="102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</row>
    <row r="834">
      <c r="A834" s="83"/>
      <c r="B834" s="83"/>
      <c r="C834" s="102"/>
      <c r="D834" s="102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</row>
    <row r="835">
      <c r="A835" s="83"/>
      <c r="B835" s="83"/>
      <c r="C835" s="102"/>
      <c r="D835" s="102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</row>
    <row r="836">
      <c r="A836" s="83"/>
      <c r="B836" s="83"/>
      <c r="C836" s="102"/>
      <c r="D836" s="102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</row>
    <row r="837">
      <c r="A837" s="83"/>
      <c r="B837" s="83"/>
      <c r="C837" s="102"/>
      <c r="D837" s="102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</row>
    <row r="838">
      <c r="A838" s="83"/>
      <c r="B838" s="83"/>
      <c r="C838" s="102"/>
      <c r="D838" s="102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</row>
    <row r="839">
      <c r="A839" s="83"/>
      <c r="B839" s="83"/>
      <c r="C839" s="102"/>
      <c r="D839" s="102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</row>
    <row r="840">
      <c r="A840" s="83"/>
      <c r="B840" s="83"/>
      <c r="C840" s="102"/>
      <c r="D840" s="102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</row>
    <row r="841">
      <c r="A841" s="83"/>
      <c r="B841" s="83"/>
      <c r="C841" s="102"/>
      <c r="D841" s="102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</row>
    <row r="842">
      <c r="A842" s="83"/>
      <c r="B842" s="83"/>
      <c r="C842" s="102"/>
      <c r="D842" s="102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</row>
    <row r="843">
      <c r="A843" s="83"/>
      <c r="B843" s="83"/>
      <c r="C843" s="102"/>
      <c r="D843" s="102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</row>
    <row r="844">
      <c r="A844" s="83"/>
      <c r="B844" s="83"/>
      <c r="C844" s="102"/>
      <c r="D844" s="102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</row>
    <row r="845">
      <c r="A845" s="83"/>
      <c r="B845" s="83"/>
      <c r="C845" s="102"/>
      <c r="D845" s="102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</row>
    <row r="846">
      <c r="A846" s="83"/>
      <c r="B846" s="83"/>
      <c r="C846" s="102"/>
      <c r="D846" s="102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</row>
    <row r="847">
      <c r="A847" s="83"/>
      <c r="B847" s="83"/>
      <c r="C847" s="102"/>
      <c r="D847" s="102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</row>
    <row r="848">
      <c r="A848" s="83"/>
      <c r="B848" s="83"/>
      <c r="C848" s="102"/>
      <c r="D848" s="102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</row>
    <row r="849">
      <c r="A849" s="83"/>
      <c r="B849" s="83"/>
      <c r="C849" s="102"/>
      <c r="D849" s="102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</row>
    <row r="850">
      <c r="A850" s="83"/>
      <c r="B850" s="83"/>
      <c r="C850" s="102"/>
      <c r="D850" s="102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</row>
    <row r="851">
      <c r="A851" s="83"/>
      <c r="B851" s="83"/>
      <c r="C851" s="102"/>
      <c r="D851" s="102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</row>
    <row r="852">
      <c r="A852" s="83"/>
      <c r="B852" s="83"/>
      <c r="C852" s="102"/>
      <c r="D852" s="102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</row>
    <row r="853">
      <c r="A853" s="83"/>
      <c r="B853" s="83"/>
      <c r="C853" s="102"/>
      <c r="D853" s="102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</row>
    <row r="854">
      <c r="A854" s="83"/>
      <c r="B854" s="83"/>
      <c r="C854" s="102"/>
      <c r="D854" s="102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</row>
    <row r="855">
      <c r="A855" s="83"/>
      <c r="B855" s="83"/>
      <c r="C855" s="102"/>
      <c r="D855" s="102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</row>
    <row r="856">
      <c r="A856" s="83"/>
      <c r="B856" s="83"/>
      <c r="C856" s="102"/>
      <c r="D856" s="102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</row>
    <row r="857">
      <c r="A857" s="83"/>
      <c r="B857" s="83"/>
      <c r="C857" s="102"/>
      <c r="D857" s="102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</row>
    <row r="858">
      <c r="A858" s="83"/>
      <c r="B858" s="83"/>
      <c r="C858" s="102"/>
      <c r="D858" s="102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</row>
    <row r="859">
      <c r="A859" s="83"/>
      <c r="B859" s="83"/>
      <c r="C859" s="102"/>
      <c r="D859" s="102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</row>
    <row r="860">
      <c r="A860" s="83"/>
      <c r="B860" s="83"/>
      <c r="C860" s="102"/>
      <c r="D860" s="102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</row>
    <row r="861">
      <c r="A861" s="83"/>
      <c r="B861" s="83"/>
      <c r="C861" s="102"/>
      <c r="D861" s="102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</row>
    <row r="862">
      <c r="A862" s="83"/>
      <c r="B862" s="83"/>
      <c r="C862" s="102"/>
      <c r="D862" s="102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</row>
    <row r="863">
      <c r="A863" s="83"/>
      <c r="B863" s="83"/>
      <c r="C863" s="102"/>
      <c r="D863" s="102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</row>
    <row r="864">
      <c r="A864" s="83"/>
      <c r="B864" s="83"/>
      <c r="C864" s="102"/>
      <c r="D864" s="102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</row>
    <row r="865">
      <c r="A865" s="83"/>
      <c r="B865" s="83"/>
      <c r="C865" s="102"/>
      <c r="D865" s="102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</row>
    <row r="866">
      <c r="A866" s="83"/>
      <c r="B866" s="83"/>
      <c r="C866" s="102"/>
      <c r="D866" s="102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</row>
    <row r="867">
      <c r="A867" s="83"/>
      <c r="B867" s="83"/>
      <c r="C867" s="102"/>
      <c r="D867" s="102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</row>
    <row r="868">
      <c r="A868" s="83"/>
      <c r="B868" s="83"/>
      <c r="C868" s="102"/>
      <c r="D868" s="102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</row>
    <row r="869">
      <c r="A869" s="83"/>
      <c r="B869" s="83"/>
      <c r="C869" s="102"/>
      <c r="D869" s="102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</row>
    <row r="870">
      <c r="A870" s="83"/>
      <c r="B870" s="83"/>
      <c r="C870" s="102"/>
      <c r="D870" s="102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</row>
    <row r="871">
      <c r="A871" s="83"/>
      <c r="B871" s="83"/>
      <c r="C871" s="102"/>
      <c r="D871" s="102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</row>
    <row r="872">
      <c r="A872" s="83"/>
      <c r="B872" s="83"/>
      <c r="C872" s="102"/>
      <c r="D872" s="102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</row>
    <row r="873">
      <c r="A873" s="83"/>
      <c r="B873" s="83"/>
      <c r="C873" s="102"/>
      <c r="D873" s="102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</row>
    <row r="874">
      <c r="A874" s="83"/>
      <c r="B874" s="83"/>
      <c r="C874" s="102"/>
      <c r="D874" s="102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</row>
    <row r="875">
      <c r="A875" s="83"/>
      <c r="B875" s="83"/>
      <c r="C875" s="102"/>
      <c r="D875" s="102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</row>
    <row r="876">
      <c r="A876" s="83"/>
      <c r="B876" s="83"/>
      <c r="C876" s="102"/>
      <c r="D876" s="102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</row>
    <row r="877">
      <c r="A877" s="83"/>
      <c r="B877" s="83"/>
      <c r="C877" s="102"/>
      <c r="D877" s="102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</row>
    <row r="878">
      <c r="A878" s="83"/>
      <c r="B878" s="83"/>
      <c r="C878" s="102"/>
      <c r="D878" s="102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</row>
    <row r="879">
      <c r="A879" s="83"/>
      <c r="B879" s="83"/>
      <c r="C879" s="102"/>
      <c r="D879" s="102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</row>
    <row r="880">
      <c r="A880" s="83"/>
      <c r="B880" s="83"/>
      <c r="C880" s="102"/>
      <c r="D880" s="102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</row>
    <row r="881">
      <c r="A881" s="83"/>
      <c r="B881" s="83"/>
      <c r="C881" s="102"/>
      <c r="D881" s="102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</row>
    <row r="882">
      <c r="A882" s="83"/>
      <c r="B882" s="83"/>
      <c r="C882" s="102"/>
      <c r="D882" s="102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</row>
    <row r="883">
      <c r="A883" s="83"/>
      <c r="B883" s="83"/>
      <c r="C883" s="102"/>
      <c r="D883" s="102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</row>
    <row r="884">
      <c r="A884" s="83"/>
      <c r="B884" s="83"/>
      <c r="C884" s="102"/>
      <c r="D884" s="102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</row>
    <row r="885">
      <c r="A885" s="83"/>
      <c r="B885" s="83"/>
      <c r="C885" s="102"/>
      <c r="D885" s="102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</row>
    <row r="886">
      <c r="A886" s="83"/>
      <c r="B886" s="83"/>
      <c r="C886" s="102"/>
      <c r="D886" s="102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</row>
    <row r="887">
      <c r="A887" s="83"/>
      <c r="B887" s="83"/>
      <c r="C887" s="102"/>
      <c r="D887" s="102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</row>
    <row r="888">
      <c r="A888" s="83"/>
      <c r="B888" s="83"/>
      <c r="C888" s="102"/>
      <c r="D888" s="102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</row>
    <row r="889">
      <c r="A889" s="83"/>
      <c r="B889" s="83"/>
      <c r="C889" s="102"/>
      <c r="D889" s="102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</row>
    <row r="890">
      <c r="A890" s="83"/>
      <c r="B890" s="83"/>
      <c r="C890" s="102"/>
      <c r="D890" s="102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</row>
    <row r="891">
      <c r="A891" s="83"/>
      <c r="B891" s="83"/>
      <c r="C891" s="102"/>
      <c r="D891" s="102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</row>
    <row r="892">
      <c r="A892" s="83"/>
      <c r="B892" s="83"/>
      <c r="C892" s="102"/>
      <c r="D892" s="102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</row>
    <row r="893">
      <c r="A893" s="83"/>
      <c r="B893" s="83"/>
      <c r="C893" s="102"/>
      <c r="D893" s="102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</row>
    <row r="894">
      <c r="A894" s="83"/>
      <c r="B894" s="83"/>
      <c r="C894" s="102"/>
      <c r="D894" s="102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</row>
    <row r="895">
      <c r="A895" s="83"/>
      <c r="B895" s="83"/>
      <c r="C895" s="102"/>
      <c r="D895" s="102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</row>
    <row r="896">
      <c r="A896" s="83"/>
      <c r="B896" s="83"/>
      <c r="C896" s="102"/>
      <c r="D896" s="102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</row>
    <row r="897">
      <c r="A897" s="83"/>
      <c r="B897" s="83"/>
      <c r="C897" s="102"/>
      <c r="D897" s="102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</row>
    <row r="898">
      <c r="A898" s="83"/>
      <c r="B898" s="83"/>
      <c r="C898" s="102"/>
      <c r="D898" s="102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</row>
    <row r="899">
      <c r="A899" s="83"/>
      <c r="B899" s="83"/>
      <c r="C899" s="102"/>
      <c r="D899" s="102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</row>
    <row r="900">
      <c r="A900" s="83"/>
      <c r="B900" s="83"/>
      <c r="C900" s="102"/>
      <c r="D900" s="102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</row>
    <row r="901">
      <c r="A901" s="83"/>
      <c r="B901" s="83"/>
      <c r="C901" s="102"/>
      <c r="D901" s="102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</row>
    <row r="902">
      <c r="A902" s="83"/>
      <c r="B902" s="83"/>
      <c r="C902" s="102"/>
      <c r="D902" s="102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</row>
    <row r="903">
      <c r="A903" s="83"/>
      <c r="B903" s="83"/>
      <c r="C903" s="102"/>
      <c r="D903" s="102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</row>
    <row r="904">
      <c r="A904" s="83"/>
      <c r="B904" s="83"/>
      <c r="C904" s="102"/>
      <c r="D904" s="102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</row>
    <row r="905">
      <c r="A905" s="83"/>
      <c r="B905" s="83"/>
      <c r="C905" s="102"/>
      <c r="D905" s="102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</row>
    <row r="906">
      <c r="A906" s="83"/>
      <c r="B906" s="83"/>
      <c r="C906" s="102"/>
      <c r="D906" s="102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</row>
    <row r="907">
      <c r="A907" s="83"/>
      <c r="B907" s="83"/>
      <c r="C907" s="102"/>
      <c r="D907" s="102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</row>
    <row r="908">
      <c r="A908" s="83"/>
      <c r="B908" s="83"/>
      <c r="C908" s="102"/>
      <c r="D908" s="102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</row>
    <row r="909">
      <c r="A909" s="83"/>
      <c r="B909" s="83"/>
      <c r="C909" s="102"/>
      <c r="D909" s="102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</row>
    <row r="910">
      <c r="A910" s="83"/>
      <c r="B910" s="83"/>
      <c r="C910" s="102"/>
      <c r="D910" s="102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</row>
    <row r="911">
      <c r="A911" s="83"/>
      <c r="B911" s="83"/>
      <c r="C911" s="102"/>
      <c r="D911" s="102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</row>
    <row r="912">
      <c r="A912" s="83"/>
      <c r="B912" s="83"/>
      <c r="C912" s="102"/>
      <c r="D912" s="102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</row>
    <row r="913">
      <c r="A913" s="83"/>
      <c r="B913" s="83"/>
      <c r="C913" s="102"/>
      <c r="D913" s="102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</row>
    <row r="914">
      <c r="A914" s="83"/>
      <c r="B914" s="83"/>
      <c r="C914" s="102"/>
      <c r="D914" s="102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</row>
    <row r="915">
      <c r="A915" s="83"/>
      <c r="B915" s="83"/>
      <c r="C915" s="102"/>
      <c r="D915" s="102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</row>
    <row r="916">
      <c r="A916" s="83"/>
      <c r="B916" s="83"/>
      <c r="C916" s="102"/>
      <c r="D916" s="102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</row>
    <row r="917">
      <c r="A917" s="83"/>
      <c r="B917" s="83"/>
      <c r="C917" s="102"/>
      <c r="D917" s="102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</row>
    <row r="918">
      <c r="A918" s="83"/>
      <c r="B918" s="83"/>
      <c r="C918" s="102"/>
      <c r="D918" s="102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</row>
    <row r="919">
      <c r="A919" s="83"/>
      <c r="B919" s="83"/>
      <c r="C919" s="102"/>
      <c r="D919" s="102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</row>
    <row r="920">
      <c r="A920" s="83"/>
      <c r="B920" s="83"/>
      <c r="C920" s="102"/>
      <c r="D920" s="102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</row>
    <row r="921">
      <c r="A921" s="83"/>
      <c r="B921" s="83"/>
      <c r="C921" s="102"/>
      <c r="D921" s="102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</row>
    <row r="922">
      <c r="A922" s="83"/>
      <c r="B922" s="83"/>
      <c r="C922" s="102"/>
      <c r="D922" s="102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</row>
    <row r="923">
      <c r="A923" s="83"/>
      <c r="B923" s="83"/>
      <c r="C923" s="102"/>
      <c r="D923" s="102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</row>
    <row r="924">
      <c r="A924" s="83"/>
      <c r="B924" s="83"/>
      <c r="C924" s="102"/>
      <c r="D924" s="102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</row>
    <row r="925">
      <c r="A925" s="83"/>
      <c r="B925" s="83"/>
      <c r="C925" s="102"/>
      <c r="D925" s="102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</row>
    <row r="926">
      <c r="A926" s="83"/>
      <c r="B926" s="83"/>
      <c r="C926" s="102"/>
      <c r="D926" s="102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</row>
    <row r="927">
      <c r="A927" s="83"/>
      <c r="B927" s="83"/>
      <c r="C927" s="102"/>
      <c r="D927" s="102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</row>
    <row r="928">
      <c r="A928" s="83"/>
      <c r="B928" s="83"/>
      <c r="C928" s="102"/>
      <c r="D928" s="102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</row>
    <row r="929">
      <c r="A929" s="83"/>
      <c r="B929" s="83"/>
      <c r="C929" s="102"/>
      <c r="D929" s="102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</row>
    <row r="930">
      <c r="A930" s="83"/>
      <c r="B930" s="83"/>
      <c r="C930" s="102"/>
      <c r="D930" s="102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</row>
    <row r="931">
      <c r="A931" s="83"/>
      <c r="B931" s="83"/>
      <c r="C931" s="102"/>
      <c r="D931" s="102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</row>
    <row r="932">
      <c r="A932" s="83"/>
      <c r="B932" s="83"/>
      <c r="C932" s="102"/>
      <c r="D932" s="102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</row>
    <row r="933">
      <c r="A933" s="83"/>
      <c r="B933" s="83"/>
      <c r="C933" s="102"/>
      <c r="D933" s="102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</row>
    <row r="934">
      <c r="A934" s="83"/>
      <c r="B934" s="83"/>
      <c r="C934" s="102"/>
      <c r="D934" s="102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</row>
    <row r="935">
      <c r="A935" s="83"/>
      <c r="B935" s="83"/>
      <c r="C935" s="102"/>
      <c r="D935" s="102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</row>
    <row r="936">
      <c r="A936" s="83"/>
      <c r="B936" s="83"/>
      <c r="C936" s="102"/>
      <c r="D936" s="102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</row>
    <row r="937">
      <c r="A937" s="83"/>
      <c r="B937" s="83"/>
      <c r="C937" s="102"/>
      <c r="D937" s="102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</row>
    <row r="938">
      <c r="A938" s="83"/>
      <c r="B938" s="83"/>
      <c r="C938" s="102"/>
      <c r="D938" s="102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</row>
    <row r="939">
      <c r="A939" s="83"/>
      <c r="B939" s="83"/>
      <c r="C939" s="102"/>
      <c r="D939" s="102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</row>
    <row r="940">
      <c r="A940" s="83"/>
      <c r="B940" s="83"/>
      <c r="C940" s="102"/>
      <c r="D940" s="102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</row>
    <row r="941">
      <c r="A941" s="83"/>
      <c r="B941" s="83"/>
      <c r="C941" s="102"/>
      <c r="D941" s="102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</row>
    <row r="942">
      <c r="A942" s="83"/>
      <c r="B942" s="83"/>
      <c r="C942" s="102"/>
      <c r="D942" s="102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</row>
    <row r="943">
      <c r="A943" s="83"/>
      <c r="B943" s="83"/>
      <c r="C943" s="102"/>
      <c r="D943" s="102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</row>
    <row r="944">
      <c r="A944" s="83"/>
      <c r="B944" s="83"/>
      <c r="C944" s="102"/>
      <c r="D944" s="102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</row>
    <row r="945">
      <c r="A945" s="83"/>
      <c r="B945" s="83"/>
      <c r="C945" s="102"/>
      <c r="D945" s="102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</row>
    <row r="946">
      <c r="A946" s="83"/>
      <c r="B946" s="83"/>
      <c r="C946" s="102"/>
      <c r="D946" s="102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</row>
    <row r="947">
      <c r="A947" s="83"/>
      <c r="B947" s="83"/>
      <c r="C947" s="102"/>
      <c r="D947" s="102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</row>
    <row r="948">
      <c r="A948" s="83"/>
      <c r="B948" s="83"/>
      <c r="C948" s="102"/>
      <c r="D948" s="102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</row>
    <row r="949">
      <c r="A949" s="83"/>
      <c r="B949" s="83"/>
      <c r="C949" s="102"/>
      <c r="D949" s="102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</row>
    <row r="950">
      <c r="A950" s="83"/>
      <c r="B950" s="83"/>
      <c r="C950" s="102"/>
      <c r="D950" s="102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</row>
    <row r="951">
      <c r="A951" s="83"/>
      <c r="B951" s="83"/>
      <c r="C951" s="102"/>
      <c r="D951" s="102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</row>
    <row r="952">
      <c r="A952" s="83"/>
      <c r="B952" s="83"/>
      <c r="C952" s="102"/>
      <c r="D952" s="102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</row>
    <row r="953">
      <c r="A953" s="83"/>
      <c r="B953" s="83"/>
      <c r="C953" s="102"/>
      <c r="D953" s="102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</row>
    <row r="954">
      <c r="A954" s="83"/>
      <c r="B954" s="83"/>
      <c r="C954" s="102"/>
      <c r="D954" s="102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</row>
    <row r="955">
      <c r="A955" s="83"/>
      <c r="B955" s="83"/>
      <c r="C955" s="102"/>
      <c r="D955" s="102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</row>
    <row r="956">
      <c r="A956" s="83"/>
      <c r="B956" s="83"/>
      <c r="C956" s="102"/>
      <c r="D956" s="102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</row>
    <row r="957">
      <c r="A957" s="83"/>
      <c r="B957" s="83"/>
      <c r="C957" s="102"/>
      <c r="D957" s="102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</row>
    <row r="958">
      <c r="A958" s="83"/>
      <c r="B958" s="83"/>
      <c r="C958" s="102"/>
      <c r="D958" s="102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</row>
    <row r="959">
      <c r="A959" s="83"/>
      <c r="B959" s="83"/>
      <c r="C959" s="102"/>
      <c r="D959" s="102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</row>
    <row r="960">
      <c r="A960" s="83"/>
      <c r="B960" s="83"/>
      <c r="C960" s="102"/>
      <c r="D960" s="102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</row>
    <row r="961">
      <c r="A961" s="83"/>
      <c r="B961" s="83"/>
      <c r="C961" s="102"/>
      <c r="D961" s="102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</row>
    <row r="962">
      <c r="A962" s="83"/>
      <c r="B962" s="83"/>
      <c r="C962" s="102"/>
      <c r="D962" s="102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</row>
    <row r="963">
      <c r="A963" s="83"/>
      <c r="B963" s="83"/>
      <c r="C963" s="102"/>
      <c r="D963" s="102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</row>
    <row r="964">
      <c r="A964" s="83"/>
      <c r="B964" s="83"/>
      <c r="C964" s="102"/>
      <c r="D964" s="102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</row>
    <row r="965">
      <c r="A965" s="83"/>
      <c r="B965" s="83"/>
      <c r="C965" s="102"/>
      <c r="D965" s="102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</row>
    <row r="966">
      <c r="A966" s="83"/>
      <c r="B966" s="83"/>
      <c r="C966" s="102"/>
      <c r="D966" s="102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</row>
    <row r="967">
      <c r="A967" s="83"/>
      <c r="B967" s="83"/>
      <c r="C967" s="102"/>
      <c r="D967" s="102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</row>
    <row r="968">
      <c r="A968" s="83"/>
      <c r="B968" s="83"/>
      <c r="C968" s="102"/>
      <c r="D968" s="102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</row>
    <row r="969">
      <c r="A969" s="83"/>
      <c r="B969" s="83"/>
      <c r="C969" s="102"/>
      <c r="D969" s="102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</row>
    <row r="970">
      <c r="A970" s="83"/>
      <c r="B970" s="83"/>
      <c r="C970" s="102"/>
      <c r="D970" s="102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</row>
    <row r="971">
      <c r="A971" s="83"/>
      <c r="B971" s="83"/>
      <c r="C971" s="102"/>
      <c r="D971" s="102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</row>
    <row r="972">
      <c r="A972" s="83"/>
      <c r="B972" s="83"/>
      <c r="C972" s="102"/>
      <c r="D972" s="102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</row>
    <row r="973">
      <c r="A973" s="83"/>
      <c r="B973" s="83"/>
      <c r="C973" s="102"/>
      <c r="D973" s="102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</row>
    <row r="974">
      <c r="A974" s="83"/>
      <c r="B974" s="83"/>
      <c r="C974" s="102"/>
      <c r="D974" s="102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</row>
    <row r="975">
      <c r="A975" s="83"/>
      <c r="B975" s="83"/>
      <c r="C975" s="102"/>
      <c r="D975" s="102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</row>
    <row r="976">
      <c r="A976" s="83"/>
      <c r="B976" s="83"/>
      <c r="C976" s="102"/>
      <c r="D976" s="102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</row>
    <row r="977">
      <c r="A977" s="83"/>
      <c r="B977" s="83"/>
      <c r="C977" s="102"/>
      <c r="D977" s="102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</row>
    <row r="978">
      <c r="A978" s="83"/>
      <c r="B978" s="83"/>
      <c r="C978" s="102"/>
      <c r="D978" s="102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</row>
    <row r="979">
      <c r="A979" s="83"/>
      <c r="B979" s="83"/>
      <c r="C979" s="102"/>
      <c r="D979" s="102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</row>
    <row r="980">
      <c r="A980" s="83"/>
      <c r="B980" s="83"/>
      <c r="C980" s="102"/>
      <c r="D980" s="102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</row>
    <row r="981">
      <c r="A981" s="83"/>
      <c r="B981" s="83"/>
      <c r="C981" s="102"/>
      <c r="D981" s="102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</row>
    <row r="982">
      <c r="A982" s="83"/>
      <c r="B982" s="83"/>
      <c r="C982" s="102"/>
      <c r="D982" s="102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</row>
    <row r="983">
      <c r="A983" s="83"/>
      <c r="B983" s="83"/>
      <c r="C983" s="102"/>
      <c r="D983" s="102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</row>
    <row r="984">
      <c r="A984" s="83"/>
      <c r="B984" s="83"/>
      <c r="C984" s="102"/>
      <c r="D984" s="102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</row>
    <row r="985">
      <c r="A985" s="83"/>
      <c r="B985" s="83"/>
      <c r="C985" s="102"/>
      <c r="D985" s="102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</row>
    <row r="986">
      <c r="A986" s="83"/>
      <c r="B986" s="83"/>
      <c r="C986" s="102"/>
      <c r="D986" s="102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</row>
    <row r="987">
      <c r="A987" s="83"/>
      <c r="B987" s="83"/>
      <c r="C987" s="102"/>
      <c r="D987" s="102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</row>
    <row r="988">
      <c r="A988" s="83"/>
      <c r="B988" s="83"/>
      <c r="C988" s="102"/>
      <c r="D988" s="102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</row>
    <row r="989">
      <c r="A989" s="83"/>
      <c r="B989" s="83"/>
      <c r="C989" s="102"/>
      <c r="D989" s="102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</row>
    <row r="990">
      <c r="A990" s="83"/>
      <c r="B990" s="83"/>
      <c r="C990" s="102"/>
      <c r="D990" s="102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</row>
    <row r="991">
      <c r="A991" s="83"/>
      <c r="B991" s="83"/>
      <c r="C991" s="102"/>
      <c r="D991" s="102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</row>
    <row r="992">
      <c r="A992" s="83"/>
      <c r="B992" s="83"/>
      <c r="C992" s="102"/>
      <c r="D992" s="102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</row>
    <row r="993">
      <c r="A993" s="83"/>
      <c r="B993" s="83"/>
      <c r="C993" s="102"/>
      <c r="D993" s="102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</row>
    <row r="994">
      <c r="A994" s="83"/>
      <c r="B994" s="83"/>
      <c r="C994" s="102"/>
      <c r="D994" s="102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</row>
    <row r="995">
      <c r="A995" s="83"/>
      <c r="B995" s="83"/>
      <c r="C995" s="102"/>
      <c r="D995" s="102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</row>
    <row r="996">
      <c r="A996" s="83"/>
      <c r="B996" s="83"/>
      <c r="C996" s="102"/>
      <c r="D996" s="102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</row>
    <row r="997">
      <c r="A997" s="83"/>
      <c r="B997" s="83"/>
      <c r="C997" s="102"/>
      <c r="D997" s="102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</row>
    <row r="998">
      <c r="A998" s="83"/>
      <c r="B998" s="83"/>
      <c r="C998" s="102"/>
      <c r="D998" s="102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</row>
    <row r="999">
      <c r="A999" s="83"/>
      <c r="B999" s="83"/>
      <c r="C999" s="102"/>
      <c r="D999" s="102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</row>
    <row r="1000">
      <c r="A1000" s="83"/>
      <c r="B1000" s="83"/>
      <c r="C1000" s="102"/>
      <c r="D1000" s="102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</row>
    <row r="1001">
      <c r="A1001" s="83"/>
      <c r="B1001" s="83"/>
      <c r="C1001" s="102"/>
      <c r="D1001" s="102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  <c r="AB1001" s="83"/>
    </row>
    <row r="1002">
      <c r="A1002" s="83"/>
      <c r="B1002" s="83"/>
      <c r="C1002" s="102"/>
      <c r="D1002" s="102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  <c r="AB1002" s="83"/>
    </row>
    <row r="1003">
      <c r="A1003" s="83"/>
      <c r="B1003" s="83"/>
      <c r="C1003" s="102"/>
      <c r="D1003" s="102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  <c r="AB1003" s="83"/>
    </row>
  </sheetData>
  <dataValidations>
    <dataValidation type="list" allowBlank="1" sqref="C2:C29">
      <formula1>"Suministros,Lencería,Farmacia,Quirófano,Química"</formula1>
    </dataValidation>
    <dataValidation type="list" allowBlank="1" showDropDown="1" showErrorMessage="1" sqref="H2:H29">
      <formula1>"Semanal,Quincenal,Mensual,Bimestral,Según demanda"</formula1>
    </dataValidation>
    <dataValidation type="custom" allowBlank="1" showDropDown="1" sqref="D2:G2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5.25"/>
    <col customWidth="1" min="3" max="3" width="19.38"/>
  </cols>
  <sheetData>
    <row r="1">
      <c r="A1" s="1" t="s">
        <v>121</v>
      </c>
      <c r="B1" s="9" t="s">
        <v>45</v>
      </c>
      <c r="C1" s="2" t="s">
        <v>122</v>
      </c>
    </row>
    <row r="2">
      <c r="A2" s="78" t="s">
        <v>123</v>
      </c>
      <c r="B2" s="79" t="s">
        <v>124</v>
      </c>
      <c r="C2" s="103">
        <v>30.0</v>
      </c>
      <c r="E2" s="99"/>
      <c r="F2" s="99"/>
      <c r="G2" s="99"/>
      <c r="H2" s="104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>
      <c r="A3" s="90" t="s">
        <v>43</v>
      </c>
      <c r="B3" s="85" t="s">
        <v>125</v>
      </c>
      <c r="C3" s="105">
        <v>80.0</v>
      </c>
      <c r="E3" s="99"/>
      <c r="F3" s="99"/>
      <c r="G3" s="99"/>
      <c r="H3" s="104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>
      <c r="A4" s="78" t="s">
        <v>126</v>
      </c>
      <c r="B4" s="79" t="s">
        <v>127</v>
      </c>
      <c r="C4" s="103">
        <v>100.0</v>
      </c>
      <c r="E4" s="99"/>
      <c r="F4" s="99"/>
      <c r="G4" s="99"/>
      <c r="H4" s="104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>
      <c r="A5" s="106" t="s">
        <v>128</v>
      </c>
      <c r="B5" s="92" t="s">
        <v>129</v>
      </c>
      <c r="C5" s="107">
        <v>50.0</v>
      </c>
      <c r="E5" s="99"/>
      <c r="F5" s="99"/>
      <c r="G5" s="99"/>
      <c r="H5" s="104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</sheetData>
  <dataValidations>
    <dataValidation type="custom" allowBlank="1" showDropDown="1" sqref="C2:C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1.88"/>
    <col customWidth="1" min="3" max="3" width="16.88"/>
    <col customWidth="1" min="4" max="4" width="14.0"/>
    <col customWidth="1" min="5" max="5" width="17.25"/>
    <col customWidth="1" min="6" max="6" width="16.75"/>
    <col customWidth="1" min="7" max="7" width="11.63"/>
    <col customWidth="1" min="8" max="8" width="3.13"/>
    <col customWidth="1" min="9" max="9" width="2.25"/>
    <col customWidth="1" min="10" max="10" width="7.13"/>
    <col customWidth="1" min="11" max="11" width="8.63"/>
  </cols>
  <sheetData>
    <row r="1">
      <c r="A1" s="108" t="s">
        <v>130</v>
      </c>
      <c r="B1" s="109" t="s">
        <v>131</v>
      </c>
      <c r="C1" s="109" t="s">
        <v>132</v>
      </c>
      <c r="D1" s="109" t="s">
        <v>133</v>
      </c>
      <c r="E1" s="110" t="s">
        <v>134</v>
      </c>
      <c r="F1" s="111" t="s">
        <v>135</v>
      </c>
    </row>
    <row r="2">
      <c r="A2" s="112" t="s">
        <v>136</v>
      </c>
      <c r="B2" s="113" t="str">
        <f>IFERROR(VLOOKUP(A2,PRODUCTOS!$A:$F,2,0), "-")</f>
        <v>-</v>
      </c>
      <c r="C2" s="114">
        <v>8.0</v>
      </c>
      <c r="D2" s="115"/>
      <c r="E2" s="116"/>
      <c r="F2" s="117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18" t="s">
        <v>137</v>
      </c>
      <c r="B3" s="85" t="str">
        <f>IFERROR(VLOOKUP(A3,PRODUCTOS!$A:$F,2,0), "-")</f>
        <v>-</v>
      </c>
      <c r="C3" s="119"/>
      <c r="D3" s="120"/>
      <c r="E3" s="121"/>
      <c r="F3" s="122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12" t="s">
        <v>100</v>
      </c>
      <c r="B4" s="113" t="str">
        <f>IFERROR(VLOOKUP(A4,PRODUCTOS!$A:$F,2,0), "-")</f>
        <v>Bisturís desechables</v>
      </c>
      <c r="C4" s="114"/>
      <c r="D4" s="115"/>
      <c r="E4" s="116"/>
      <c r="F4" s="117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18" t="s">
        <v>103</v>
      </c>
      <c r="B5" s="85" t="str">
        <f>IFERROR(VLOOKUP(A5,PRODUCTOS!$A:$F,2,0), "-")</f>
        <v>Suturas quirúrgicas (paquete)</v>
      </c>
      <c r="C5" s="119"/>
      <c r="D5" s="120"/>
      <c r="E5" s="121"/>
      <c r="F5" s="12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12" t="s">
        <v>110</v>
      </c>
      <c r="B6" s="113" t="str">
        <f>IFERROR(VLOOKUP(A6,PRODUCTOS!$A:$F,2,0), "-")</f>
        <v>Oxígeno medicinal (cilindro 10L)</v>
      </c>
      <c r="C6" s="114"/>
      <c r="D6" s="115"/>
      <c r="E6" s="116"/>
      <c r="F6" s="117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8" t="s">
        <v>123</v>
      </c>
      <c r="B7" s="85" t="str">
        <f>IFERROR(VLOOKUP(A7,PRODUCTOS!$A:$F,2,0), "-")</f>
        <v>-</v>
      </c>
      <c r="C7" s="119"/>
      <c r="D7" s="120"/>
      <c r="E7" s="121"/>
      <c r="F7" s="12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12" t="s">
        <v>128</v>
      </c>
      <c r="B8" s="113" t="str">
        <f>IFERROR(VLOOKUP(A8,PRODUCTOS!$A:$F,2,0), "-")</f>
        <v>-</v>
      </c>
      <c r="C8" s="114"/>
      <c r="D8" s="115"/>
      <c r="E8" s="116"/>
      <c r="F8" s="117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18" t="s">
        <v>126</v>
      </c>
      <c r="B9" s="85" t="str">
        <f>IFERROR(VLOOKUP(A9,PRODUCTOS!$A:$F,2,0), "-")</f>
        <v>-</v>
      </c>
      <c r="C9" s="119"/>
      <c r="D9" s="120"/>
      <c r="E9" s="121"/>
      <c r="F9" s="12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3"/>
      <c r="B10" s="113" t="str">
        <f>IFERROR(VLOOKUP(A10,PRODUCTOS!$A:$F,2,0), "-")</f>
        <v>-</v>
      </c>
      <c r="C10" s="114"/>
      <c r="D10" s="115"/>
      <c r="E10" s="116"/>
      <c r="F10" s="117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4"/>
      <c r="B11" s="85" t="str">
        <f>IFERROR(VLOOKUP(A11,PRODUCTOS!$A:$F,2,0), "-")</f>
        <v>-</v>
      </c>
      <c r="C11" s="119"/>
      <c r="D11" s="120"/>
      <c r="E11" s="121"/>
      <c r="F11" s="122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3"/>
      <c r="B12" s="113" t="str">
        <f>IFERROR(VLOOKUP(A12,PRODUCTOS!$A:$F,2,0), "-")</f>
        <v>-</v>
      </c>
      <c r="C12" s="114"/>
      <c r="D12" s="115"/>
      <c r="E12" s="116"/>
      <c r="F12" s="117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4"/>
      <c r="B13" s="85" t="str">
        <f>IFERROR(VLOOKUP(A13,PRODUCTOS!$A:$F,2,0), "-")</f>
        <v>-</v>
      </c>
      <c r="C13" s="119"/>
      <c r="D13" s="120"/>
      <c r="E13" s="121"/>
      <c r="F13" s="122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3"/>
      <c r="B14" s="113" t="str">
        <f>IFERROR(VLOOKUP(A14,PRODUCTOS!$A:$F,2,0), "-")</f>
        <v>-</v>
      </c>
      <c r="C14" s="114"/>
      <c r="D14" s="115"/>
      <c r="E14" s="116"/>
      <c r="F14" s="117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4"/>
      <c r="B15" s="85" t="str">
        <f>IFERROR(VLOOKUP(A15,PRODUCTOS!$A:$F,2,0), "-")</f>
        <v>-</v>
      </c>
      <c r="C15" s="119"/>
      <c r="D15" s="120"/>
      <c r="E15" s="121"/>
      <c r="F15" s="122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3"/>
      <c r="B16" s="113" t="str">
        <f>IFERROR(VLOOKUP(A16,PRODUCTOS!$A:$F,2,0), "-")</f>
        <v>-</v>
      </c>
      <c r="C16" s="114"/>
      <c r="D16" s="115"/>
      <c r="E16" s="116"/>
      <c r="F16" s="117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4"/>
      <c r="B17" s="85" t="str">
        <f>IFERROR(VLOOKUP(A17,PRODUCTOS!$A:$F,2,0), "-")</f>
        <v>-</v>
      </c>
      <c r="C17" s="119"/>
      <c r="D17" s="120"/>
      <c r="E17" s="121"/>
      <c r="F17" s="12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3"/>
      <c r="B18" s="113" t="str">
        <f>IFERROR(VLOOKUP(A18,PRODUCTOS!$A:$F,2,0), "-")</f>
        <v>-</v>
      </c>
      <c r="C18" s="114"/>
      <c r="D18" s="115"/>
      <c r="E18" s="116"/>
      <c r="F18" s="117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4"/>
      <c r="B19" s="85" t="str">
        <f>IFERROR(VLOOKUP(A19,PRODUCTOS!$A:$F,2,0), "-")</f>
        <v>-</v>
      </c>
      <c r="C19" s="119"/>
      <c r="D19" s="120"/>
      <c r="E19" s="121"/>
      <c r="F19" s="12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3"/>
      <c r="B20" s="113" t="str">
        <f>IFERROR(VLOOKUP(A20,PRODUCTOS!A25:FB1000,2,TRUE), "-")</f>
        <v>-</v>
      </c>
      <c r="C20" s="114"/>
      <c r="D20" s="115"/>
      <c r="E20" s="116"/>
      <c r="F20" s="117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124"/>
      <c r="B21" s="85" t="str">
        <f>IFERROR(VLOOKUP(A21,PRODUCTOS!A26:FB1000,2,TRUE), "-")</f>
        <v>-</v>
      </c>
      <c r="C21" s="119"/>
      <c r="D21" s="120"/>
      <c r="E21" s="121"/>
      <c r="F21" s="12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125"/>
      <c r="B22" s="126" t="str">
        <f>IFERROR(VLOOKUP(A22,PRODUCTOS!A27:FB1000,2,TRUE), "-")</f>
        <v>-</v>
      </c>
      <c r="C22" s="127"/>
      <c r="D22" s="128"/>
      <c r="E22" s="129"/>
      <c r="F22" s="130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99"/>
      <c r="B23" s="99"/>
      <c r="C23" s="98"/>
      <c r="D23" s="99"/>
      <c r="E23" s="99"/>
      <c r="F23" s="100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96"/>
      <c r="B24" s="97"/>
      <c r="C24" s="101"/>
      <c r="D24" s="97"/>
      <c r="E24" s="97"/>
      <c r="F24" s="100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99"/>
      <c r="B25" s="99"/>
      <c r="C25" s="98"/>
      <c r="D25" s="99"/>
      <c r="E25" s="99"/>
      <c r="F25" s="100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96"/>
      <c r="B26" s="97"/>
      <c r="C26" s="101"/>
      <c r="D26" s="97"/>
      <c r="E26" s="97"/>
      <c r="F26" s="100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99"/>
      <c r="B27" s="99"/>
      <c r="C27" s="98"/>
      <c r="D27" s="99"/>
      <c r="E27" s="99"/>
      <c r="F27" s="100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96"/>
      <c r="B28" s="97"/>
      <c r="C28" s="101"/>
      <c r="D28" s="97"/>
      <c r="E28" s="97"/>
      <c r="F28" s="100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99"/>
      <c r="B29" s="99"/>
      <c r="C29" s="98"/>
      <c r="D29" s="99"/>
      <c r="E29" s="99"/>
      <c r="F29" s="100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96"/>
      <c r="B30" s="97"/>
      <c r="C30" s="101"/>
      <c r="D30" s="97"/>
      <c r="E30" s="97"/>
      <c r="F30" s="100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99"/>
      <c r="B31" s="99"/>
      <c r="C31" s="98"/>
      <c r="D31" s="99"/>
      <c r="E31" s="99"/>
      <c r="F31" s="100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96"/>
      <c r="B32" s="97"/>
      <c r="C32" s="101"/>
      <c r="D32" s="97"/>
      <c r="E32" s="97"/>
      <c r="F32" s="100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99"/>
      <c r="B33" s="99"/>
      <c r="C33" s="98"/>
      <c r="D33" s="99"/>
      <c r="E33" s="99"/>
      <c r="F33" s="100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96"/>
      <c r="B34" s="97"/>
      <c r="C34" s="101"/>
      <c r="D34" s="97"/>
      <c r="E34" s="97"/>
      <c r="F34" s="100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99"/>
      <c r="B35" s="99"/>
      <c r="C35" s="98"/>
      <c r="D35" s="99"/>
      <c r="E35" s="99"/>
      <c r="F35" s="100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96"/>
      <c r="B36" s="97"/>
      <c r="C36" s="101"/>
      <c r="D36" s="97"/>
      <c r="E36" s="97"/>
      <c r="F36" s="100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99"/>
      <c r="B37" s="99"/>
      <c r="C37" s="98"/>
      <c r="D37" s="99"/>
      <c r="E37" s="99"/>
      <c r="F37" s="100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96"/>
      <c r="B38" s="97"/>
      <c r="C38" s="101"/>
      <c r="D38" s="97"/>
      <c r="E38" s="97"/>
      <c r="F38" s="100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99"/>
      <c r="B39" s="99"/>
      <c r="C39" s="98"/>
      <c r="D39" s="99"/>
      <c r="E39" s="99"/>
      <c r="F39" s="100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96"/>
      <c r="B40" s="97"/>
      <c r="C40" s="101"/>
      <c r="D40" s="97"/>
      <c r="E40" s="97"/>
      <c r="F40" s="100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99"/>
      <c r="B41" s="99"/>
      <c r="C41" s="98"/>
      <c r="D41" s="99"/>
      <c r="E41" s="99"/>
      <c r="F41" s="100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96"/>
      <c r="B42" s="97"/>
      <c r="C42" s="101"/>
      <c r="D42" s="97"/>
      <c r="E42" s="97"/>
      <c r="F42" s="100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99"/>
      <c r="B43" s="99"/>
      <c r="C43" s="98"/>
      <c r="D43" s="99"/>
      <c r="E43" s="99"/>
      <c r="F43" s="100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96"/>
      <c r="B44" s="97"/>
      <c r="C44" s="101"/>
      <c r="D44" s="97"/>
      <c r="E44" s="97"/>
      <c r="F44" s="100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99"/>
      <c r="B45" s="99"/>
      <c r="C45" s="98"/>
      <c r="D45" s="99"/>
      <c r="E45" s="99"/>
      <c r="F45" s="100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96"/>
      <c r="B46" s="97"/>
      <c r="C46" s="101"/>
      <c r="D46" s="97"/>
      <c r="E46" s="97"/>
      <c r="F46" s="100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99"/>
      <c r="B47" s="99"/>
      <c r="C47" s="98"/>
      <c r="D47" s="99"/>
      <c r="E47" s="99"/>
      <c r="F47" s="100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96"/>
      <c r="B48" s="97"/>
      <c r="C48" s="101"/>
      <c r="D48" s="97"/>
      <c r="E48" s="97"/>
      <c r="F48" s="100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99"/>
      <c r="B49" s="99"/>
      <c r="C49" s="98"/>
      <c r="D49" s="99"/>
      <c r="E49" s="99"/>
      <c r="F49" s="100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96"/>
      <c r="B50" s="97"/>
      <c r="C50" s="101"/>
      <c r="D50" s="97"/>
      <c r="E50" s="97"/>
      <c r="F50" s="100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99"/>
      <c r="B51" s="99"/>
      <c r="C51" s="98"/>
      <c r="D51" s="99"/>
      <c r="E51" s="99"/>
      <c r="F51" s="100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96"/>
      <c r="B52" s="97"/>
      <c r="C52" s="101"/>
      <c r="D52" s="97"/>
      <c r="E52" s="97"/>
      <c r="F52" s="100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99"/>
      <c r="B53" s="99"/>
      <c r="C53" s="98"/>
      <c r="D53" s="99"/>
      <c r="E53" s="99"/>
      <c r="F53" s="100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96"/>
      <c r="B54" s="97"/>
      <c r="C54" s="101"/>
      <c r="D54" s="97"/>
      <c r="E54" s="97"/>
      <c r="F54" s="100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99"/>
      <c r="B55" s="99"/>
      <c r="C55" s="98"/>
      <c r="D55" s="99"/>
      <c r="E55" s="99"/>
      <c r="F55" s="100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96"/>
      <c r="B56" s="97"/>
      <c r="C56" s="101"/>
      <c r="D56" s="97"/>
      <c r="E56" s="97"/>
      <c r="F56" s="100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99"/>
      <c r="B57" s="99"/>
      <c r="C57" s="98"/>
      <c r="D57" s="99"/>
      <c r="E57" s="99"/>
      <c r="F57" s="100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96"/>
      <c r="B58" s="97"/>
      <c r="C58" s="101"/>
      <c r="D58" s="97"/>
      <c r="E58" s="97"/>
      <c r="F58" s="100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96"/>
      <c r="B59" s="97"/>
      <c r="C59" s="101"/>
      <c r="D59" s="97"/>
      <c r="E59" s="97"/>
      <c r="F59" s="100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99"/>
      <c r="B60" s="99"/>
      <c r="C60" s="98"/>
      <c r="D60" s="99"/>
      <c r="E60" s="99"/>
      <c r="F60" s="100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96"/>
      <c r="B61" s="97"/>
      <c r="C61" s="101"/>
      <c r="D61" s="97"/>
      <c r="E61" s="97"/>
      <c r="F61" s="100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99"/>
      <c r="B62" s="99"/>
      <c r="C62" s="98"/>
      <c r="D62" s="99"/>
      <c r="E62" s="99"/>
      <c r="F62" s="100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96"/>
      <c r="B63" s="97"/>
      <c r="C63" s="101"/>
      <c r="D63" s="97"/>
      <c r="E63" s="97"/>
      <c r="F63" s="100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99"/>
      <c r="B64" s="99"/>
      <c r="C64" s="98"/>
      <c r="D64" s="99"/>
      <c r="E64" s="99"/>
      <c r="F64" s="100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96"/>
      <c r="B65" s="97"/>
      <c r="C65" s="101"/>
      <c r="D65" s="97"/>
      <c r="E65" s="97"/>
      <c r="F65" s="100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99"/>
      <c r="B66" s="99"/>
      <c r="C66" s="98"/>
      <c r="D66" s="99"/>
      <c r="E66" s="99"/>
      <c r="F66" s="100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96"/>
      <c r="B67" s="97"/>
      <c r="C67" s="101"/>
      <c r="D67" s="97"/>
      <c r="E67" s="97"/>
      <c r="F67" s="100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99"/>
      <c r="B68" s="99"/>
      <c r="C68" s="98"/>
      <c r="D68" s="99"/>
      <c r="E68" s="99"/>
      <c r="F68" s="100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96"/>
      <c r="B69" s="97"/>
      <c r="C69" s="101"/>
      <c r="D69" s="97"/>
      <c r="E69" s="97"/>
      <c r="F69" s="100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99"/>
      <c r="B70" s="99"/>
      <c r="C70" s="98"/>
      <c r="D70" s="99"/>
      <c r="E70" s="99"/>
      <c r="F70" s="100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96"/>
      <c r="B71" s="97"/>
      <c r="C71" s="101"/>
      <c r="D71" s="97"/>
      <c r="E71" s="97"/>
      <c r="F71" s="100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99"/>
      <c r="B72" s="99"/>
      <c r="C72" s="98"/>
      <c r="D72" s="99"/>
      <c r="E72" s="99"/>
      <c r="F72" s="100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96"/>
      <c r="B73" s="97"/>
      <c r="C73" s="101"/>
      <c r="D73" s="97"/>
      <c r="E73" s="97"/>
      <c r="F73" s="100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99"/>
      <c r="B74" s="99"/>
      <c r="C74" s="98"/>
      <c r="D74" s="99"/>
      <c r="E74" s="99"/>
      <c r="F74" s="100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96"/>
      <c r="B75" s="97"/>
      <c r="C75" s="101"/>
      <c r="D75" s="97"/>
      <c r="E75" s="97"/>
      <c r="F75" s="100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99"/>
      <c r="B76" s="99"/>
      <c r="C76" s="98"/>
      <c r="D76" s="99"/>
      <c r="E76" s="99"/>
      <c r="F76" s="100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96"/>
      <c r="B77" s="97"/>
      <c r="C77" s="101"/>
      <c r="D77" s="97"/>
      <c r="E77" s="97"/>
      <c r="F77" s="100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99"/>
      <c r="B78" s="99"/>
      <c r="C78" s="98"/>
      <c r="D78" s="99"/>
      <c r="E78" s="99"/>
      <c r="F78" s="100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96"/>
      <c r="B79" s="97"/>
      <c r="C79" s="101"/>
      <c r="D79" s="97"/>
      <c r="E79" s="97"/>
      <c r="F79" s="100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99"/>
      <c r="B80" s="99"/>
      <c r="C80" s="98"/>
      <c r="D80" s="99"/>
      <c r="E80" s="99"/>
      <c r="F80" s="100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96"/>
      <c r="B81" s="97"/>
      <c r="C81" s="101"/>
      <c r="D81" s="97"/>
      <c r="E81" s="97"/>
      <c r="F81" s="100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99"/>
      <c r="B82" s="99"/>
      <c r="C82" s="98"/>
      <c r="D82" s="99"/>
      <c r="E82" s="99"/>
      <c r="F82" s="100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96"/>
      <c r="B83" s="97"/>
      <c r="C83" s="101"/>
      <c r="D83" s="97"/>
      <c r="E83" s="97"/>
      <c r="F83" s="100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99"/>
      <c r="B84" s="99"/>
      <c r="C84" s="98"/>
      <c r="D84" s="99"/>
      <c r="E84" s="99"/>
      <c r="F84" s="100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96"/>
      <c r="B85" s="97"/>
      <c r="C85" s="101"/>
      <c r="D85" s="97"/>
      <c r="E85" s="97"/>
      <c r="F85" s="100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99"/>
      <c r="B86" s="99"/>
      <c r="C86" s="98"/>
      <c r="D86" s="99"/>
      <c r="E86" s="99"/>
      <c r="F86" s="100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96"/>
      <c r="B87" s="97"/>
      <c r="C87" s="101"/>
      <c r="D87" s="97"/>
      <c r="E87" s="97"/>
      <c r="F87" s="100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32"/>
      <c r="B88" s="131"/>
    </row>
    <row r="89">
      <c r="A89" s="32"/>
      <c r="B89" s="131"/>
    </row>
    <row r="90">
      <c r="A90" s="32"/>
      <c r="B90" s="131"/>
    </row>
    <row r="91">
      <c r="A91" s="32"/>
      <c r="B91" s="131"/>
    </row>
    <row r="92">
      <c r="A92" s="32"/>
      <c r="B92" s="131"/>
    </row>
    <row r="93">
      <c r="A93" s="32"/>
      <c r="B93" s="131"/>
    </row>
    <row r="94">
      <c r="A94" s="32"/>
      <c r="B94" s="131"/>
    </row>
    <row r="95">
      <c r="A95" s="32"/>
      <c r="B95" s="131"/>
    </row>
    <row r="96">
      <c r="A96" s="32"/>
      <c r="B96" s="131"/>
    </row>
    <row r="97">
      <c r="A97" s="32"/>
      <c r="B97" s="131"/>
    </row>
    <row r="98">
      <c r="A98" s="32"/>
      <c r="B98" s="131"/>
    </row>
    <row r="99">
      <c r="A99" s="32"/>
      <c r="B99" s="131"/>
    </row>
    <row r="100">
      <c r="A100" s="32"/>
      <c r="B100" s="131"/>
    </row>
    <row r="101">
      <c r="A101" s="32"/>
      <c r="B101" s="131"/>
    </row>
    <row r="102">
      <c r="A102" s="32"/>
      <c r="B102" s="131"/>
    </row>
    <row r="103">
      <c r="A103" s="32"/>
      <c r="B103" s="131"/>
    </row>
    <row r="104">
      <c r="A104" s="32"/>
      <c r="B104" s="131"/>
    </row>
    <row r="105">
      <c r="A105" s="32"/>
      <c r="B105" s="131"/>
    </row>
    <row r="106">
      <c r="A106" s="32"/>
      <c r="B106" s="131"/>
    </row>
    <row r="107">
      <c r="A107" s="32"/>
      <c r="B107" s="131"/>
    </row>
    <row r="108">
      <c r="A108" s="32"/>
      <c r="B108" s="131"/>
    </row>
    <row r="109">
      <c r="A109" s="32"/>
      <c r="B109" s="131"/>
    </row>
    <row r="110">
      <c r="A110" s="32"/>
      <c r="B110" s="131"/>
    </row>
    <row r="111">
      <c r="A111" s="32"/>
      <c r="B111" s="131"/>
    </row>
    <row r="112">
      <c r="A112" s="32"/>
      <c r="B112" s="131"/>
    </row>
    <row r="113">
      <c r="A113" s="32"/>
      <c r="B113" s="131"/>
    </row>
    <row r="114">
      <c r="A114" s="32"/>
      <c r="B114" s="131"/>
    </row>
    <row r="115">
      <c r="A115" s="32"/>
      <c r="B115" s="131"/>
    </row>
    <row r="116">
      <c r="A116" s="32"/>
      <c r="B116" s="131"/>
    </row>
    <row r="117">
      <c r="A117" s="32"/>
      <c r="B117" s="131"/>
    </row>
    <row r="118">
      <c r="A118" s="32"/>
      <c r="B118" s="131"/>
    </row>
    <row r="119">
      <c r="A119" s="32"/>
      <c r="B119" s="131"/>
    </row>
    <row r="120">
      <c r="A120" s="32"/>
      <c r="B120" s="131"/>
    </row>
    <row r="121">
      <c r="A121" s="32"/>
      <c r="B121" s="131"/>
    </row>
    <row r="122">
      <c r="A122" s="32"/>
      <c r="B122" s="131"/>
    </row>
    <row r="123">
      <c r="A123" s="32"/>
      <c r="B123" s="131"/>
    </row>
    <row r="124">
      <c r="A124" s="32"/>
      <c r="B124" s="131"/>
    </row>
    <row r="125">
      <c r="A125" s="32"/>
      <c r="B125" s="131"/>
    </row>
    <row r="126">
      <c r="A126" s="32"/>
      <c r="B126" s="131"/>
    </row>
    <row r="127">
      <c r="A127" s="32"/>
      <c r="B127" s="131"/>
    </row>
    <row r="128">
      <c r="A128" s="32"/>
      <c r="B128" s="131"/>
    </row>
    <row r="129">
      <c r="A129" s="32"/>
      <c r="B129" s="131"/>
    </row>
    <row r="130">
      <c r="A130" s="32"/>
      <c r="B130" s="131"/>
    </row>
    <row r="131">
      <c r="A131" s="32"/>
      <c r="B131" s="131"/>
    </row>
    <row r="132">
      <c r="A132" s="32"/>
      <c r="B132" s="131"/>
    </row>
    <row r="133">
      <c r="A133" s="32"/>
      <c r="B133" s="131"/>
    </row>
    <row r="134">
      <c r="A134" s="32"/>
      <c r="B134" s="131"/>
    </row>
    <row r="135">
      <c r="A135" s="32"/>
      <c r="B135" s="131"/>
    </row>
    <row r="136">
      <c r="A136" s="32"/>
      <c r="B136" s="131"/>
    </row>
    <row r="137">
      <c r="A137" s="32"/>
      <c r="B137" s="131"/>
    </row>
    <row r="138">
      <c r="A138" s="32"/>
      <c r="B138" s="131"/>
    </row>
    <row r="139">
      <c r="A139" s="32"/>
      <c r="B139" s="131"/>
    </row>
    <row r="140">
      <c r="A140" s="32"/>
      <c r="B140" s="131"/>
    </row>
    <row r="141">
      <c r="A141" s="32"/>
      <c r="B141" s="131"/>
    </row>
    <row r="142">
      <c r="A142" s="32"/>
      <c r="B142" s="131"/>
    </row>
    <row r="143">
      <c r="A143" s="32"/>
      <c r="B143" s="131"/>
    </row>
    <row r="144">
      <c r="A144" s="32"/>
      <c r="B144" s="131"/>
    </row>
    <row r="145">
      <c r="A145" s="32"/>
      <c r="B145" s="131"/>
    </row>
    <row r="146">
      <c r="A146" s="32"/>
      <c r="B146" s="131"/>
    </row>
    <row r="147">
      <c r="A147" s="32"/>
      <c r="B147" s="131"/>
    </row>
    <row r="148">
      <c r="A148" s="32"/>
      <c r="B148" s="131"/>
    </row>
    <row r="149">
      <c r="A149" s="32"/>
      <c r="B149" s="131"/>
    </row>
    <row r="150">
      <c r="A150" s="32"/>
      <c r="B150" s="131"/>
    </row>
    <row r="151">
      <c r="A151" s="32"/>
      <c r="B151" s="131"/>
    </row>
    <row r="152">
      <c r="A152" s="32"/>
      <c r="B152" s="131"/>
    </row>
    <row r="153">
      <c r="A153" s="32"/>
      <c r="B153" s="131"/>
    </row>
    <row r="154">
      <c r="A154" s="32"/>
      <c r="B154" s="131"/>
    </row>
    <row r="155">
      <c r="A155" s="32"/>
      <c r="B155" s="131"/>
    </row>
    <row r="156">
      <c r="A156" s="32"/>
      <c r="B156" s="131"/>
    </row>
    <row r="157">
      <c r="A157" s="32"/>
      <c r="B157" s="131"/>
    </row>
    <row r="158">
      <c r="A158" s="32"/>
      <c r="B158" s="131"/>
    </row>
    <row r="159">
      <c r="A159" s="32"/>
      <c r="B159" s="131"/>
    </row>
    <row r="160">
      <c r="A160" s="32"/>
      <c r="B160" s="131"/>
    </row>
    <row r="161">
      <c r="A161" s="32"/>
      <c r="B161" s="131"/>
    </row>
    <row r="162">
      <c r="A162" s="32"/>
      <c r="B162" s="131"/>
    </row>
    <row r="163">
      <c r="A163" s="32"/>
      <c r="B163" s="131"/>
    </row>
    <row r="164">
      <c r="A164" s="32"/>
      <c r="B164" s="131"/>
    </row>
    <row r="165">
      <c r="A165" s="32"/>
      <c r="B165" s="131"/>
    </row>
    <row r="166">
      <c r="A166" s="32"/>
      <c r="B166" s="131"/>
    </row>
    <row r="167">
      <c r="A167" s="32"/>
      <c r="B167" s="131"/>
    </row>
    <row r="168">
      <c r="A168" s="32"/>
      <c r="B168" s="131"/>
    </row>
    <row r="169">
      <c r="A169" s="32"/>
      <c r="B169" s="131"/>
    </row>
    <row r="170">
      <c r="A170" s="32"/>
      <c r="B170" s="131"/>
    </row>
    <row r="171">
      <c r="A171" s="32"/>
      <c r="B171" s="131"/>
    </row>
    <row r="172">
      <c r="A172" s="32"/>
      <c r="B172" s="131"/>
    </row>
    <row r="173">
      <c r="A173" s="32"/>
      <c r="B173" s="131"/>
    </row>
    <row r="174">
      <c r="A174" s="32"/>
      <c r="B174" s="131"/>
    </row>
    <row r="175">
      <c r="A175" s="32"/>
      <c r="B175" s="131"/>
    </row>
    <row r="176">
      <c r="A176" s="32"/>
      <c r="B176" s="131"/>
    </row>
    <row r="177">
      <c r="A177" s="32"/>
      <c r="B177" s="131"/>
    </row>
    <row r="178">
      <c r="A178" s="32"/>
      <c r="B178" s="131"/>
    </row>
    <row r="179">
      <c r="A179" s="32"/>
      <c r="B179" s="131"/>
    </row>
    <row r="180">
      <c r="A180" s="32"/>
      <c r="B180" s="131"/>
    </row>
    <row r="181">
      <c r="A181" s="32"/>
      <c r="B181" s="131"/>
    </row>
    <row r="182">
      <c r="A182" s="32"/>
      <c r="B182" s="131"/>
    </row>
    <row r="183">
      <c r="A183" s="32"/>
      <c r="B183" s="131"/>
    </row>
    <row r="184">
      <c r="A184" s="32"/>
      <c r="B184" s="131"/>
    </row>
    <row r="185">
      <c r="A185" s="32"/>
      <c r="B185" s="131"/>
    </row>
    <row r="186">
      <c r="A186" s="32"/>
      <c r="B186" s="131"/>
    </row>
    <row r="187">
      <c r="A187" s="32"/>
      <c r="B187" s="131"/>
    </row>
    <row r="188">
      <c r="A188" s="32"/>
      <c r="B188" s="131"/>
    </row>
    <row r="189">
      <c r="A189" s="32"/>
      <c r="B189" s="131"/>
    </row>
    <row r="190">
      <c r="A190" s="32"/>
      <c r="B190" s="131"/>
    </row>
    <row r="191">
      <c r="A191" s="32"/>
      <c r="B191" s="131"/>
    </row>
    <row r="192">
      <c r="A192" s="32"/>
      <c r="B192" s="131"/>
    </row>
    <row r="193">
      <c r="A193" s="32"/>
      <c r="B193" s="131"/>
    </row>
    <row r="194">
      <c r="A194" s="32"/>
      <c r="B194" s="131"/>
    </row>
    <row r="195">
      <c r="A195" s="32"/>
      <c r="B195" s="131"/>
    </row>
    <row r="196">
      <c r="A196" s="32"/>
      <c r="B196" s="131"/>
    </row>
    <row r="197">
      <c r="A197" s="32"/>
      <c r="B197" s="131"/>
    </row>
    <row r="198">
      <c r="A198" s="32"/>
      <c r="B198" s="131"/>
    </row>
    <row r="199">
      <c r="A199" s="32"/>
      <c r="B199" s="131"/>
    </row>
    <row r="200">
      <c r="A200" s="32"/>
      <c r="B200" s="131"/>
    </row>
    <row r="201">
      <c r="A201" s="32"/>
      <c r="B201" s="131"/>
    </row>
    <row r="202">
      <c r="A202" s="32"/>
      <c r="B202" s="131"/>
    </row>
    <row r="203">
      <c r="A203" s="32"/>
      <c r="B203" s="131"/>
    </row>
    <row r="204">
      <c r="A204" s="32"/>
      <c r="B204" s="131"/>
    </row>
    <row r="205">
      <c r="A205" s="32"/>
      <c r="B205" s="131"/>
    </row>
    <row r="206">
      <c r="A206" s="32"/>
      <c r="B206" s="131"/>
    </row>
    <row r="207">
      <c r="A207" s="32"/>
      <c r="B207" s="131"/>
    </row>
    <row r="208">
      <c r="A208" s="32"/>
      <c r="B208" s="131"/>
    </row>
    <row r="209">
      <c r="A209" s="32"/>
      <c r="B209" s="131"/>
    </row>
    <row r="210">
      <c r="A210" s="32"/>
      <c r="B210" s="131"/>
    </row>
    <row r="211">
      <c r="A211" s="32"/>
      <c r="B211" s="131"/>
    </row>
    <row r="212">
      <c r="A212" s="32"/>
      <c r="B212" s="131"/>
    </row>
    <row r="213">
      <c r="A213" s="32"/>
      <c r="B213" s="131"/>
    </row>
    <row r="214">
      <c r="A214" s="32"/>
      <c r="B214" s="131"/>
    </row>
    <row r="215">
      <c r="A215" s="32"/>
      <c r="B215" s="131"/>
    </row>
    <row r="216">
      <c r="A216" s="32"/>
      <c r="B216" s="131"/>
    </row>
    <row r="217">
      <c r="A217" s="32"/>
      <c r="B217" s="131"/>
    </row>
    <row r="218">
      <c r="A218" s="32"/>
      <c r="B218" s="131"/>
    </row>
    <row r="219">
      <c r="A219" s="32"/>
      <c r="B219" s="131"/>
    </row>
    <row r="220">
      <c r="A220" s="32"/>
      <c r="B220" s="131"/>
    </row>
    <row r="221">
      <c r="A221" s="32"/>
      <c r="B221" s="131"/>
    </row>
    <row r="222">
      <c r="A222" s="32"/>
      <c r="B222" s="131"/>
    </row>
    <row r="223">
      <c r="A223" s="32"/>
      <c r="B223" s="131"/>
    </row>
    <row r="224">
      <c r="A224" s="32"/>
      <c r="B224" s="131"/>
    </row>
    <row r="225">
      <c r="A225" s="32"/>
      <c r="B225" s="131"/>
    </row>
    <row r="226">
      <c r="A226" s="32"/>
      <c r="B226" s="131"/>
    </row>
    <row r="227">
      <c r="A227" s="32"/>
      <c r="B227" s="131"/>
    </row>
    <row r="228">
      <c r="A228" s="32"/>
      <c r="B228" s="131"/>
    </row>
    <row r="229">
      <c r="A229" s="32"/>
      <c r="B229" s="131"/>
    </row>
    <row r="230">
      <c r="A230" s="32"/>
      <c r="B230" s="131"/>
    </row>
    <row r="231">
      <c r="A231" s="32"/>
      <c r="B231" s="131"/>
    </row>
    <row r="232">
      <c r="A232" s="32"/>
      <c r="B232" s="131"/>
    </row>
    <row r="233">
      <c r="A233" s="32"/>
      <c r="B233" s="131"/>
    </row>
    <row r="234">
      <c r="A234" s="32"/>
      <c r="B234" s="131"/>
    </row>
    <row r="235">
      <c r="A235" s="32"/>
      <c r="B235" s="131"/>
    </row>
    <row r="236">
      <c r="A236" s="32"/>
      <c r="B236" s="131"/>
    </row>
    <row r="237">
      <c r="A237" s="32"/>
      <c r="B237" s="131"/>
    </row>
    <row r="238">
      <c r="A238" s="32"/>
      <c r="B238" s="131"/>
    </row>
    <row r="239">
      <c r="A239" s="32"/>
      <c r="B239" s="131"/>
    </row>
    <row r="240">
      <c r="A240" s="32"/>
      <c r="B240" s="131"/>
    </row>
    <row r="241">
      <c r="A241" s="32"/>
      <c r="B241" s="131"/>
    </row>
    <row r="242">
      <c r="A242" s="32"/>
      <c r="B242" s="131"/>
    </row>
    <row r="243">
      <c r="A243" s="32"/>
      <c r="B243" s="131"/>
    </row>
    <row r="244">
      <c r="A244" s="32"/>
      <c r="B244" s="131"/>
    </row>
    <row r="245">
      <c r="A245" s="32"/>
      <c r="B245" s="131"/>
    </row>
    <row r="246">
      <c r="A246" s="32"/>
      <c r="B246" s="131"/>
    </row>
    <row r="247">
      <c r="A247" s="32"/>
      <c r="B247" s="131"/>
    </row>
    <row r="248">
      <c r="A248" s="32"/>
      <c r="B248" s="131"/>
    </row>
    <row r="249">
      <c r="A249" s="32"/>
      <c r="B249" s="131"/>
    </row>
    <row r="250">
      <c r="A250" s="32"/>
      <c r="B250" s="131"/>
    </row>
    <row r="251">
      <c r="A251" s="32"/>
      <c r="B251" s="131"/>
    </row>
    <row r="252">
      <c r="A252" s="32"/>
      <c r="B252" s="131"/>
    </row>
    <row r="253">
      <c r="A253" s="32"/>
      <c r="B253" s="131"/>
    </row>
    <row r="254">
      <c r="A254" s="32"/>
      <c r="B254" s="131"/>
    </row>
    <row r="255">
      <c r="A255" s="32"/>
      <c r="B255" s="131"/>
    </row>
    <row r="256">
      <c r="A256" s="32"/>
      <c r="B256" s="131"/>
    </row>
    <row r="257">
      <c r="A257" s="32"/>
      <c r="B257" s="131"/>
    </row>
    <row r="258">
      <c r="A258" s="32"/>
      <c r="B258" s="131"/>
    </row>
    <row r="259">
      <c r="A259" s="32"/>
      <c r="B259" s="131"/>
    </row>
    <row r="260">
      <c r="A260" s="32"/>
      <c r="B260" s="131"/>
    </row>
    <row r="261">
      <c r="A261" s="32"/>
      <c r="B261" s="131"/>
    </row>
    <row r="262">
      <c r="A262" s="32"/>
      <c r="B262" s="131"/>
    </row>
    <row r="263">
      <c r="A263" s="32"/>
      <c r="B263" s="131"/>
    </row>
    <row r="264">
      <c r="A264" s="32"/>
      <c r="B264" s="131"/>
    </row>
    <row r="265">
      <c r="A265" s="32"/>
      <c r="B265" s="131"/>
    </row>
    <row r="266">
      <c r="A266" s="32"/>
      <c r="B266" s="131"/>
    </row>
    <row r="267">
      <c r="A267" s="32"/>
      <c r="B267" s="131"/>
    </row>
    <row r="268">
      <c r="A268" s="32"/>
      <c r="B268" s="131"/>
    </row>
    <row r="269">
      <c r="A269" s="32"/>
      <c r="B269" s="131"/>
    </row>
    <row r="270">
      <c r="A270" s="32"/>
      <c r="B270" s="131"/>
    </row>
    <row r="271">
      <c r="A271" s="32"/>
      <c r="B271" s="131"/>
    </row>
    <row r="272">
      <c r="A272" s="32"/>
      <c r="B272" s="131"/>
    </row>
    <row r="273">
      <c r="A273" s="32"/>
      <c r="B273" s="131"/>
    </row>
    <row r="274">
      <c r="A274" s="32"/>
      <c r="B274" s="131"/>
    </row>
    <row r="275">
      <c r="A275" s="32"/>
      <c r="B275" s="131"/>
    </row>
    <row r="276">
      <c r="A276" s="32"/>
      <c r="B276" s="131"/>
    </row>
    <row r="277">
      <c r="A277" s="32"/>
      <c r="B277" s="131"/>
    </row>
    <row r="278">
      <c r="A278" s="32"/>
      <c r="B278" s="131"/>
    </row>
    <row r="279">
      <c r="A279" s="32"/>
      <c r="B279" s="131"/>
    </row>
    <row r="280">
      <c r="A280" s="32"/>
      <c r="B280" s="131"/>
    </row>
    <row r="281">
      <c r="A281" s="32"/>
      <c r="B281" s="131"/>
    </row>
    <row r="282">
      <c r="A282" s="32"/>
      <c r="B282" s="131"/>
    </row>
    <row r="283">
      <c r="A283" s="32"/>
      <c r="B283" s="131"/>
    </row>
    <row r="284">
      <c r="A284" s="32"/>
      <c r="B284" s="131"/>
    </row>
    <row r="285">
      <c r="A285" s="32"/>
      <c r="B285" s="131"/>
    </row>
    <row r="286">
      <c r="A286" s="32"/>
      <c r="B286" s="131"/>
    </row>
    <row r="287">
      <c r="A287" s="32"/>
      <c r="B287" s="131"/>
    </row>
    <row r="288">
      <c r="A288" s="32"/>
      <c r="B288" s="131"/>
    </row>
    <row r="289">
      <c r="A289" s="32"/>
      <c r="B289" s="131"/>
    </row>
    <row r="290">
      <c r="A290" s="32"/>
      <c r="B290" s="131"/>
    </row>
    <row r="291">
      <c r="A291" s="32"/>
      <c r="B291" s="131"/>
    </row>
    <row r="292">
      <c r="A292" s="32"/>
      <c r="B292" s="131"/>
    </row>
    <row r="293">
      <c r="A293" s="32"/>
      <c r="B293" s="131"/>
    </row>
    <row r="294">
      <c r="A294" s="32"/>
      <c r="B294" s="131"/>
    </row>
    <row r="295">
      <c r="A295" s="32"/>
      <c r="B295" s="131"/>
    </row>
    <row r="296">
      <c r="A296" s="32"/>
      <c r="B296" s="131"/>
    </row>
    <row r="297">
      <c r="A297" s="32"/>
      <c r="B297" s="131"/>
    </row>
    <row r="298">
      <c r="A298" s="32"/>
      <c r="B298" s="131"/>
    </row>
    <row r="299">
      <c r="A299" s="32"/>
      <c r="B299" s="131"/>
    </row>
    <row r="300">
      <c r="A300" s="32"/>
      <c r="B300" s="131"/>
    </row>
    <row r="301">
      <c r="A301" s="32"/>
      <c r="B301" s="131"/>
    </row>
    <row r="302">
      <c r="A302" s="32"/>
      <c r="B302" s="131"/>
    </row>
    <row r="303">
      <c r="A303" s="32"/>
      <c r="B303" s="131"/>
    </row>
    <row r="304">
      <c r="A304" s="32"/>
      <c r="B304" s="131"/>
    </row>
    <row r="305">
      <c r="A305" s="32"/>
      <c r="B305" s="131"/>
    </row>
    <row r="306">
      <c r="A306" s="32"/>
      <c r="B306" s="131"/>
    </row>
    <row r="307">
      <c r="A307" s="32"/>
      <c r="B307" s="131"/>
    </row>
    <row r="308">
      <c r="A308" s="32"/>
      <c r="B308" s="131"/>
    </row>
    <row r="309">
      <c r="A309" s="32"/>
      <c r="B309" s="131"/>
    </row>
    <row r="310">
      <c r="A310" s="32"/>
      <c r="B310" s="131"/>
    </row>
    <row r="311">
      <c r="A311" s="32"/>
      <c r="B311" s="131"/>
    </row>
    <row r="312">
      <c r="A312" s="32"/>
      <c r="B312" s="131"/>
    </row>
    <row r="313">
      <c r="A313" s="32"/>
      <c r="B313" s="131"/>
    </row>
    <row r="314">
      <c r="A314" s="32"/>
      <c r="B314" s="131"/>
    </row>
    <row r="315">
      <c r="A315" s="32"/>
      <c r="B315" s="131"/>
    </row>
    <row r="316">
      <c r="A316" s="32"/>
      <c r="B316" s="131"/>
    </row>
    <row r="317">
      <c r="A317" s="32"/>
      <c r="B317" s="131"/>
    </row>
    <row r="318">
      <c r="A318" s="32"/>
      <c r="B318" s="131"/>
    </row>
    <row r="319">
      <c r="A319" s="32"/>
      <c r="B319" s="131"/>
    </row>
    <row r="320">
      <c r="A320" s="32"/>
      <c r="B320" s="131"/>
    </row>
    <row r="321">
      <c r="A321" s="32"/>
      <c r="B321" s="131"/>
    </row>
    <row r="322">
      <c r="A322" s="32"/>
      <c r="B322" s="131"/>
    </row>
    <row r="323">
      <c r="A323" s="32"/>
      <c r="B323" s="131"/>
    </row>
    <row r="324">
      <c r="A324" s="32"/>
      <c r="B324" s="131"/>
    </row>
    <row r="325">
      <c r="A325" s="32"/>
      <c r="B325" s="131"/>
    </row>
    <row r="326">
      <c r="A326" s="32"/>
      <c r="B326" s="131"/>
    </row>
    <row r="327">
      <c r="A327" s="32"/>
      <c r="B327" s="131"/>
    </row>
    <row r="328">
      <c r="A328" s="32"/>
      <c r="B328" s="131"/>
    </row>
    <row r="329">
      <c r="A329" s="32"/>
      <c r="B329" s="131"/>
    </row>
    <row r="330">
      <c r="A330" s="32"/>
      <c r="B330" s="131"/>
    </row>
    <row r="331">
      <c r="A331" s="32"/>
      <c r="B331" s="131"/>
    </row>
    <row r="332">
      <c r="A332" s="32"/>
      <c r="B332" s="131"/>
    </row>
    <row r="333">
      <c r="A333" s="32"/>
      <c r="B333" s="131"/>
    </row>
    <row r="334">
      <c r="A334" s="32"/>
      <c r="B334" s="131"/>
    </row>
    <row r="335">
      <c r="A335" s="32"/>
      <c r="B335" s="131"/>
    </row>
    <row r="336">
      <c r="A336" s="32"/>
      <c r="B336" s="131"/>
    </row>
    <row r="337">
      <c r="A337" s="32"/>
      <c r="B337" s="131"/>
    </row>
    <row r="338">
      <c r="A338" s="32"/>
      <c r="B338" s="131"/>
    </row>
    <row r="339">
      <c r="A339" s="32"/>
      <c r="B339" s="131"/>
    </row>
    <row r="340">
      <c r="A340" s="32"/>
      <c r="B340" s="131"/>
    </row>
    <row r="341">
      <c r="A341" s="32"/>
      <c r="B341" s="131"/>
    </row>
    <row r="342">
      <c r="A342" s="32"/>
      <c r="B342" s="131"/>
    </row>
    <row r="343">
      <c r="A343" s="32"/>
      <c r="B343" s="131"/>
    </row>
    <row r="344">
      <c r="A344" s="32"/>
      <c r="B344" s="131"/>
    </row>
    <row r="345">
      <c r="A345" s="32"/>
      <c r="B345" s="131"/>
    </row>
    <row r="346">
      <c r="A346" s="32"/>
      <c r="B346" s="131"/>
    </row>
    <row r="347">
      <c r="A347" s="32"/>
      <c r="B347" s="131"/>
    </row>
    <row r="348">
      <c r="A348" s="32"/>
      <c r="B348" s="131"/>
    </row>
    <row r="349">
      <c r="A349" s="32"/>
      <c r="B349" s="131"/>
    </row>
    <row r="350">
      <c r="A350" s="32"/>
      <c r="B350" s="131"/>
    </row>
    <row r="351">
      <c r="A351" s="32"/>
      <c r="B351" s="131"/>
    </row>
    <row r="352">
      <c r="A352" s="32"/>
      <c r="B352" s="131"/>
    </row>
    <row r="353">
      <c r="A353" s="32"/>
      <c r="B353" s="131"/>
    </row>
    <row r="354">
      <c r="A354" s="32"/>
      <c r="B354" s="131"/>
    </row>
    <row r="355">
      <c r="A355" s="32"/>
      <c r="B355" s="131"/>
    </row>
    <row r="356">
      <c r="A356" s="32"/>
      <c r="B356" s="131"/>
    </row>
    <row r="357">
      <c r="A357" s="32"/>
      <c r="B357" s="131"/>
    </row>
    <row r="358">
      <c r="A358" s="32"/>
      <c r="B358" s="131"/>
    </row>
    <row r="359">
      <c r="A359" s="32"/>
      <c r="B359" s="131"/>
    </row>
    <row r="360">
      <c r="A360" s="32"/>
      <c r="B360" s="131"/>
    </row>
    <row r="361">
      <c r="A361" s="32"/>
      <c r="B361" s="131"/>
    </row>
    <row r="362">
      <c r="A362" s="32"/>
      <c r="B362" s="131"/>
    </row>
    <row r="363">
      <c r="A363" s="32"/>
      <c r="B363" s="131"/>
    </row>
    <row r="364">
      <c r="A364" s="32"/>
      <c r="B364" s="131"/>
    </row>
    <row r="365">
      <c r="A365" s="32"/>
      <c r="B365" s="131"/>
    </row>
    <row r="366">
      <c r="A366" s="32"/>
      <c r="B366" s="131"/>
    </row>
    <row r="367">
      <c r="A367" s="32"/>
      <c r="B367" s="131"/>
    </row>
    <row r="368">
      <c r="A368" s="32"/>
      <c r="B368" s="131"/>
    </row>
    <row r="369">
      <c r="A369" s="32"/>
      <c r="B369" s="131"/>
    </row>
    <row r="370">
      <c r="A370" s="32"/>
      <c r="B370" s="131"/>
    </row>
    <row r="371">
      <c r="A371" s="32"/>
      <c r="B371" s="131"/>
    </row>
    <row r="372">
      <c r="A372" s="32"/>
      <c r="B372" s="131"/>
    </row>
    <row r="373">
      <c r="A373" s="32"/>
      <c r="B373" s="131"/>
    </row>
    <row r="374">
      <c r="A374" s="32"/>
      <c r="B374" s="131"/>
    </row>
    <row r="375">
      <c r="A375" s="32"/>
      <c r="B375" s="131"/>
    </row>
    <row r="376">
      <c r="A376" s="32"/>
      <c r="B376" s="131"/>
    </row>
    <row r="377">
      <c r="A377" s="32"/>
      <c r="B377" s="131"/>
    </row>
    <row r="378">
      <c r="A378" s="32"/>
      <c r="B378" s="131"/>
    </row>
    <row r="379">
      <c r="A379" s="32"/>
      <c r="B379" s="131"/>
    </row>
    <row r="380">
      <c r="A380" s="32"/>
      <c r="B380" s="131"/>
    </row>
    <row r="381">
      <c r="A381" s="32"/>
      <c r="B381" s="131"/>
    </row>
    <row r="382">
      <c r="A382" s="32"/>
      <c r="B382" s="131"/>
    </row>
    <row r="383">
      <c r="A383" s="32"/>
      <c r="B383" s="131"/>
    </row>
    <row r="384">
      <c r="A384" s="32"/>
      <c r="B384" s="131"/>
    </row>
    <row r="385">
      <c r="A385" s="32"/>
      <c r="B385" s="131"/>
    </row>
    <row r="386">
      <c r="A386" s="32"/>
      <c r="B386" s="131"/>
    </row>
    <row r="387">
      <c r="A387" s="32"/>
      <c r="B387" s="131"/>
    </row>
    <row r="388">
      <c r="A388" s="32"/>
      <c r="B388" s="131"/>
    </row>
    <row r="389">
      <c r="A389" s="32"/>
      <c r="B389" s="131"/>
    </row>
    <row r="390">
      <c r="A390" s="32"/>
      <c r="B390" s="131"/>
    </row>
    <row r="391">
      <c r="A391" s="32"/>
      <c r="B391" s="131"/>
    </row>
    <row r="392">
      <c r="A392" s="32"/>
      <c r="B392" s="131"/>
    </row>
    <row r="393">
      <c r="A393" s="32"/>
      <c r="B393" s="131"/>
    </row>
    <row r="394">
      <c r="A394" s="32"/>
      <c r="B394" s="131"/>
    </row>
    <row r="395">
      <c r="A395" s="32"/>
      <c r="B395" s="131"/>
    </row>
    <row r="396">
      <c r="A396" s="32"/>
      <c r="B396" s="131"/>
    </row>
    <row r="397">
      <c r="A397" s="32"/>
      <c r="B397" s="131"/>
    </row>
    <row r="398">
      <c r="A398" s="32"/>
      <c r="B398" s="131"/>
    </row>
    <row r="399">
      <c r="A399" s="32"/>
      <c r="B399" s="131"/>
    </row>
    <row r="400">
      <c r="A400" s="32"/>
      <c r="B400" s="131"/>
    </row>
    <row r="401">
      <c r="A401" s="32"/>
      <c r="B401" s="131"/>
    </row>
    <row r="402">
      <c r="A402" s="32"/>
      <c r="B402" s="131"/>
    </row>
    <row r="403">
      <c r="A403" s="32"/>
      <c r="B403" s="131"/>
    </row>
    <row r="404">
      <c r="A404" s="32"/>
      <c r="B404" s="131"/>
    </row>
    <row r="405">
      <c r="A405" s="32"/>
      <c r="B405" s="131"/>
    </row>
    <row r="406">
      <c r="A406" s="32"/>
      <c r="B406" s="131"/>
    </row>
    <row r="407">
      <c r="A407" s="32"/>
      <c r="B407" s="131"/>
    </row>
    <row r="408">
      <c r="A408" s="32"/>
      <c r="B408" s="131"/>
    </row>
    <row r="409">
      <c r="A409" s="32"/>
      <c r="B409" s="131"/>
    </row>
    <row r="410">
      <c r="A410" s="32"/>
      <c r="B410" s="131"/>
    </row>
    <row r="411">
      <c r="A411" s="32"/>
      <c r="B411" s="131"/>
    </row>
    <row r="412">
      <c r="A412" s="32"/>
      <c r="B412" s="131"/>
    </row>
    <row r="413">
      <c r="A413" s="32"/>
      <c r="B413" s="131"/>
    </row>
    <row r="414">
      <c r="A414" s="32"/>
      <c r="B414" s="131"/>
    </row>
    <row r="415">
      <c r="A415" s="32"/>
      <c r="B415" s="131"/>
    </row>
    <row r="416">
      <c r="A416" s="32"/>
      <c r="B416" s="131"/>
    </row>
    <row r="417">
      <c r="A417" s="32"/>
      <c r="B417" s="131"/>
    </row>
    <row r="418">
      <c r="A418" s="32"/>
      <c r="B418" s="131"/>
    </row>
    <row r="419">
      <c r="A419" s="32"/>
      <c r="B419" s="131"/>
    </row>
    <row r="420">
      <c r="A420" s="32"/>
      <c r="B420" s="131"/>
    </row>
    <row r="421">
      <c r="A421" s="32"/>
      <c r="B421" s="131"/>
    </row>
    <row r="422">
      <c r="A422" s="32"/>
      <c r="B422" s="131"/>
    </row>
    <row r="423">
      <c r="A423" s="32"/>
      <c r="B423" s="131"/>
    </row>
    <row r="424">
      <c r="A424" s="32"/>
      <c r="B424" s="131"/>
    </row>
    <row r="425">
      <c r="A425" s="32"/>
      <c r="B425" s="131"/>
    </row>
    <row r="426">
      <c r="A426" s="32"/>
      <c r="B426" s="131"/>
    </row>
    <row r="427">
      <c r="A427" s="32"/>
      <c r="B427" s="131"/>
    </row>
    <row r="428">
      <c r="A428" s="32"/>
      <c r="B428" s="131"/>
    </row>
    <row r="429">
      <c r="A429" s="32"/>
      <c r="B429" s="131"/>
    </row>
    <row r="430">
      <c r="A430" s="32"/>
      <c r="B430" s="131"/>
    </row>
    <row r="431">
      <c r="A431" s="32"/>
      <c r="B431" s="131"/>
    </row>
    <row r="432">
      <c r="A432" s="32"/>
      <c r="B432" s="131"/>
    </row>
    <row r="433">
      <c r="A433" s="32"/>
      <c r="B433" s="131"/>
    </row>
    <row r="434">
      <c r="A434" s="32"/>
      <c r="B434" s="131"/>
    </row>
    <row r="435">
      <c r="A435" s="32"/>
      <c r="B435" s="131"/>
    </row>
    <row r="436">
      <c r="A436" s="32"/>
      <c r="B436" s="131"/>
    </row>
    <row r="437">
      <c r="A437" s="32"/>
      <c r="B437" s="131"/>
    </row>
    <row r="438">
      <c r="A438" s="32"/>
      <c r="B438" s="131"/>
    </row>
    <row r="439">
      <c r="A439" s="32"/>
      <c r="B439" s="131"/>
    </row>
    <row r="440">
      <c r="A440" s="32"/>
      <c r="B440" s="131"/>
    </row>
    <row r="441">
      <c r="A441" s="32"/>
      <c r="B441" s="131"/>
    </row>
    <row r="442">
      <c r="A442" s="32"/>
      <c r="B442" s="131"/>
    </row>
    <row r="443">
      <c r="A443" s="32"/>
      <c r="B443" s="131"/>
    </row>
    <row r="444">
      <c r="A444" s="32"/>
      <c r="B444" s="131"/>
    </row>
    <row r="445">
      <c r="A445" s="32"/>
      <c r="B445" s="131"/>
    </row>
    <row r="446">
      <c r="A446" s="32"/>
      <c r="B446" s="131"/>
    </row>
    <row r="447">
      <c r="A447" s="32"/>
      <c r="B447" s="131"/>
    </row>
    <row r="448">
      <c r="A448" s="32"/>
      <c r="B448" s="131"/>
    </row>
    <row r="449">
      <c r="A449" s="32"/>
      <c r="B449" s="131"/>
    </row>
    <row r="450">
      <c r="A450" s="32"/>
      <c r="B450" s="131"/>
    </row>
    <row r="451">
      <c r="A451" s="32"/>
      <c r="B451" s="131"/>
    </row>
    <row r="452">
      <c r="A452" s="32"/>
      <c r="B452" s="131"/>
    </row>
    <row r="453">
      <c r="A453" s="32"/>
      <c r="B453" s="131"/>
    </row>
    <row r="454">
      <c r="A454" s="32"/>
      <c r="B454" s="131"/>
    </row>
    <row r="455">
      <c r="A455" s="32"/>
      <c r="B455" s="131"/>
    </row>
    <row r="456">
      <c r="A456" s="32"/>
      <c r="B456" s="131"/>
    </row>
    <row r="457">
      <c r="A457" s="32"/>
      <c r="B457" s="131"/>
    </row>
    <row r="458">
      <c r="A458" s="32"/>
      <c r="B458" s="131"/>
    </row>
    <row r="459">
      <c r="A459" s="32"/>
      <c r="B459" s="131"/>
    </row>
    <row r="460">
      <c r="A460" s="32"/>
      <c r="B460" s="131"/>
    </row>
    <row r="461">
      <c r="A461" s="32"/>
      <c r="B461" s="131"/>
    </row>
    <row r="462">
      <c r="A462" s="32"/>
      <c r="B462" s="131"/>
    </row>
    <row r="463">
      <c r="A463" s="32"/>
      <c r="B463" s="131"/>
    </row>
    <row r="464">
      <c r="A464" s="32"/>
      <c r="B464" s="131"/>
    </row>
    <row r="465">
      <c r="A465" s="32"/>
      <c r="B465" s="131"/>
    </row>
    <row r="466">
      <c r="A466" s="32"/>
      <c r="B466" s="131"/>
    </row>
    <row r="467">
      <c r="A467" s="32"/>
      <c r="B467" s="131"/>
    </row>
    <row r="468">
      <c r="A468" s="32"/>
      <c r="B468" s="131"/>
    </row>
    <row r="469">
      <c r="A469" s="32"/>
      <c r="B469" s="131"/>
    </row>
    <row r="470">
      <c r="A470" s="32"/>
      <c r="B470" s="131"/>
    </row>
    <row r="471">
      <c r="A471" s="32"/>
      <c r="B471" s="131"/>
    </row>
    <row r="472">
      <c r="A472" s="32"/>
      <c r="B472" s="131"/>
    </row>
    <row r="473">
      <c r="A473" s="32"/>
      <c r="B473" s="131"/>
    </row>
    <row r="474">
      <c r="A474" s="32"/>
      <c r="B474" s="131"/>
    </row>
    <row r="475">
      <c r="A475" s="32"/>
      <c r="B475" s="131"/>
    </row>
    <row r="476">
      <c r="A476" s="32"/>
      <c r="B476" s="131"/>
    </row>
    <row r="477">
      <c r="A477" s="32"/>
      <c r="B477" s="131"/>
    </row>
    <row r="478">
      <c r="A478" s="32"/>
      <c r="B478" s="131"/>
    </row>
    <row r="479">
      <c r="A479" s="32"/>
      <c r="B479" s="131"/>
    </row>
    <row r="480">
      <c r="A480" s="32"/>
      <c r="B480" s="131"/>
    </row>
    <row r="481">
      <c r="A481" s="32"/>
      <c r="B481" s="131"/>
    </row>
    <row r="482">
      <c r="A482" s="32"/>
      <c r="B482" s="131"/>
    </row>
    <row r="483">
      <c r="A483" s="32"/>
      <c r="B483" s="131"/>
    </row>
    <row r="484">
      <c r="A484" s="32"/>
      <c r="B484" s="131"/>
    </row>
    <row r="485">
      <c r="A485" s="32"/>
      <c r="B485" s="131"/>
    </row>
    <row r="486">
      <c r="A486" s="32"/>
      <c r="B486" s="131"/>
    </row>
    <row r="487">
      <c r="A487" s="32"/>
      <c r="B487" s="131"/>
    </row>
    <row r="488">
      <c r="A488" s="32"/>
      <c r="B488" s="131"/>
    </row>
    <row r="489">
      <c r="A489" s="32"/>
      <c r="B489" s="131"/>
    </row>
    <row r="490">
      <c r="A490" s="32"/>
      <c r="B490" s="131"/>
    </row>
    <row r="491">
      <c r="A491" s="32"/>
      <c r="B491" s="131"/>
    </row>
    <row r="492">
      <c r="A492" s="32"/>
      <c r="B492" s="131"/>
    </row>
    <row r="493">
      <c r="A493" s="32"/>
      <c r="B493" s="131"/>
    </row>
    <row r="494">
      <c r="A494" s="32"/>
      <c r="B494" s="131"/>
    </row>
    <row r="495">
      <c r="A495" s="32"/>
      <c r="B495" s="131"/>
    </row>
    <row r="496">
      <c r="A496" s="32"/>
      <c r="B496" s="131"/>
    </row>
    <row r="497">
      <c r="A497" s="32"/>
      <c r="B497" s="131"/>
    </row>
    <row r="498">
      <c r="A498" s="32"/>
      <c r="B498" s="131"/>
    </row>
    <row r="499">
      <c r="A499" s="32"/>
      <c r="B499" s="131"/>
    </row>
    <row r="500">
      <c r="A500" s="32"/>
      <c r="B500" s="131"/>
    </row>
    <row r="501">
      <c r="A501" s="32"/>
      <c r="B501" s="131"/>
    </row>
    <row r="502">
      <c r="A502" s="32"/>
      <c r="B502" s="131"/>
    </row>
    <row r="503">
      <c r="A503" s="32"/>
      <c r="B503" s="131"/>
    </row>
    <row r="504">
      <c r="A504" s="32"/>
      <c r="B504" s="131"/>
    </row>
    <row r="505">
      <c r="A505" s="32"/>
      <c r="B505" s="131"/>
    </row>
    <row r="506">
      <c r="A506" s="32"/>
      <c r="B506" s="131"/>
    </row>
    <row r="507">
      <c r="A507" s="32"/>
      <c r="B507" s="131"/>
    </row>
    <row r="508">
      <c r="A508" s="32"/>
      <c r="B508" s="131"/>
    </row>
    <row r="509">
      <c r="A509" s="32"/>
      <c r="B509" s="131"/>
    </row>
    <row r="510">
      <c r="A510" s="32"/>
      <c r="B510" s="131"/>
    </row>
    <row r="511">
      <c r="A511" s="32"/>
      <c r="B511" s="131"/>
    </row>
    <row r="512">
      <c r="A512" s="32"/>
      <c r="B512" s="131"/>
    </row>
    <row r="513">
      <c r="A513" s="32"/>
      <c r="B513" s="131"/>
    </row>
    <row r="514">
      <c r="A514" s="32"/>
      <c r="B514" s="131"/>
    </row>
    <row r="515">
      <c r="A515" s="32"/>
      <c r="B515" s="131"/>
    </row>
    <row r="516">
      <c r="A516" s="32"/>
      <c r="B516" s="131"/>
    </row>
    <row r="517">
      <c r="A517" s="32"/>
      <c r="B517" s="131"/>
    </row>
    <row r="518">
      <c r="A518" s="32"/>
      <c r="B518" s="131"/>
    </row>
    <row r="519">
      <c r="A519" s="32"/>
      <c r="B519" s="131"/>
    </row>
    <row r="520">
      <c r="A520" s="32"/>
      <c r="B520" s="131"/>
    </row>
    <row r="521">
      <c r="A521" s="32"/>
      <c r="B521" s="131"/>
    </row>
    <row r="522">
      <c r="A522" s="32"/>
      <c r="B522" s="131"/>
    </row>
    <row r="523">
      <c r="A523" s="32"/>
      <c r="B523" s="131"/>
    </row>
    <row r="524">
      <c r="A524" s="32"/>
      <c r="B524" s="131"/>
    </row>
    <row r="525">
      <c r="A525" s="32"/>
      <c r="B525" s="131"/>
    </row>
    <row r="526">
      <c r="A526" s="32"/>
      <c r="B526" s="131"/>
    </row>
    <row r="527">
      <c r="A527" s="32"/>
      <c r="B527" s="131"/>
    </row>
    <row r="528">
      <c r="A528" s="32"/>
      <c r="B528" s="131"/>
    </row>
    <row r="529">
      <c r="A529" s="32"/>
      <c r="B529" s="131"/>
    </row>
    <row r="530">
      <c r="A530" s="32"/>
      <c r="B530" s="131"/>
    </row>
    <row r="531">
      <c r="A531" s="32"/>
      <c r="B531" s="131"/>
    </row>
    <row r="532">
      <c r="A532" s="32"/>
      <c r="B532" s="131"/>
    </row>
    <row r="533">
      <c r="A533" s="32"/>
      <c r="B533" s="131"/>
    </row>
    <row r="534">
      <c r="A534" s="32"/>
      <c r="B534" s="131"/>
    </row>
    <row r="535">
      <c r="A535" s="32"/>
      <c r="B535" s="131"/>
    </row>
    <row r="536">
      <c r="A536" s="32"/>
      <c r="B536" s="131"/>
    </row>
    <row r="537">
      <c r="A537" s="32"/>
      <c r="B537" s="131"/>
    </row>
    <row r="538">
      <c r="A538" s="32"/>
      <c r="B538" s="131"/>
    </row>
    <row r="539">
      <c r="A539" s="32"/>
      <c r="B539" s="131"/>
    </row>
    <row r="540">
      <c r="A540" s="32"/>
      <c r="B540" s="131"/>
    </row>
    <row r="541">
      <c r="A541" s="32"/>
      <c r="B541" s="131"/>
    </row>
    <row r="542">
      <c r="A542" s="32"/>
      <c r="B542" s="131"/>
    </row>
    <row r="543">
      <c r="A543" s="32"/>
      <c r="B543" s="131"/>
    </row>
    <row r="544">
      <c r="A544" s="32"/>
      <c r="B544" s="131"/>
    </row>
    <row r="545">
      <c r="A545" s="32"/>
      <c r="B545" s="131"/>
    </row>
    <row r="546">
      <c r="A546" s="32"/>
      <c r="B546" s="131"/>
    </row>
    <row r="547">
      <c r="A547" s="32"/>
      <c r="B547" s="131"/>
    </row>
    <row r="548">
      <c r="A548" s="32"/>
      <c r="B548" s="131"/>
    </row>
    <row r="549">
      <c r="A549" s="32"/>
      <c r="B549" s="131"/>
    </row>
    <row r="550">
      <c r="A550" s="32"/>
      <c r="B550" s="131"/>
    </row>
    <row r="551">
      <c r="A551" s="32"/>
      <c r="B551" s="131"/>
    </row>
    <row r="552">
      <c r="A552" s="32"/>
      <c r="B552" s="131"/>
    </row>
    <row r="553">
      <c r="A553" s="32"/>
      <c r="B553" s="131"/>
    </row>
    <row r="554">
      <c r="A554" s="32"/>
      <c r="B554" s="131"/>
    </row>
    <row r="555">
      <c r="A555" s="32"/>
      <c r="B555" s="131"/>
    </row>
    <row r="556">
      <c r="A556" s="32"/>
      <c r="B556" s="131"/>
    </row>
    <row r="557">
      <c r="A557" s="32"/>
      <c r="B557" s="131"/>
    </row>
    <row r="558">
      <c r="A558" s="32"/>
      <c r="B558" s="131"/>
    </row>
    <row r="559">
      <c r="A559" s="32"/>
      <c r="B559" s="131"/>
    </row>
    <row r="560">
      <c r="A560" s="32"/>
      <c r="B560" s="131"/>
    </row>
    <row r="561">
      <c r="A561" s="32"/>
      <c r="B561" s="131"/>
    </row>
    <row r="562">
      <c r="A562" s="32"/>
      <c r="B562" s="131"/>
    </row>
    <row r="563">
      <c r="A563" s="32"/>
      <c r="B563" s="131"/>
    </row>
    <row r="564">
      <c r="A564" s="32"/>
      <c r="B564" s="131"/>
    </row>
    <row r="565">
      <c r="A565" s="32"/>
      <c r="B565" s="131"/>
    </row>
    <row r="566">
      <c r="A566" s="32"/>
      <c r="B566" s="131"/>
    </row>
    <row r="567">
      <c r="A567" s="32"/>
      <c r="B567" s="131"/>
    </row>
    <row r="568">
      <c r="A568" s="32"/>
      <c r="B568" s="131"/>
    </row>
    <row r="569">
      <c r="A569" s="32"/>
      <c r="B569" s="131"/>
    </row>
    <row r="570">
      <c r="A570" s="32"/>
      <c r="B570" s="131"/>
    </row>
    <row r="571">
      <c r="A571" s="32"/>
      <c r="B571" s="131"/>
    </row>
    <row r="572">
      <c r="A572" s="32"/>
      <c r="B572" s="131"/>
    </row>
    <row r="573">
      <c r="A573" s="32"/>
      <c r="B573" s="131"/>
    </row>
    <row r="574">
      <c r="A574" s="32"/>
      <c r="B574" s="131"/>
    </row>
    <row r="575">
      <c r="A575" s="32"/>
      <c r="B575" s="131"/>
    </row>
    <row r="576">
      <c r="A576" s="32"/>
      <c r="B576" s="131"/>
    </row>
    <row r="577">
      <c r="A577" s="32"/>
      <c r="B577" s="131"/>
    </row>
    <row r="578">
      <c r="A578" s="32"/>
      <c r="B578" s="131"/>
    </row>
    <row r="579">
      <c r="A579" s="32"/>
      <c r="B579" s="131"/>
    </row>
    <row r="580">
      <c r="A580" s="32"/>
      <c r="B580" s="131"/>
    </row>
    <row r="581">
      <c r="A581" s="32"/>
      <c r="B581" s="131"/>
    </row>
    <row r="582">
      <c r="A582" s="32"/>
      <c r="B582" s="131"/>
    </row>
    <row r="583">
      <c r="A583" s="32"/>
      <c r="B583" s="131"/>
    </row>
    <row r="584">
      <c r="A584" s="32"/>
      <c r="B584" s="131"/>
    </row>
    <row r="585">
      <c r="A585" s="32"/>
      <c r="B585" s="131"/>
    </row>
    <row r="586">
      <c r="A586" s="32"/>
      <c r="B586" s="131"/>
    </row>
    <row r="587">
      <c r="A587" s="32"/>
      <c r="B587" s="131"/>
    </row>
    <row r="588">
      <c r="A588" s="32"/>
      <c r="B588" s="131"/>
    </row>
    <row r="589">
      <c r="A589" s="32"/>
      <c r="B589" s="131"/>
    </row>
    <row r="590">
      <c r="A590" s="32"/>
      <c r="B590" s="131"/>
    </row>
    <row r="591">
      <c r="A591" s="32"/>
      <c r="B591" s="131"/>
    </row>
    <row r="592">
      <c r="A592" s="32"/>
      <c r="B592" s="131"/>
    </row>
    <row r="593">
      <c r="A593" s="32"/>
      <c r="B593" s="131"/>
    </row>
    <row r="594">
      <c r="A594" s="32"/>
      <c r="B594" s="131"/>
    </row>
    <row r="595">
      <c r="A595" s="32"/>
      <c r="B595" s="131"/>
    </row>
    <row r="596">
      <c r="A596" s="32"/>
      <c r="B596" s="131"/>
    </row>
    <row r="597">
      <c r="A597" s="32"/>
      <c r="B597" s="131"/>
    </row>
    <row r="598">
      <c r="A598" s="32"/>
      <c r="B598" s="131"/>
    </row>
    <row r="599">
      <c r="A599" s="32"/>
      <c r="B599" s="131"/>
    </row>
    <row r="600">
      <c r="A600" s="32"/>
      <c r="B600" s="131"/>
    </row>
    <row r="601">
      <c r="A601" s="32"/>
      <c r="B601" s="131"/>
    </row>
    <row r="602">
      <c r="A602" s="32"/>
      <c r="B602" s="131"/>
    </row>
    <row r="603">
      <c r="A603" s="32"/>
      <c r="B603" s="131"/>
    </row>
    <row r="604">
      <c r="A604" s="32"/>
      <c r="B604" s="131"/>
    </row>
    <row r="605">
      <c r="A605" s="32"/>
      <c r="B605" s="131"/>
    </row>
    <row r="606">
      <c r="A606" s="32"/>
      <c r="B606" s="131"/>
    </row>
    <row r="607">
      <c r="A607" s="32"/>
      <c r="B607" s="131"/>
    </row>
    <row r="608">
      <c r="A608" s="32"/>
      <c r="B608" s="131"/>
    </row>
    <row r="609">
      <c r="A609" s="32"/>
      <c r="B609" s="131"/>
    </row>
    <row r="610">
      <c r="A610" s="32"/>
      <c r="B610" s="131"/>
    </row>
    <row r="611">
      <c r="A611" s="32"/>
      <c r="B611" s="131"/>
    </row>
    <row r="612">
      <c r="A612" s="32"/>
      <c r="B612" s="131"/>
    </row>
    <row r="613">
      <c r="A613" s="32"/>
      <c r="B613" s="131"/>
    </row>
    <row r="614">
      <c r="A614" s="32"/>
      <c r="B614" s="131"/>
    </row>
    <row r="615">
      <c r="A615" s="32"/>
      <c r="B615" s="131"/>
    </row>
    <row r="616">
      <c r="A616" s="32"/>
      <c r="B616" s="131"/>
    </row>
    <row r="617">
      <c r="A617" s="32"/>
      <c r="B617" s="131"/>
    </row>
    <row r="618">
      <c r="A618" s="32"/>
      <c r="B618" s="131"/>
    </row>
    <row r="619">
      <c r="A619" s="32"/>
      <c r="B619" s="131"/>
    </row>
    <row r="620">
      <c r="A620" s="32"/>
      <c r="B620" s="131"/>
    </row>
    <row r="621">
      <c r="A621" s="32"/>
      <c r="B621" s="131"/>
    </row>
    <row r="622">
      <c r="A622" s="32"/>
      <c r="B622" s="131"/>
    </row>
    <row r="623">
      <c r="A623" s="32"/>
      <c r="B623" s="131"/>
    </row>
    <row r="624">
      <c r="A624" s="32"/>
      <c r="B624" s="131"/>
    </row>
    <row r="625">
      <c r="A625" s="32"/>
      <c r="B625" s="131"/>
    </row>
    <row r="626">
      <c r="A626" s="32"/>
      <c r="B626" s="131"/>
    </row>
    <row r="627">
      <c r="A627" s="32"/>
      <c r="B627" s="131"/>
    </row>
    <row r="628">
      <c r="A628" s="32"/>
      <c r="B628" s="131"/>
    </row>
    <row r="629">
      <c r="A629" s="32"/>
      <c r="B629" s="131"/>
    </row>
    <row r="630">
      <c r="A630" s="32"/>
      <c r="B630" s="131"/>
    </row>
    <row r="631">
      <c r="A631" s="32"/>
      <c r="B631" s="131"/>
    </row>
    <row r="632">
      <c r="A632" s="32"/>
      <c r="B632" s="131"/>
    </row>
    <row r="633">
      <c r="A633" s="32"/>
      <c r="B633" s="131"/>
    </row>
    <row r="634">
      <c r="A634" s="32"/>
      <c r="B634" s="131"/>
    </row>
    <row r="635">
      <c r="A635" s="32"/>
      <c r="B635" s="131"/>
    </row>
    <row r="636">
      <c r="A636" s="32"/>
      <c r="B636" s="131"/>
    </row>
    <row r="637">
      <c r="A637" s="32"/>
      <c r="B637" s="131"/>
    </row>
    <row r="638">
      <c r="A638" s="32"/>
      <c r="B638" s="131"/>
    </row>
    <row r="639">
      <c r="A639" s="32"/>
      <c r="B639" s="131"/>
    </row>
    <row r="640">
      <c r="A640" s="32"/>
      <c r="B640" s="131"/>
    </row>
    <row r="641">
      <c r="A641" s="32"/>
      <c r="B641" s="131"/>
    </row>
    <row r="642">
      <c r="A642" s="32"/>
      <c r="B642" s="131"/>
    </row>
    <row r="643">
      <c r="A643" s="32"/>
      <c r="B643" s="131"/>
    </row>
    <row r="644">
      <c r="A644" s="32"/>
      <c r="B644" s="131"/>
    </row>
    <row r="645">
      <c r="A645" s="32"/>
      <c r="B645" s="131"/>
    </row>
    <row r="646">
      <c r="A646" s="32"/>
      <c r="B646" s="131"/>
    </row>
    <row r="647">
      <c r="A647" s="32"/>
      <c r="B647" s="131"/>
    </row>
    <row r="648">
      <c r="A648" s="32"/>
      <c r="B648" s="131"/>
    </row>
    <row r="649">
      <c r="A649" s="32"/>
      <c r="B649" s="131"/>
    </row>
    <row r="650">
      <c r="A650" s="32"/>
      <c r="B650" s="131"/>
    </row>
    <row r="651">
      <c r="A651" s="32"/>
      <c r="B651" s="131"/>
    </row>
    <row r="652">
      <c r="A652" s="32"/>
      <c r="B652" s="131"/>
    </row>
    <row r="653">
      <c r="A653" s="32"/>
      <c r="B653" s="131"/>
    </row>
    <row r="654">
      <c r="A654" s="32"/>
      <c r="B654" s="131"/>
    </row>
    <row r="655">
      <c r="A655" s="32"/>
      <c r="B655" s="131"/>
    </row>
    <row r="656">
      <c r="A656" s="32"/>
      <c r="B656" s="131"/>
    </row>
    <row r="657">
      <c r="A657" s="32"/>
      <c r="B657" s="131"/>
    </row>
    <row r="658">
      <c r="A658" s="32"/>
      <c r="B658" s="131"/>
    </row>
    <row r="659">
      <c r="A659" s="32"/>
      <c r="B659" s="131"/>
    </row>
    <row r="660">
      <c r="A660" s="32"/>
      <c r="B660" s="131"/>
    </row>
    <row r="661">
      <c r="A661" s="32"/>
      <c r="B661" s="131"/>
    </row>
    <row r="662">
      <c r="A662" s="32"/>
      <c r="B662" s="131"/>
    </row>
    <row r="663">
      <c r="A663" s="32"/>
      <c r="B663" s="131"/>
    </row>
    <row r="664">
      <c r="A664" s="32"/>
      <c r="B664" s="131"/>
    </row>
    <row r="665">
      <c r="A665" s="32"/>
      <c r="B665" s="131"/>
    </row>
    <row r="666">
      <c r="A666" s="32"/>
      <c r="B666" s="131"/>
    </row>
    <row r="667">
      <c r="A667" s="32"/>
      <c r="B667" s="131"/>
    </row>
    <row r="668">
      <c r="A668" s="32"/>
      <c r="B668" s="131"/>
    </row>
    <row r="669">
      <c r="A669" s="32"/>
      <c r="B669" s="131"/>
    </row>
    <row r="670">
      <c r="A670" s="32"/>
      <c r="B670" s="131"/>
    </row>
    <row r="671">
      <c r="A671" s="32"/>
      <c r="B671" s="131"/>
    </row>
    <row r="672">
      <c r="A672" s="32"/>
      <c r="B672" s="131"/>
    </row>
    <row r="673">
      <c r="A673" s="32"/>
      <c r="B673" s="131"/>
    </row>
    <row r="674">
      <c r="A674" s="32"/>
      <c r="B674" s="131"/>
    </row>
    <row r="675">
      <c r="A675" s="32"/>
      <c r="B675" s="131"/>
    </row>
    <row r="676">
      <c r="A676" s="32"/>
      <c r="B676" s="131"/>
    </row>
    <row r="677">
      <c r="A677" s="32"/>
      <c r="B677" s="131"/>
    </row>
    <row r="678">
      <c r="A678" s="32"/>
      <c r="B678" s="131"/>
    </row>
    <row r="679">
      <c r="A679" s="32"/>
      <c r="B679" s="131"/>
    </row>
    <row r="680">
      <c r="A680" s="32"/>
      <c r="B680" s="131"/>
    </row>
    <row r="681">
      <c r="A681" s="32"/>
      <c r="B681" s="131"/>
    </row>
    <row r="682">
      <c r="A682" s="32"/>
      <c r="B682" s="131"/>
    </row>
    <row r="683">
      <c r="A683" s="32"/>
      <c r="B683" s="131"/>
    </row>
    <row r="684">
      <c r="A684" s="32"/>
      <c r="B684" s="131"/>
    </row>
    <row r="685">
      <c r="A685" s="32"/>
      <c r="B685" s="131"/>
    </row>
    <row r="686">
      <c r="A686" s="32"/>
      <c r="B686" s="131"/>
    </row>
    <row r="687">
      <c r="A687" s="32"/>
      <c r="B687" s="131"/>
    </row>
    <row r="688">
      <c r="A688" s="32"/>
      <c r="B688" s="131"/>
    </row>
    <row r="689">
      <c r="A689" s="32"/>
      <c r="B689" s="131"/>
    </row>
    <row r="690">
      <c r="A690" s="32"/>
      <c r="B690" s="131"/>
    </row>
    <row r="691">
      <c r="A691" s="32"/>
      <c r="B691" s="131"/>
    </row>
    <row r="692">
      <c r="A692" s="32"/>
      <c r="B692" s="131"/>
    </row>
    <row r="693">
      <c r="A693" s="32"/>
      <c r="B693" s="131"/>
    </row>
    <row r="694">
      <c r="A694" s="32"/>
      <c r="B694" s="131"/>
    </row>
    <row r="695">
      <c r="A695" s="32"/>
      <c r="B695" s="131"/>
    </row>
    <row r="696">
      <c r="A696" s="32"/>
      <c r="B696" s="131"/>
    </row>
    <row r="697">
      <c r="A697" s="32"/>
      <c r="B697" s="131"/>
    </row>
    <row r="698">
      <c r="A698" s="32"/>
      <c r="B698" s="131"/>
    </row>
    <row r="699">
      <c r="A699" s="32"/>
      <c r="B699" s="131"/>
    </row>
    <row r="700">
      <c r="A700" s="32"/>
      <c r="B700" s="131"/>
    </row>
    <row r="701">
      <c r="A701" s="32"/>
      <c r="B701" s="131"/>
    </row>
    <row r="702">
      <c r="A702" s="32"/>
      <c r="B702" s="131"/>
    </row>
    <row r="703">
      <c r="A703" s="32"/>
      <c r="B703" s="131"/>
    </row>
    <row r="704">
      <c r="A704" s="32"/>
      <c r="B704" s="131"/>
    </row>
    <row r="705">
      <c r="A705" s="32"/>
      <c r="B705" s="131"/>
    </row>
    <row r="706">
      <c r="A706" s="32"/>
      <c r="B706" s="131"/>
    </row>
    <row r="707">
      <c r="A707" s="32"/>
      <c r="B707" s="131"/>
    </row>
    <row r="708">
      <c r="A708" s="32"/>
      <c r="B708" s="131"/>
    </row>
    <row r="709">
      <c r="A709" s="32"/>
      <c r="B709" s="131"/>
    </row>
    <row r="710">
      <c r="A710" s="32"/>
      <c r="B710" s="131"/>
    </row>
    <row r="711">
      <c r="A711" s="32"/>
      <c r="B711" s="131"/>
    </row>
    <row r="712">
      <c r="A712" s="32"/>
      <c r="B712" s="131"/>
    </row>
    <row r="713">
      <c r="A713" s="32"/>
      <c r="B713" s="131"/>
    </row>
    <row r="714">
      <c r="A714" s="32"/>
      <c r="B714" s="131"/>
    </row>
    <row r="715">
      <c r="A715" s="32"/>
      <c r="B715" s="131"/>
    </row>
    <row r="716">
      <c r="A716" s="32"/>
      <c r="B716" s="131"/>
    </row>
    <row r="717">
      <c r="A717" s="32"/>
      <c r="B717" s="131"/>
    </row>
    <row r="718">
      <c r="A718" s="32"/>
      <c r="B718" s="131"/>
    </row>
    <row r="719">
      <c r="A719" s="32"/>
      <c r="B719" s="131"/>
    </row>
    <row r="720">
      <c r="A720" s="32"/>
      <c r="B720" s="131"/>
    </row>
    <row r="721">
      <c r="A721" s="32"/>
      <c r="B721" s="131"/>
    </row>
    <row r="722">
      <c r="A722" s="32"/>
      <c r="B722" s="131"/>
    </row>
    <row r="723">
      <c r="A723" s="32"/>
      <c r="B723" s="131"/>
    </row>
    <row r="724">
      <c r="A724" s="32"/>
      <c r="B724" s="131"/>
    </row>
    <row r="725">
      <c r="A725" s="32"/>
      <c r="B725" s="131"/>
    </row>
    <row r="726">
      <c r="A726" s="32"/>
      <c r="B726" s="131"/>
    </row>
    <row r="727">
      <c r="A727" s="32"/>
      <c r="B727" s="131"/>
    </row>
    <row r="728">
      <c r="A728" s="32"/>
      <c r="B728" s="131"/>
    </row>
    <row r="729">
      <c r="A729" s="32"/>
      <c r="B729" s="131"/>
    </row>
    <row r="730">
      <c r="A730" s="32"/>
      <c r="B730" s="131"/>
    </row>
    <row r="731">
      <c r="A731" s="32"/>
      <c r="B731" s="131"/>
    </row>
    <row r="732">
      <c r="A732" s="32"/>
      <c r="B732" s="131"/>
    </row>
    <row r="733">
      <c r="A733" s="32"/>
      <c r="B733" s="131"/>
    </row>
    <row r="734">
      <c r="A734" s="32"/>
      <c r="B734" s="131"/>
    </row>
    <row r="735">
      <c r="A735" s="32"/>
      <c r="B735" s="131"/>
    </row>
    <row r="736">
      <c r="A736" s="32"/>
      <c r="B736" s="131"/>
    </row>
    <row r="737">
      <c r="A737" s="32"/>
      <c r="B737" s="131"/>
    </row>
    <row r="738">
      <c r="A738" s="32"/>
      <c r="B738" s="131"/>
    </row>
    <row r="739">
      <c r="A739" s="32"/>
      <c r="B739" s="131"/>
    </row>
    <row r="740">
      <c r="A740" s="32"/>
      <c r="B740" s="131"/>
    </row>
    <row r="741">
      <c r="A741" s="32"/>
      <c r="B741" s="131"/>
    </row>
    <row r="742">
      <c r="A742" s="32"/>
      <c r="B742" s="131"/>
    </row>
    <row r="743">
      <c r="A743" s="32"/>
      <c r="B743" s="131"/>
    </row>
    <row r="744">
      <c r="A744" s="32"/>
      <c r="B744" s="131"/>
    </row>
    <row r="745">
      <c r="A745" s="32"/>
      <c r="B745" s="131"/>
    </row>
    <row r="746">
      <c r="A746" s="32"/>
      <c r="B746" s="131"/>
    </row>
    <row r="747">
      <c r="A747" s="32"/>
      <c r="B747" s="131"/>
    </row>
    <row r="748">
      <c r="A748" s="32"/>
      <c r="B748" s="131"/>
    </row>
    <row r="749">
      <c r="A749" s="32"/>
      <c r="B749" s="131"/>
    </row>
    <row r="750">
      <c r="A750" s="32"/>
      <c r="B750" s="131"/>
    </row>
    <row r="751">
      <c r="A751" s="32"/>
      <c r="B751" s="131"/>
    </row>
    <row r="752">
      <c r="A752" s="32"/>
      <c r="B752" s="131"/>
    </row>
    <row r="753">
      <c r="A753" s="32"/>
      <c r="B753" s="131"/>
    </row>
    <row r="754">
      <c r="A754" s="32"/>
      <c r="B754" s="131"/>
    </row>
    <row r="755">
      <c r="A755" s="32"/>
      <c r="B755" s="131"/>
    </row>
    <row r="756">
      <c r="A756" s="32"/>
      <c r="B756" s="131"/>
    </row>
    <row r="757">
      <c r="A757" s="32"/>
      <c r="B757" s="131"/>
    </row>
    <row r="758">
      <c r="A758" s="32"/>
      <c r="B758" s="131"/>
    </row>
    <row r="759">
      <c r="A759" s="32"/>
      <c r="B759" s="131"/>
    </row>
    <row r="760">
      <c r="A760" s="32"/>
      <c r="B760" s="131"/>
    </row>
    <row r="761">
      <c r="A761" s="32"/>
      <c r="B761" s="131"/>
    </row>
    <row r="762">
      <c r="A762" s="32"/>
      <c r="B762" s="131"/>
    </row>
    <row r="763">
      <c r="A763" s="32"/>
      <c r="B763" s="131"/>
    </row>
    <row r="764">
      <c r="A764" s="32"/>
      <c r="B764" s="131"/>
    </row>
    <row r="765">
      <c r="A765" s="32"/>
      <c r="B765" s="131"/>
    </row>
    <row r="766">
      <c r="A766" s="32"/>
      <c r="B766" s="131"/>
    </row>
    <row r="767">
      <c r="A767" s="32"/>
      <c r="B767" s="131"/>
    </row>
    <row r="768">
      <c r="A768" s="32"/>
      <c r="B768" s="131"/>
    </row>
    <row r="769">
      <c r="A769" s="32"/>
      <c r="B769" s="131"/>
    </row>
    <row r="770">
      <c r="A770" s="32"/>
      <c r="B770" s="131"/>
    </row>
    <row r="771">
      <c r="A771" s="32"/>
      <c r="B771" s="131"/>
    </row>
    <row r="772">
      <c r="A772" s="32"/>
      <c r="B772" s="131"/>
    </row>
    <row r="773">
      <c r="A773" s="32"/>
      <c r="B773" s="131"/>
    </row>
    <row r="774">
      <c r="A774" s="32"/>
      <c r="B774" s="131"/>
    </row>
    <row r="775">
      <c r="A775" s="32"/>
      <c r="B775" s="131"/>
    </row>
    <row r="776">
      <c r="A776" s="32"/>
      <c r="B776" s="131"/>
    </row>
    <row r="777">
      <c r="A777" s="32"/>
      <c r="B777" s="131"/>
    </row>
    <row r="778">
      <c r="A778" s="32"/>
      <c r="B778" s="131"/>
    </row>
    <row r="779">
      <c r="A779" s="32"/>
      <c r="B779" s="131"/>
    </row>
    <row r="780">
      <c r="A780" s="32"/>
      <c r="B780" s="131"/>
    </row>
    <row r="781">
      <c r="A781" s="32"/>
      <c r="B781" s="131"/>
    </row>
    <row r="782">
      <c r="A782" s="32"/>
      <c r="B782" s="131"/>
    </row>
    <row r="783">
      <c r="A783" s="32"/>
      <c r="B783" s="131"/>
    </row>
    <row r="784">
      <c r="A784" s="32"/>
      <c r="B784" s="131"/>
    </row>
    <row r="785">
      <c r="A785" s="32"/>
      <c r="B785" s="131"/>
    </row>
    <row r="786">
      <c r="A786" s="32"/>
      <c r="B786" s="131"/>
    </row>
    <row r="787">
      <c r="A787" s="32"/>
      <c r="B787" s="131"/>
    </row>
    <row r="788">
      <c r="A788" s="32"/>
      <c r="B788" s="131"/>
    </row>
    <row r="789">
      <c r="A789" s="32"/>
      <c r="B789" s="131"/>
    </row>
    <row r="790">
      <c r="A790" s="32"/>
      <c r="B790" s="131"/>
    </row>
    <row r="791">
      <c r="A791" s="32"/>
      <c r="B791" s="131"/>
    </row>
    <row r="792">
      <c r="A792" s="32"/>
      <c r="B792" s="131"/>
    </row>
    <row r="793">
      <c r="A793" s="32"/>
      <c r="B793" s="131"/>
    </row>
    <row r="794">
      <c r="A794" s="32"/>
      <c r="B794" s="131"/>
    </row>
    <row r="795">
      <c r="A795" s="32"/>
      <c r="B795" s="131"/>
    </row>
    <row r="796">
      <c r="A796" s="32"/>
      <c r="B796" s="131"/>
    </row>
    <row r="797">
      <c r="A797" s="32"/>
      <c r="B797" s="131"/>
    </row>
    <row r="798">
      <c r="A798" s="32"/>
      <c r="B798" s="131"/>
    </row>
    <row r="799">
      <c r="A799" s="32"/>
      <c r="B799" s="131"/>
    </row>
    <row r="800">
      <c r="A800" s="32"/>
      <c r="B800" s="131"/>
    </row>
    <row r="801">
      <c r="A801" s="32"/>
      <c r="B801" s="131"/>
    </row>
    <row r="802">
      <c r="A802" s="32"/>
      <c r="B802" s="131"/>
    </row>
    <row r="803">
      <c r="A803" s="32"/>
      <c r="B803" s="131"/>
    </row>
    <row r="804">
      <c r="A804" s="32"/>
      <c r="B804" s="131"/>
    </row>
    <row r="805">
      <c r="A805" s="32"/>
      <c r="B805" s="131"/>
    </row>
    <row r="806">
      <c r="A806" s="32"/>
      <c r="B806" s="131"/>
    </row>
    <row r="807">
      <c r="A807" s="32"/>
      <c r="B807" s="131"/>
    </row>
    <row r="808">
      <c r="A808" s="32"/>
      <c r="B808" s="131"/>
    </row>
    <row r="809">
      <c r="A809" s="32"/>
      <c r="B809" s="131"/>
    </row>
    <row r="810">
      <c r="A810" s="32"/>
      <c r="B810" s="131"/>
    </row>
    <row r="811">
      <c r="A811" s="32"/>
      <c r="B811" s="131"/>
    </row>
    <row r="812">
      <c r="A812" s="32"/>
      <c r="B812" s="131"/>
    </row>
    <row r="813">
      <c r="A813" s="32"/>
      <c r="B813" s="131"/>
    </row>
    <row r="814">
      <c r="A814" s="32"/>
      <c r="B814" s="131"/>
    </row>
    <row r="815">
      <c r="A815" s="32"/>
      <c r="B815" s="131"/>
    </row>
    <row r="816">
      <c r="A816" s="32"/>
      <c r="B816" s="131"/>
    </row>
    <row r="817">
      <c r="A817" s="32"/>
      <c r="B817" s="131"/>
    </row>
    <row r="818">
      <c r="A818" s="32"/>
      <c r="B818" s="131"/>
    </row>
    <row r="819">
      <c r="A819" s="32"/>
      <c r="B819" s="131"/>
    </row>
    <row r="820">
      <c r="A820" s="32"/>
      <c r="B820" s="131"/>
    </row>
    <row r="821">
      <c r="A821" s="32"/>
      <c r="B821" s="131"/>
    </row>
    <row r="822">
      <c r="A822" s="32"/>
      <c r="B822" s="131"/>
    </row>
    <row r="823">
      <c r="A823" s="32"/>
      <c r="B823" s="131"/>
    </row>
    <row r="824">
      <c r="A824" s="32"/>
      <c r="B824" s="131"/>
    </row>
    <row r="825">
      <c r="A825" s="32"/>
      <c r="B825" s="131"/>
    </row>
    <row r="826">
      <c r="A826" s="32"/>
      <c r="B826" s="131"/>
    </row>
    <row r="827">
      <c r="A827" s="32"/>
      <c r="B827" s="131"/>
    </row>
    <row r="828">
      <c r="A828" s="32"/>
      <c r="B828" s="131"/>
    </row>
    <row r="829">
      <c r="A829" s="32"/>
      <c r="B829" s="131"/>
    </row>
    <row r="830">
      <c r="A830" s="32"/>
      <c r="B830" s="131"/>
    </row>
    <row r="831">
      <c r="A831" s="32"/>
      <c r="B831" s="131"/>
    </row>
    <row r="832">
      <c r="A832" s="32"/>
      <c r="B832" s="131"/>
    </row>
    <row r="833">
      <c r="A833" s="32"/>
      <c r="B833" s="131"/>
    </row>
    <row r="834">
      <c r="A834" s="32"/>
      <c r="B834" s="131"/>
    </row>
    <row r="835">
      <c r="A835" s="32"/>
      <c r="B835" s="131"/>
    </row>
    <row r="836">
      <c r="A836" s="32"/>
      <c r="B836" s="131"/>
    </row>
    <row r="837">
      <c r="A837" s="32"/>
      <c r="B837" s="131"/>
    </row>
    <row r="838">
      <c r="A838" s="32"/>
      <c r="B838" s="131"/>
    </row>
    <row r="839">
      <c r="A839" s="32"/>
      <c r="B839" s="131"/>
    </row>
    <row r="840">
      <c r="A840" s="32"/>
      <c r="B840" s="131"/>
    </row>
    <row r="841">
      <c r="A841" s="32"/>
      <c r="B841" s="131"/>
    </row>
    <row r="842">
      <c r="A842" s="32"/>
      <c r="B842" s="131"/>
    </row>
    <row r="843">
      <c r="A843" s="32"/>
      <c r="B843" s="131"/>
    </row>
    <row r="844">
      <c r="A844" s="32"/>
      <c r="B844" s="131"/>
    </row>
    <row r="845">
      <c r="A845" s="32"/>
      <c r="B845" s="131"/>
    </row>
    <row r="846">
      <c r="A846" s="32"/>
      <c r="B846" s="131"/>
    </row>
    <row r="847">
      <c r="A847" s="32"/>
      <c r="B847" s="131"/>
    </row>
    <row r="848">
      <c r="A848" s="32"/>
      <c r="B848" s="131"/>
    </row>
    <row r="849">
      <c r="A849" s="32"/>
      <c r="B849" s="131"/>
    </row>
    <row r="850">
      <c r="A850" s="32"/>
      <c r="B850" s="131"/>
    </row>
    <row r="851">
      <c r="A851" s="32"/>
      <c r="B851" s="131"/>
    </row>
    <row r="852">
      <c r="A852" s="32"/>
      <c r="B852" s="131"/>
    </row>
    <row r="853">
      <c r="A853" s="32"/>
      <c r="B853" s="131"/>
    </row>
    <row r="854">
      <c r="A854" s="32"/>
      <c r="B854" s="131"/>
    </row>
    <row r="855">
      <c r="A855" s="32"/>
      <c r="B855" s="131"/>
    </row>
    <row r="856">
      <c r="A856" s="32"/>
      <c r="B856" s="131"/>
    </row>
    <row r="857">
      <c r="A857" s="32"/>
      <c r="B857" s="131"/>
    </row>
    <row r="858">
      <c r="A858" s="32"/>
      <c r="B858" s="131"/>
    </row>
    <row r="859">
      <c r="A859" s="32"/>
      <c r="B859" s="131"/>
    </row>
    <row r="860">
      <c r="A860" s="32"/>
      <c r="B860" s="131"/>
    </row>
    <row r="861">
      <c r="A861" s="32"/>
      <c r="B861" s="131"/>
    </row>
    <row r="862">
      <c r="A862" s="32"/>
      <c r="B862" s="131"/>
    </row>
    <row r="863">
      <c r="A863" s="32"/>
      <c r="B863" s="131"/>
    </row>
    <row r="864">
      <c r="A864" s="32"/>
      <c r="B864" s="131"/>
    </row>
    <row r="865">
      <c r="A865" s="32"/>
      <c r="B865" s="131"/>
    </row>
    <row r="866">
      <c r="A866" s="32"/>
      <c r="B866" s="131"/>
    </row>
    <row r="867">
      <c r="A867" s="32"/>
      <c r="B867" s="131"/>
    </row>
    <row r="868">
      <c r="A868" s="32"/>
      <c r="B868" s="131"/>
    </row>
    <row r="869">
      <c r="A869" s="32"/>
      <c r="B869" s="131"/>
    </row>
    <row r="870">
      <c r="A870" s="32"/>
      <c r="B870" s="131"/>
    </row>
    <row r="871">
      <c r="A871" s="32"/>
      <c r="B871" s="131"/>
    </row>
    <row r="872">
      <c r="A872" s="32"/>
      <c r="B872" s="131"/>
    </row>
    <row r="873">
      <c r="A873" s="32"/>
      <c r="B873" s="131"/>
    </row>
    <row r="874">
      <c r="A874" s="32"/>
      <c r="B874" s="131"/>
    </row>
    <row r="875">
      <c r="A875" s="32"/>
      <c r="B875" s="131"/>
    </row>
    <row r="876">
      <c r="A876" s="32"/>
      <c r="B876" s="131"/>
    </row>
    <row r="877">
      <c r="A877" s="32"/>
      <c r="B877" s="131"/>
    </row>
    <row r="878">
      <c r="A878" s="32"/>
      <c r="B878" s="131"/>
    </row>
    <row r="879">
      <c r="A879" s="32"/>
      <c r="B879" s="131"/>
    </row>
    <row r="880">
      <c r="A880" s="32"/>
      <c r="B880" s="131"/>
    </row>
    <row r="881">
      <c r="A881" s="32"/>
      <c r="B881" s="131"/>
    </row>
    <row r="882">
      <c r="A882" s="32"/>
      <c r="B882" s="131"/>
    </row>
    <row r="883">
      <c r="A883" s="32"/>
      <c r="B883" s="131"/>
    </row>
    <row r="884">
      <c r="A884" s="32"/>
      <c r="B884" s="131"/>
    </row>
    <row r="885">
      <c r="A885" s="32"/>
      <c r="B885" s="131"/>
    </row>
    <row r="886">
      <c r="A886" s="32"/>
      <c r="B886" s="131"/>
    </row>
    <row r="887">
      <c r="A887" s="32"/>
      <c r="B887" s="131"/>
    </row>
    <row r="888">
      <c r="A888" s="32"/>
      <c r="B888" s="131"/>
    </row>
    <row r="889">
      <c r="A889" s="32"/>
      <c r="B889" s="131"/>
    </row>
    <row r="890">
      <c r="A890" s="32"/>
      <c r="B890" s="131"/>
    </row>
    <row r="891">
      <c r="A891" s="32"/>
      <c r="B891" s="131"/>
    </row>
    <row r="892">
      <c r="A892" s="32"/>
      <c r="B892" s="131"/>
    </row>
    <row r="893">
      <c r="A893" s="32"/>
      <c r="B893" s="131"/>
    </row>
    <row r="894">
      <c r="A894" s="32"/>
      <c r="B894" s="131"/>
    </row>
    <row r="895">
      <c r="A895" s="32"/>
      <c r="B895" s="131"/>
    </row>
    <row r="896">
      <c r="A896" s="32"/>
      <c r="B896" s="131"/>
    </row>
    <row r="897">
      <c r="A897" s="32"/>
      <c r="B897" s="131"/>
    </row>
    <row r="898">
      <c r="A898" s="32"/>
      <c r="B898" s="131"/>
    </row>
    <row r="899">
      <c r="A899" s="32"/>
      <c r="B899" s="131"/>
    </row>
    <row r="900">
      <c r="A900" s="32"/>
      <c r="B900" s="131"/>
    </row>
    <row r="901">
      <c r="A901" s="32"/>
      <c r="B901" s="131"/>
    </row>
    <row r="902">
      <c r="A902" s="32"/>
      <c r="B902" s="131"/>
    </row>
    <row r="903">
      <c r="A903" s="32"/>
      <c r="B903" s="131"/>
    </row>
    <row r="904">
      <c r="A904" s="32"/>
      <c r="B904" s="131"/>
    </row>
    <row r="905">
      <c r="A905" s="32"/>
      <c r="B905" s="131"/>
    </row>
    <row r="906">
      <c r="A906" s="32"/>
      <c r="B906" s="131"/>
    </row>
    <row r="907">
      <c r="A907" s="32"/>
      <c r="B907" s="131"/>
    </row>
    <row r="908">
      <c r="A908" s="32"/>
      <c r="B908" s="131"/>
    </row>
    <row r="909">
      <c r="A909" s="32"/>
      <c r="B909" s="131"/>
    </row>
    <row r="910">
      <c r="A910" s="32"/>
      <c r="B910" s="131"/>
    </row>
    <row r="911">
      <c r="A911" s="32"/>
      <c r="B911" s="131"/>
    </row>
    <row r="912">
      <c r="A912" s="32"/>
      <c r="B912" s="131"/>
    </row>
    <row r="913">
      <c r="A913" s="32"/>
      <c r="B913" s="131"/>
    </row>
    <row r="914">
      <c r="A914" s="32"/>
      <c r="B914" s="131"/>
    </row>
    <row r="915">
      <c r="A915" s="32"/>
      <c r="B915" s="131"/>
    </row>
    <row r="916">
      <c r="A916" s="32"/>
      <c r="B916" s="131"/>
    </row>
    <row r="917">
      <c r="A917" s="32"/>
      <c r="B917" s="131"/>
    </row>
    <row r="918">
      <c r="A918" s="32"/>
      <c r="B918" s="131"/>
    </row>
    <row r="919">
      <c r="A919" s="32"/>
      <c r="B919" s="131"/>
    </row>
    <row r="920">
      <c r="A920" s="32"/>
      <c r="B920" s="131"/>
    </row>
    <row r="921">
      <c r="A921" s="32"/>
      <c r="B921" s="131"/>
    </row>
    <row r="922">
      <c r="A922" s="32"/>
      <c r="B922" s="131"/>
    </row>
    <row r="923">
      <c r="A923" s="32"/>
      <c r="B923" s="131"/>
    </row>
    <row r="924">
      <c r="A924" s="32"/>
      <c r="B924" s="131"/>
    </row>
    <row r="925">
      <c r="A925" s="32"/>
      <c r="B925" s="131"/>
    </row>
    <row r="926">
      <c r="A926" s="32"/>
      <c r="B926" s="131"/>
    </row>
    <row r="927">
      <c r="A927" s="32"/>
      <c r="B927" s="131"/>
    </row>
    <row r="928">
      <c r="A928" s="32"/>
      <c r="B928" s="131"/>
    </row>
    <row r="929">
      <c r="A929" s="32"/>
      <c r="B929" s="131"/>
    </row>
    <row r="930">
      <c r="A930" s="32"/>
      <c r="B930" s="131"/>
    </row>
    <row r="931">
      <c r="A931" s="32"/>
      <c r="B931" s="131"/>
    </row>
    <row r="932">
      <c r="A932" s="32"/>
      <c r="B932" s="131"/>
    </row>
    <row r="933">
      <c r="A933" s="32"/>
      <c r="B933" s="131"/>
    </row>
    <row r="934">
      <c r="A934" s="32"/>
      <c r="B934" s="131"/>
    </row>
    <row r="935">
      <c r="A935" s="32"/>
      <c r="B935" s="131"/>
    </row>
    <row r="936">
      <c r="A936" s="32"/>
      <c r="B936" s="131"/>
    </row>
    <row r="937">
      <c r="A937" s="32"/>
      <c r="B937" s="131"/>
    </row>
    <row r="938">
      <c r="A938" s="32"/>
      <c r="B938" s="131"/>
    </row>
    <row r="939">
      <c r="A939" s="32"/>
      <c r="B939" s="131"/>
    </row>
    <row r="940">
      <c r="A940" s="32"/>
      <c r="B940" s="131"/>
    </row>
    <row r="941">
      <c r="A941" s="32"/>
      <c r="B941" s="131"/>
    </row>
    <row r="942">
      <c r="A942" s="32"/>
      <c r="B942" s="131"/>
    </row>
    <row r="943">
      <c r="A943" s="32"/>
      <c r="B943" s="131"/>
    </row>
    <row r="944">
      <c r="A944" s="32"/>
      <c r="B944" s="131"/>
    </row>
    <row r="945">
      <c r="A945" s="32"/>
      <c r="B945" s="131"/>
    </row>
    <row r="946">
      <c r="A946" s="32"/>
      <c r="B946" s="131"/>
    </row>
    <row r="947">
      <c r="A947" s="32"/>
      <c r="B947" s="131"/>
    </row>
    <row r="948">
      <c r="A948" s="32"/>
      <c r="B948" s="131"/>
    </row>
    <row r="949">
      <c r="A949" s="32"/>
      <c r="B949" s="131"/>
    </row>
    <row r="950">
      <c r="A950" s="32"/>
      <c r="B950" s="131"/>
    </row>
    <row r="951">
      <c r="A951" s="32"/>
      <c r="B951" s="131"/>
    </row>
    <row r="952">
      <c r="A952" s="32"/>
      <c r="B952" s="131"/>
    </row>
    <row r="953">
      <c r="A953" s="32"/>
      <c r="B953" s="131"/>
    </row>
    <row r="954">
      <c r="A954" s="32"/>
      <c r="B954" s="131"/>
    </row>
    <row r="955">
      <c r="A955" s="32"/>
      <c r="B955" s="131"/>
    </row>
    <row r="956">
      <c r="A956" s="32"/>
      <c r="B956" s="131"/>
    </row>
    <row r="957">
      <c r="A957" s="32"/>
      <c r="B957" s="131"/>
    </row>
    <row r="958">
      <c r="A958" s="32"/>
      <c r="B958" s="131"/>
    </row>
    <row r="959">
      <c r="A959" s="32"/>
      <c r="B959" s="131"/>
    </row>
    <row r="960">
      <c r="A960" s="32"/>
      <c r="B960" s="131"/>
    </row>
    <row r="961">
      <c r="A961" s="32"/>
      <c r="B961" s="131"/>
    </row>
    <row r="962">
      <c r="A962" s="32"/>
      <c r="B962" s="131"/>
    </row>
    <row r="963">
      <c r="A963" s="32"/>
      <c r="B963" s="131"/>
    </row>
    <row r="964">
      <c r="A964" s="32"/>
      <c r="B964" s="131"/>
    </row>
    <row r="965">
      <c r="A965" s="32"/>
      <c r="B965" s="131"/>
    </row>
    <row r="966">
      <c r="A966" s="32"/>
      <c r="B966" s="131"/>
    </row>
    <row r="967">
      <c r="A967" s="32"/>
      <c r="B967" s="131"/>
    </row>
    <row r="968">
      <c r="A968" s="32"/>
      <c r="B968" s="131"/>
    </row>
    <row r="969">
      <c r="A969" s="32"/>
      <c r="B969" s="131"/>
    </row>
    <row r="970">
      <c r="A970" s="32"/>
      <c r="B970" s="131"/>
    </row>
    <row r="971">
      <c r="A971" s="32"/>
      <c r="B971" s="131"/>
    </row>
    <row r="972">
      <c r="A972" s="32"/>
      <c r="B972" s="131"/>
    </row>
    <row r="973">
      <c r="A973" s="32"/>
      <c r="B973" s="131"/>
    </row>
    <row r="974">
      <c r="A974" s="32"/>
      <c r="B974" s="131"/>
    </row>
    <row r="975">
      <c r="A975" s="32"/>
      <c r="B975" s="131"/>
    </row>
    <row r="976">
      <c r="A976" s="32"/>
      <c r="B976" s="131"/>
    </row>
    <row r="977">
      <c r="A977" s="32"/>
      <c r="B977" s="131"/>
    </row>
    <row r="978">
      <c r="A978" s="32"/>
      <c r="B978" s="131"/>
    </row>
    <row r="979">
      <c r="A979" s="32"/>
      <c r="B979" s="131"/>
    </row>
    <row r="980">
      <c r="A980" s="32"/>
      <c r="B980" s="131"/>
    </row>
    <row r="981">
      <c r="A981" s="32"/>
      <c r="B981" s="131"/>
    </row>
    <row r="982">
      <c r="A982" s="32"/>
      <c r="B982" s="131"/>
    </row>
    <row r="983">
      <c r="A983" s="32"/>
      <c r="B983" s="131"/>
    </row>
    <row r="984">
      <c r="A984" s="32"/>
      <c r="B984" s="131"/>
    </row>
    <row r="985">
      <c r="A985" s="32"/>
      <c r="B985" s="131"/>
    </row>
    <row r="986">
      <c r="A986" s="32"/>
      <c r="B986" s="131"/>
    </row>
    <row r="987">
      <c r="A987" s="32"/>
      <c r="B987" s="131"/>
    </row>
    <row r="988">
      <c r="A988" s="32"/>
      <c r="B988" s="131"/>
    </row>
    <row r="989">
      <c r="A989" s="32"/>
      <c r="B989" s="131"/>
    </row>
    <row r="990">
      <c r="A990" s="32"/>
      <c r="B990" s="131"/>
    </row>
    <row r="991">
      <c r="A991" s="32"/>
      <c r="B991" s="131"/>
    </row>
    <row r="992">
      <c r="A992" s="32"/>
      <c r="B992" s="131"/>
    </row>
    <row r="993">
      <c r="A993" s="32"/>
      <c r="B993" s="131"/>
    </row>
    <row r="994">
      <c r="A994" s="32"/>
      <c r="B994" s="131"/>
    </row>
    <row r="995">
      <c r="A995" s="32"/>
      <c r="B995" s="131"/>
    </row>
    <row r="996">
      <c r="A996" s="32"/>
      <c r="B996" s="131"/>
    </row>
    <row r="997">
      <c r="A997" s="32"/>
      <c r="B997" s="131"/>
    </row>
    <row r="998">
      <c r="A998" s="32"/>
      <c r="B998" s="131"/>
    </row>
    <row r="999">
      <c r="A999" s="32"/>
      <c r="B999" s="131"/>
    </row>
    <row r="1000">
      <c r="A1000" s="32"/>
      <c r="B1000" s="131"/>
    </row>
  </sheetData>
  <dataValidations>
    <dataValidation type="list" allowBlank="1" sqref="A2:A22">
      <formula1>#REF!</formula1>
    </dataValidation>
    <dataValidation type="list" allowBlank="1" showErrorMessage="1" sqref="A23:A1000">
      <formula1>PRODUCTOS!$A$2:$A$1003</formula1>
    </dataValidation>
    <dataValidation type="custom" allowBlank="1" showDropDown="1" sqref="D2:D22">
      <formula1>OR(NOT(ISERROR(DATEVALUE(D2))), AND(ISNUMBER(D2), LEFT(CELL("format", D2))="D"))</formula1>
    </dataValidation>
    <dataValidation type="custom" allowBlank="1" showDropDown="1" sqref="C2:C22">
      <formula1>AND(ISNUMBER(C2),(NOT(OR(NOT(ISERROR(DATEVALUE(C2))), AND(ISNUMBER(C2), LEFT(CELL("format", C2))="D")))))</formula1>
    </dataValidation>
    <dataValidation type="list" allowBlank="1" sqref="E2:E22">
      <formula1>#REF!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4.25"/>
    <col customWidth="1" min="3" max="3" width="16.88"/>
    <col customWidth="1" min="4" max="4" width="14.0"/>
    <col customWidth="1" min="5" max="5" width="16.0"/>
    <col customWidth="1" min="6" max="6" width="15.13"/>
    <col customWidth="1" min="7" max="7" width="11.63"/>
    <col customWidth="1" min="8" max="8" width="3.13"/>
    <col customWidth="1" min="9" max="9" width="2.25"/>
    <col customWidth="1" min="10" max="10" width="7.13"/>
    <col customWidth="1" min="11" max="11" width="8.63"/>
  </cols>
  <sheetData>
    <row r="1">
      <c r="A1" s="132" t="s">
        <v>25</v>
      </c>
      <c r="B1" s="133" t="s">
        <v>131</v>
      </c>
      <c r="C1" s="133" t="s">
        <v>132</v>
      </c>
      <c r="D1" s="133" t="s">
        <v>133</v>
      </c>
      <c r="E1" s="134" t="s">
        <v>16</v>
      </c>
      <c r="F1" s="135" t="s">
        <v>138</v>
      </c>
    </row>
    <row r="2">
      <c r="A2" s="136" t="s">
        <v>136</v>
      </c>
      <c r="B2" s="113" t="str">
        <f>IFERROR(VLOOKUP(A2,PRODUCTOS!$A:$F,2,0), "-")</f>
        <v>-</v>
      </c>
      <c r="C2" s="114">
        <v>5.0</v>
      </c>
      <c r="D2" s="115"/>
      <c r="E2" s="116"/>
      <c r="F2" s="137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38" t="s">
        <v>137</v>
      </c>
      <c r="B3" s="85" t="str">
        <f>IFERROR(VLOOKUP(A3,PRODUCTOS!$A:$F,2,0), "-")</f>
        <v>-</v>
      </c>
      <c r="C3" s="119"/>
      <c r="D3" s="120"/>
      <c r="E3" s="121"/>
      <c r="F3" s="139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36" t="s">
        <v>100</v>
      </c>
      <c r="B4" s="113" t="str">
        <f>IFERROR(VLOOKUP(A4,PRODUCTOS!$A:$F,2,0), "-")</f>
        <v>Bisturís desechables</v>
      </c>
      <c r="C4" s="114"/>
      <c r="D4" s="115"/>
      <c r="E4" s="116"/>
      <c r="F4" s="137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38" t="s">
        <v>103</v>
      </c>
      <c r="B5" s="85" t="str">
        <f>IFERROR(VLOOKUP(A5,PRODUCTOS!$A:$F,2,0), "-")</f>
        <v>Suturas quirúrgicas (paquete)</v>
      </c>
      <c r="C5" s="119"/>
      <c r="D5" s="120"/>
      <c r="E5" s="121"/>
      <c r="F5" s="139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36" t="s">
        <v>44</v>
      </c>
      <c r="B6" s="113" t="str">
        <f>IFERROR(VLOOKUP(A6,PRODUCTOS!$A:$F,2,0), "-")</f>
        <v>Pijamas hospitalarios desechables</v>
      </c>
      <c r="C6" s="114"/>
      <c r="D6" s="115"/>
      <c r="E6" s="116"/>
      <c r="F6" s="137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40"/>
      <c r="B7" s="85" t="str">
        <f>IFERROR(VLOOKUP(A7,PRODUCTOS!$A:$F,2,0), "-")</f>
        <v>-</v>
      </c>
      <c r="C7" s="119"/>
      <c r="D7" s="120"/>
      <c r="E7" s="121"/>
      <c r="F7" s="139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41"/>
      <c r="B8" s="113" t="str">
        <f>IFERROR(VLOOKUP(A8,PRODUCTOS!$A:$F,2,0), "-")</f>
        <v>-</v>
      </c>
      <c r="C8" s="114"/>
      <c r="D8" s="115"/>
      <c r="E8" s="116"/>
      <c r="F8" s="137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40"/>
      <c r="B9" s="85" t="str">
        <f>IFERROR(VLOOKUP(A9,PRODUCTOS!$A:$F,2,0), "-")</f>
        <v>-</v>
      </c>
      <c r="C9" s="119"/>
      <c r="D9" s="120"/>
      <c r="E9" s="121"/>
      <c r="F9" s="139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41"/>
      <c r="B10" s="113" t="str">
        <f>IFERROR(VLOOKUP(A10,PRODUCTOS!$A:$F,2,0), "-")</f>
        <v>-</v>
      </c>
      <c r="C10" s="114"/>
      <c r="D10" s="115"/>
      <c r="E10" s="116"/>
      <c r="F10" s="137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40"/>
      <c r="B11" s="85" t="str">
        <f>IFERROR(VLOOKUP(A11,PRODUCTOS!$A:$F,2,0), "-")</f>
        <v>-</v>
      </c>
      <c r="C11" s="119"/>
      <c r="D11" s="120"/>
      <c r="E11" s="121"/>
      <c r="F11" s="139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41"/>
      <c r="B12" s="113" t="str">
        <f>IFERROR(VLOOKUP(A12,PRODUCTOS!$A:$F,2,0), "-")</f>
        <v>-</v>
      </c>
      <c r="C12" s="114"/>
      <c r="D12" s="115"/>
      <c r="E12" s="116"/>
      <c r="F12" s="137"/>
      <c r="G12" s="83"/>
      <c r="H12" s="83"/>
      <c r="I12" s="83"/>
      <c r="J12" s="83"/>
      <c r="K12" s="83">
        <f t="shared" ref="K12:K14" si="1">PRODUCT(H12,I12)</f>
        <v>0</v>
      </c>
      <c r="L12" s="83"/>
      <c r="M12" s="83" t="s">
        <v>139</v>
      </c>
      <c r="N12" s="83"/>
      <c r="O12" s="83" t="s">
        <v>140</v>
      </c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40"/>
      <c r="B13" s="85" t="str">
        <f>IFERROR(VLOOKUP(A13,PRODUCTOS!$A:$F,2,0), "-")</f>
        <v>-</v>
      </c>
      <c r="C13" s="119"/>
      <c r="D13" s="120"/>
      <c r="E13" s="121"/>
      <c r="F13" s="139"/>
      <c r="G13" s="83"/>
      <c r="H13" s="83"/>
      <c r="I13" s="83"/>
      <c r="J13" s="83"/>
      <c r="K13" s="83">
        <f t="shared" si="1"/>
        <v>0</v>
      </c>
      <c r="L13" s="83"/>
      <c r="M13" s="83" t="s">
        <v>136</v>
      </c>
      <c r="N13" s="83"/>
      <c r="O13" s="83" t="str">
        <f t="shared" ref="O13:O15" si="2">VLOOKUP(M13,$B$12:$K$14,8)</f>
        <v/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41"/>
      <c r="B14" s="113" t="str">
        <f>IFERROR(VLOOKUP(A14,PRODUCTOS!$A:$F,2,0), "-")</f>
        <v>-</v>
      </c>
      <c r="C14" s="114"/>
      <c r="D14" s="115"/>
      <c r="E14" s="116"/>
      <c r="F14" s="137"/>
      <c r="G14" s="83"/>
      <c r="H14" s="83"/>
      <c r="I14" s="83"/>
      <c r="J14" s="83"/>
      <c r="K14" s="83">
        <f t="shared" si="1"/>
        <v>0</v>
      </c>
      <c r="L14" s="83"/>
      <c r="M14" s="83" t="s">
        <v>137</v>
      </c>
      <c r="N14" s="83"/>
      <c r="O14" s="83" t="str">
        <f t="shared" si="2"/>
        <v/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40"/>
      <c r="B15" s="85" t="str">
        <f>IFERROR(VLOOKUP(A15,PRODUCTOS!$A:$F,2,0), "-")</f>
        <v>-</v>
      </c>
      <c r="C15" s="119"/>
      <c r="D15" s="120"/>
      <c r="E15" s="121"/>
      <c r="F15" s="139"/>
      <c r="G15" s="83"/>
      <c r="H15" s="83"/>
      <c r="I15" s="83"/>
      <c r="J15" s="83"/>
      <c r="K15" s="83"/>
      <c r="L15" s="83"/>
      <c r="M15" s="83" t="s">
        <v>100</v>
      </c>
      <c r="N15" s="83"/>
      <c r="O15" s="83" t="str">
        <f t="shared" si="2"/>
        <v/>
      </c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41"/>
      <c r="B16" s="113" t="str">
        <f>IFERROR(VLOOKUP(A16,PRODUCTOS!$A:$F,2,0), "-")</f>
        <v>-</v>
      </c>
      <c r="C16" s="114"/>
      <c r="D16" s="115"/>
      <c r="E16" s="116"/>
      <c r="F16" s="137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40"/>
      <c r="B17" s="85" t="str">
        <f>IFERROR(VLOOKUP(A17,PRODUCTOS!$A:$F,2,0), "-")</f>
        <v>-</v>
      </c>
      <c r="C17" s="119"/>
      <c r="D17" s="120"/>
      <c r="E17" s="121"/>
      <c r="F17" s="139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41"/>
      <c r="B18" s="113" t="str">
        <f>IFERROR(VLOOKUP(A18,PRODUCTOS!$A:$F,2,0), "-")</f>
        <v>-</v>
      </c>
      <c r="C18" s="114"/>
      <c r="D18" s="115"/>
      <c r="E18" s="116"/>
      <c r="F18" s="137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40"/>
      <c r="B19" s="85" t="str">
        <f>IFERROR(VLOOKUP(A19,PRODUCTOS!$A:$F,2,0), "-")</f>
        <v>-</v>
      </c>
      <c r="C19" s="119"/>
      <c r="D19" s="120"/>
      <c r="E19" s="121"/>
      <c r="F19" s="139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41"/>
      <c r="B20" s="113" t="str">
        <f>IFERROR(VLOOKUP(A20,PRODUCTOS!$A:$F,2,0), "-")</f>
        <v>-</v>
      </c>
      <c r="C20" s="114"/>
      <c r="D20" s="115"/>
      <c r="E20" s="116"/>
      <c r="F20" s="137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140"/>
      <c r="B21" s="85" t="str">
        <f>IFERROR(VLOOKUP(A21,PRODUCTOS!$A:$F,2,0), "-")</f>
        <v>-</v>
      </c>
      <c r="C21" s="119"/>
      <c r="D21" s="120"/>
      <c r="E21" s="121"/>
      <c r="F21" s="139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141"/>
      <c r="B22" s="113" t="str">
        <f>IFERROR(VLOOKUP(A22,PRODUCTOS!$A:$F,2,0), "-")</f>
        <v>-</v>
      </c>
      <c r="C22" s="114"/>
      <c r="D22" s="115"/>
      <c r="E22" s="116"/>
      <c r="F22" s="137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142"/>
      <c r="B23" s="143" t="str">
        <f>IFERROR(VLOOKUP(A23,PRODUCTOS!$A:$F,2,0), "-")</f>
        <v>-</v>
      </c>
      <c r="C23" s="144"/>
      <c r="D23" s="145"/>
      <c r="E23" s="146"/>
      <c r="F23" s="147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96"/>
      <c r="B24" s="97"/>
      <c r="C24" s="101"/>
      <c r="D24" s="97"/>
      <c r="E24" s="97"/>
      <c r="F24" s="100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99"/>
      <c r="B25" s="99"/>
      <c r="C25" s="98"/>
      <c r="D25" s="99"/>
      <c r="E25" s="99"/>
      <c r="F25" s="100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96"/>
      <c r="B26" s="97"/>
      <c r="C26" s="101"/>
      <c r="D26" s="97"/>
      <c r="E26" s="97"/>
      <c r="F26" s="100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99"/>
      <c r="B27" s="99"/>
      <c r="C27" s="98"/>
      <c r="D27" s="99"/>
      <c r="E27" s="99"/>
      <c r="F27" s="100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96"/>
      <c r="B28" s="97"/>
      <c r="C28" s="101"/>
      <c r="D28" s="97"/>
      <c r="E28" s="97"/>
      <c r="F28" s="100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99"/>
      <c r="B29" s="99"/>
      <c r="C29" s="98"/>
      <c r="D29" s="99"/>
      <c r="E29" s="99"/>
      <c r="F29" s="100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96"/>
      <c r="B30" s="97"/>
      <c r="C30" s="101"/>
      <c r="D30" s="97"/>
      <c r="E30" s="97"/>
      <c r="F30" s="100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96"/>
      <c r="B31" s="97"/>
      <c r="C31" s="101"/>
      <c r="D31" s="97"/>
      <c r="E31" s="97"/>
      <c r="F31" s="100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99"/>
      <c r="B32" s="99"/>
      <c r="C32" s="98"/>
      <c r="D32" s="99"/>
      <c r="E32" s="99"/>
      <c r="F32" s="100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96"/>
      <c r="B33" s="97"/>
      <c r="C33" s="101"/>
      <c r="D33" s="97"/>
      <c r="E33" s="97"/>
      <c r="F33" s="100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99"/>
      <c r="B34" s="99"/>
      <c r="C34" s="98"/>
      <c r="D34" s="99"/>
      <c r="E34" s="99"/>
      <c r="F34" s="100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96"/>
      <c r="B35" s="97"/>
      <c r="C35" s="101"/>
      <c r="D35" s="97"/>
      <c r="E35" s="97"/>
      <c r="F35" s="100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99"/>
      <c r="B36" s="99"/>
      <c r="C36" s="98"/>
      <c r="D36" s="99"/>
      <c r="E36" s="99"/>
      <c r="F36" s="100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96"/>
      <c r="B37" s="97"/>
      <c r="C37" s="101"/>
      <c r="D37" s="97"/>
      <c r="E37" s="97"/>
      <c r="F37" s="100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99"/>
      <c r="B38" s="99"/>
      <c r="C38" s="98"/>
      <c r="D38" s="99"/>
      <c r="E38" s="99"/>
      <c r="F38" s="100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96"/>
      <c r="B39" s="97"/>
      <c r="C39" s="101"/>
      <c r="D39" s="97"/>
      <c r="E39" s="97"/>
      <c r="F39" s="100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99"/>
      <c r="B40" s="99"/>
      <c r="C40" s="98"/>
      <c r="D40" s="99"/>
      <c r="E40" s="99"/>
      <c r="F40" s="100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96"/>
      <c r="B41" s="97"/>
      <c r="C41" s="101"/>
      <c r="D41" s="97"/>
      <c r="E41" s="97"/>
      <c r="F41" s="100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99"/>
      <c r="B42" s="99"/>
      <c r="C42" s="98"/>
      <c r="D42" s="99"/>
      <c r="E42" s="99"/>
      <c r="F42" s="100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96"/>
      <c r="B43" s="97"/>
      <c r="C43" s="101"/>
      <c r="D43" s="97"/>
      <c r="E43" s="97"/>
      <c r="F43" s="100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99"/>
      <c r="B44" s="99"/>
      <c r="C44" s="98"/>
      <c r="D44" s="99"/>
      <c r="E44" s="99"/>
      <c r="F44" s="100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96"/>
      <c r="B45" s="97"/>
      <c r="C45" s="101"/>
      <c r="D45" s="97"/>
      <c r="E45" s="97"/>
      <c r="F45" s="100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99"/>
      <c r="B46" s="99"/>
      <c r="C46" s="98"/>
      <c r="D46" s="99"/>
      <c r="E46" s="99"/>
      <c r="F46" s="100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96"/>
      <c r="B47" s="97"/>
      <c r="C47" s="101"/>
      <c r="D47" s="97"/>
      <c r="E47" s="97"/>
      <c r="F47" s="100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99"/>
      <c r="B48" s="99"/>
      <c r="C48" s="98"/>
      <c r="D48" s="99"/>
      <c r="E48" s="99"/>
      <c r="F48" s="100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96"/>
      <c r="B49" s="97"/>
      <c r="C49" s="101"/>
      <c r="D49" s="97"/>
      <c r="E49" s="97"/>
      <c r="F49" s="100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99"/>
      <c r="B50" s="99"/>
      <c r="C50" s="98"/>
      <c r="D50" s="99"/>
      <c r="E50" s="99"/>
      <c r="F50" s="100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96"/>
      <c r="B51" s="97"/>
      <c r="C51" s="101"/>
      <c r="D51" s="97"/>
      <c r="E51" s="97"/>
      <c r="F51" s="100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99"/>
      <c r="B52" s="99"/>
      <c r="C52" s="98"/>
      <c r="D52" s="99"/>
      <c r="E52" s="99"/>
      <c r="F52" s="100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96"/>
      <c r="B53" s="97"/>
      <c r="C53" s="101"/>
      <c r="D53" s="97"/>
      <c r="E53" s="97"/>
      <c r="F53" s="100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99"/>
      <c r="B54" s="99"/>
      <c r="C54" s="98"/>
      <c r="D54" s="99"/>
      <c r="E54" s="99"/>
      <c r="F54" s="100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96"/>
      <c r="B55" s="97"/>
      <c r="C55" s="101"/>
      <c r="D55" s="97"/>
      <c r="E55" s="97"/>
      <c r="F55" s="100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99"/>
      <c r="B56" s="99"/>
      <c r="C56" s="98"/>
      <c r="D56" s="99"/>
      <c r="E56" s="99"/>
      <c r="F56" s="100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96"/>
      <c r="B57" s="97"/>
      <c r="C57" s="101"/>
      <c r="D57" s="97"/>
      <c r="E57" s="97"/>
      <c r="F57" s="100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99"/>
      <c r="B58" s="99"/>
      <c r="C58" s="98"/>
      <c r="D58" s="99"/>
      <c r="E58" s="99"/>
      <c r="F58" s="100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96"/>
      <c r="B59" s="97"/>
      <c r="C59" s="101"/>
      <c r="D59" s="97"/>
      <c r="E59" s="97"/>
      <c r="F59" s="100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32"/>
      <c r="B60" s="131"/>
    </row>
    <row r="61">
      <c r="A61" s="32"/>
      <c r="B61" s="131"/>
    </row>
    <row r="62">
      <c r="A62" s="32"/>
      <c r="B62" s="131"/>
    </row>
    <row r="63">
      <c r="A63" s="32"/>
      <c r="B63" s="131"/>
    </row>
    <row r="64">
      <c r="A64" s="32"/>
      <c r="B64" s="131"/>
    </row>
    <row r="65">
      <c r="A65" s="32"/>
      <c r="B65" s="131"/>
    </row>
    <row r="66">
      <c r="A66" s="32"/>
      <c r="B66" s="131"/>
    </row>
    <row r="67">
      <c r="A67" s="32"/>
      <c r="B67" s="131"/>
    </row>
    <row r="68">
      <c r="A68" s="32"/>
      <c r="B68" s="131"/>
    </row>
    <row r="69">
      <c r="A69" s="32"/>
      <c r="B69" s="131"/>
    </row>
    <row r="70">
      <c r="A70" s="32"/>
      <c r="B70" s="131"/>
    </row>
    <row r="71">
      <c r="A71" s="32"/>
      <c r="B71" s="131"/>
    </row>
    <row r="72">
      <c r="A72" s="32"/>
      <c r="B72" s="131"/>
    </row>
    <row r="73">
      <c r="A73" s="32"/>
      <c r="B73" s="131"/>
    </row>
    <row r="74">
      <c r="A74" s="32"/>
      <c r="B74" s="131"/>
    </row>
    <row r="75">
      <c r="A75" s="32"/>
      <c r="B75" s="131"/>
    </row>
    <row r="76">
      <c r="A76" s="32"/>
      <c r="B76" s="131"/>
    </row>
    <row r="77">
      <c r="A77" s="32"/>
      <c r="B77" s="131"/>
    </row>
    <row r="78">
      <c r="A78" s="32"/>
      <c r="B78" s="131"/>
    </row>
    <row r="79">
      <c r="A79" s="32"/>
      <c r="B79" s="131"/>
    </row>
    <row r="80">
      <c r="A80" s="32"/>
      <c r="B80" s="131"/>
    </row>
    <row r="81">
      <c r="A81" s="32"/>
      <c r="B81" s="131"/>
    </row>
    <row r="82">
      <c r="A82" s="32"/>
      <c r="B82" s="131"/>
    </row>
    <row r="83">
      <c r="A83" s="32"/>
      <c r="B83" s="131"/>
    </row>
    <row r="84">
      <c r="A84" s="32"/>
      <c r="B84" s="131"/>
    </row>
    <row r="85">
      <c r="A85" s="32"/>
      <c r="B85" s="131"/>
    </row>
    <row r="86">
      <c r="A86" s="32"/>
      <c r="B86" s="131"/>
    </row>
    <row r="87">
      <c r="A87" s="32"/>
      <c r="B87" s="131"/>
    </row>
    <row r="88">
      <c r="A88" s="32"/>
      <c r="B88" s="131"/>
    </row>
    <row r="89">
      <c r="A89" s="32"/>
      <c r="B89" s="131"/>
    </row>
    <row r="90">
      <c r="A90" s="32"/>
      <c r="B90" s="131"/>
    </row>
    <row r="91">
      <c r="A91" s="32"/>
      <c r="B91" s="131"/>
    </row>
    <row r="92">
      <c r="A92" s="32"/>
      <c r="B92" s="131"/>
    </row>
    <row r="93">
      <c r="A93" s="32"/>
      <c r="B93" s="131"/>
    </row>
    <row r="94">
      <c r="A94" s="32"/>
      <c r="B94" s="131"/>
    </row>
    <row r="95">
      <c r="A95" s="32"/>
      <c r="B95" s="131"/>
    </row>
    <row r="96">
      <c r="A96" s="32"/>
      <c r="B96" s="131"/>
    </row>
    <row r="97">
      <c r="A97" s="32"/>
      <c r="B97" s="131"/>
    </row>
    <row r="98">
      <c r="A98" s="32"/>
      <c r="B98" s="131"/>
    </row>
    <row r="99">
      <c r="A99" s="32"/>
      <c r="B99" s="131"/>
    </row>
    <row r="100">
      <c r="A100" s="32"/>
      <c r="B100" s="131"/>
    </row>
    <row r="101">
      <c r="A101" s="32"/>
      <c r="B101" s="131"/>
    </row>
    <row r="102">
      <c r="A102" s="32"/>
      <c r="B102" s="131"/>
    </row>
    <row r="103">
      <c r="A103" s="32"/>
      <c r="B103" s="131"/>
    </row>
    <row r="104">
      <c r="A104" s="32"/>
      <c r="B104" s="131"/>
    </row>
    <row r="105">
      <c r="A105" s="32"/>
      <c r="B105" s="131"/>
    </row>
    <row r="106">
      <c r="A106" s="32"/>
      <c r="B106" s="131"/>
    </row>
    <row r="107">
      <c r="A107" s="32"/>
      <c r="B107" s="131"/>
    </row>
    <row r="108">
      <c r="A108" s="32"/>
      <c r="B108" s="131"/>
    </row>
    <row r="109">
      <c r="A109" s="32"/>
      <c r="B109" s="131"/>
    </row>
    <row r="110">
      <c r="A110" s="32"/>
      <c r="B110" s="131"/>
    </row>
    <row r="111">
      <c r="A111" s="32"/>
      <c r="B111" s="131"/>
    </row>
    <row r="112">
      <c r="A112" s="32"/>
      <c r="B112" s="131"/>
    </row>
    <row r="113">
      <c r="A113" s="32"/>
      <c r="B113" s="131"/>
    </row>
    <row r="114">
      <c r="A114" s="32"/>
      <c r="B114" s="131"/>
    </row>
    <row r="115">
      <c r="A115" s="32"/>
      <c r="B115" s="131"/>
    </row>
    <row r="116">
      <c r="A116" s="32"/>
      <c r="B116" s="131"/>
    </row>
    <row r="117">
      <c r="A117" s="32"/>
      <c r="B117" s="131"/>
    </row>
    <row r="118">
      <c r="A118" s="32"/>
      <c r="B118" s="131"/>
    </row>
    <row r="119">
      <c r="A119" s="32"/>
      <c r="B119" s="131"/>
    </row>
    <row r="120">
      <c r="A120" s="32"/>
      <c r="B120" s="131"/>
    </row>
    <row r="121">
      <c r="A121" s="32"/>
      <c r="B121" s="131"/>
    </row>
    <row r="122">
      <c r="A122" s="32"/>
      <c r="B122" s="131"/>
    </row>
    <row r="123">
      <c r="A123" s="32"/>
      <c r="B123" s="131"/>
    </row>
    <row r="124">
      <c r="A124" s="32"/>
      <c r="B124" s="131"/>
    </row>
    <row r="125">
      <c r="A125" s="32"/>
      <c r="B125" s="131"/>
    </row>
    <row r="126">
      <c r="A126" s="32"/>
      <c r="B126" s="131"/>
    </row>
    <row r="127">
      <c r="A127" s="32"/>
      <c r="B127" s="131"/>
    </row>
    <row r="128">
      <c r="A128" s="32"/>
      <c r="B128" s="131"/>
    </row>
    <row r="129">
      <c r="A129" s="32"/>
      <c r="B129" s="131"/>
    </row>
    <row r="130">
      <c r="A130" s="32"/>
      <c r="B130" s="131"/>
    </row>
    <row r="131">
      <c r="A131" s="32"/>
      <c r="B131" s="131"/>
    </row>
    <row r="132">
      <c r="A132" s="32"/>
      <c r="B132" s="131"/>
    </row>
    <row r="133">
      <c r="A133" s="32"/>
      <c r="B133" s="131"/>
    </row>
    <row r="134">
      <c r="A134" s="32"/>
      <c r="B134" s="131"/>
    </row>
    <row r="135">
      <c r="A135" s="32"/>
      <c r="B135" s="131"/>
    </row>
    <row r="136">
      <c r="A136" s="32"/>
      <c r="B136" s="131"/>
    </row>
    <row r="137">
      <c r="A137" s="32"/>
      <c r="B137" s="131"/>
    </row>
    <row r="138">
      <c r="A138" s="32"/>
      <c r="B138" s="131"/>
    </row>
    <row r="139">
      <c r="A139" s="32"/>
      <c r="B139" s="131"/>
    </row>
    <row r="140">
      <c r="A140" s="32"/>
      <c r="B140" s="131"/>
    </row>
    <row r="141">
      <c r="A141" s="32"/>
      <c r="B141" s="131"/>
    </row>
    <row r="142">
      <c r="A142" s="32"/>
      <c r="B142" s="131"/>
    </row>
    <row r="143">
      <c r="A143" s="32"/>
      <c r="B143" s="131"/>
    </row>
    <row r="144">
      <c r="A144" s="32"/>
      <c r="B144" s="131"/>
    </row>
    <row r="145">
      <c r="A145" s="32"/>
      <c r="B145" s="131"/>
    </row>
    <row r="146">
      <c r="A146" s="32"/>
      <c r="B146" s="131"/>
    </row>
    <row r="147">
      <c r="A147" s="32"/>
      <c r="B147" s="131"/>
    </row>
    <row r="148">
      <c r="A148" s="32"/>
      <c r="B148" s="131"/>
    </row>
    <row r="149">
      <c r="A149" s="32"/>
      <c r="B149" s="131"/>
    </row>
    <row r="150">
      <c r="A150" s="32"/>
      <c r="B150" s="131"/>
    </row>
    <row r="151">
      <c r="A151" s="32"/>
      <c r="B151" s="131"/>
    </row>
    <row r="152">
      <c r="A152" s="32"/>
      <c r="B152" s="131"/>
    </row>
    <row r="153">
      <c r="A153" s="32"/>
      <c r="B153" s="131"/>
    </row>
    <row r="154">
      <c r="A154" s="32"/>
      <c r="B154" s="131"/>
    </row>
    <row r="155">
      <c r="A155" s="32"/>
      <c r="B155" s="131"/>
    </row>
    <row r="156">
      <c r="A156" s="32"/>
      <c r="B156" s="131"/>
    </row>
    <row r="157">
      <c r="A157" s="32"/>
      <c r="B157" s="131"/>
    </row>
    <row r="158">
      <c r="A158" s="32"/>
      <c r="B158" s="131"/>
    </row>
    <row r="159">
      <c r="A159" s="32"/>
      <c r="B159" s="131"/>
    </row>
    <row r="160">
      <c r="A160" s="32"/>
      <c r="B160" s="131"/>
    </row>
    <row r="161">
      <c r="A161" s="32"/>
      <c r="B161" s="131"/>
    </row>
    <row r="162">
      <c r="A162" s="32"/>
      <c r="B162" s="131"/>
    </row>
    <row r="163">
      <c r="A163" s="32"/>
      <c r="B163" s="131"/>
    </row>
    <row r="164">
      <c r="A164" s="32"/>
      <c r="B164" s="131"/>
    </row>
    <row r="165">
      <c r="A165" s="32"/>
      <c r="B165" s="131"/>
    </row>
    <row r="166">
      <c r="A166" s="32"/>
      <c r="B166" s="131"/>
    </row>
    <row r="167">
      <c r="A167" s="32"/>
      <c r="B167" s="131"/>
    </row>
    <row r="168">
      <c r="A168" s="32"/>
      <c r="B168" s="131"/>
    </row>
    <row r="169">
      <c r="A169" s="32"/>
      <c r="B169" s="131"/>
    </row>
    <row r="170">
      <c r="A170" s="32"/>
      <c r="B170" s="131"/>
    </row>
    <row r="171">
      <c r="A171" s="32"/>
      <c r="B171" s="131"/>
    </row>
    <row r="172">
      <c r="A172" s="32"/>
      <c r="B172" s="131"/>
    </row>
    <row r="173">
      <c r="A173" s="32"/>
      <c r="B173" s="131"/>
    </row>
    <row r="174">
      <c r="A174" s="32"/>
      <c r="B174" s="131"/>
    </row>
    <row r="175">
      <c r="A175" s="32"/>
      <c r="B175" s="131"/>
    </row>
    <row r="176">
      <c r="A176" s="32"/>
      <c r="B176" s="131"/>
    </row>
    <row r="177">
      <c r="A177" s="32"/>
      <c r="B177" s="131"/>
    </row>
    <row r="178">
      <c r="A178" s="32"/>
      <c r="B178" s="131"/>
    </row>
    <row r="179">
      <c r="A179" s="32"/>
      <c r="B179" s="131"/>
    </row>
    <row r="180">
      <c r="A180" s="32"/>
      <c r="B180" s="131"/>
    </row>
    <row r="181">
      <c r="A181" s="32"/>
      <c r="B181" s="131"/>
    </row>
    <row r="182">
      <c r="A182" s="32"/>
      <c r="B182" s="131"/>
    </row>
    <row r="183">
      <c r="A183" s="32"/>
      <c r="B183" s="131"/>
    </row>
    <row r="184">
      <c r="A184" s="32"/>
      <c r="B184" s="131"/>
    </row>
    <row r="185">
      <c r="A185" s="32"/>
      <c r="B185" s="131"/>
    </row>
    <row r="186">
      <c r="A186" s="32"/>
      <c r="B186" s="131"/>
    </row>
    <row r="187">
      <c r="A187" s="32"/>
      <c r="B187" s="131"/>
    </row>
    <row r="188">
      <c r="A188" s="32"/>
      <c r="B188" s="131"/>
    </row>
    <row r="189">
      <c r="A189" s="32"/>
      <c r="B189" s="131"/>
    </row>
    <row r="190">
      <c r="A190" s="32"/>
      <c r="B190" s="131"/>
    </row>
    <row r="191">
      <c r="A191" s="32"/>
      <c r="B191" s="131"/>
    </row>
    <row r="192">
      <c r="A192" s="32"/>
      <c r="B192" s="131"/>
    </row>
    <row r="193">
      <c r="A193" s="32"/>
      <c r="B193" s="131"/>
    </row>
    <row r="194">
      <c r="A194" s="32"/>
      <c r="B194" s="131"/>
    </row>
    <row r="195">
      <c r="A195" s="32"/>
      <c r="B195" s="131"/>
    </row>
    <row r="196">
      <c r="A196" s="32"/>
      <c r="B196" s="131"/>
    </row>
    <row r="197">
      <c r="A197" s="32"/>
      <c r="B197" s="131"/>
    </row>
    <row r="198">
      <c r="A198" s="32"/>
      <c r="B198" s="131"/>
    </row>
    <row r="199">
      <c r="A199" s="32"/>
      <c r="B199" s="131"/>
    </row>
    <row r="200">
      <c r="A200" s="32"/>
      <c r="B200" s="131"/>
    </row>
    <row r="201">
      <c r="A201" s="32"/>
      <c r="B201" s="131"/>
    </row>
    <row r="202">
      <c r="A202" s="32"/>
      <c r="B202" s="131"/>
    </row>
    <row r="203">
      <c r="A203" s="32"/>
      <c r="B203" s="131"/>
    </row>
    <row r="204">
      <c r="A204" s="32"/>
      <c r="B204" s="131"/>
    </row>
    <row r="205">
      <c r="A205" s="32"/>
      <c r="B205" s="131"/>
    </row>
    <row r="206">
      <c r="A206" s="32"/>
      <c r="B206" s="131"/>
    </row>
    <row r="207">
      <c r="A207" s="32"/>
      <c r="B207" s="131"/>
    </row>
    <row r="208">
      <c r="A208" s="32"/>
      <c r="B208" s="131"/>
    </row>
    <row r="209">
      <c r="A209" s="32"/>
      <c r="B209" s="131"/>
    </row>
    <row r="210">
      <c r="A210" s="32"/>
      <c r="B210" s="131"/>
    </row>
    <row r="211">
      <c r="A211" s="32"/>
      <c r="B211" s="131"/>
    </row>
    <row r="212">
      <c r="A212" s="32"/>
      <c r="B212" s="131"/>
    </row>
    <row r="213">
      <c r="A213" s="32"/>
      <c r="B213" s="131"/>
    </row>
    <row r="214">
      <c r="A214" s="32"/>
      <c r="B214" s="131"/>
    </row>
    <row r="215">
      <c r="A215" s="32"/>
      <c r="B215" s="131"/>
    </row>
    <row r="216">
      <c r="A216" s="32"/>
      <c r="B216" s="131"/>
    </row>
    <row r="217">
      <c r="A217" s="32"/>
      <c r="B217" s="131"/>
    </row>
    <row r="218">
      <c r="A218" s="32"/>
      <c r="B218" s="131"/>
    </row>
    <row r="219">
      <c r="A219" s="32"/>
      <c r="B219" s="131"/>
    </row>
    <row r="220">
      <c r="A220" s="32"/>
      <c r="B220" s="131"/>
    </row>
    <row r="221">
      <c r="A221" s="32"/>
      <c r="B221" s="131"/>
    </row>
    <row r="222">
      <c r="A222" s="32"/>
      <c r="B222" s="131"/>
    </row>
    <row r="223">
      <c r="A223" s="32"/>
      <c r="B223" s="131"/>
    </row>
    <row r="224">
      <c r="A224" s="32"/>
      <c r="B224" s="131"/>
    </row>
    <row r="225">
      <c r="A225" s="32"/>
      <c r="B225" s="131"/>
    </row>
    <row r="226">
      <c r="A226" s="32"/>
      <c r="B226" s="131"/>
    </row>
    <row r="227">
      <c r="A227" s="32"/>
      <c r="B227" s="131"/>
    </row>
    <row r="228">
      <c r="A228" s="32"/>
      <c r="B228" s="131"/>
    </row>
    <row r="229">
      <c r="A229" s="32"/>
      <c r="B229" s="131"/>
    </row>
    <row r="230">
      <c r="A230" s="32"/>
      <c r="B230" s="131"/>
    </row>
    <row r="231">
      <c r="A231" s="32"/>
      <c r="B231" s="131"/>
    </row>
    <row r="232">
      <c r="A232" s="32"/>
      <c r="B232" s="131"/>
    </row>
    <row r="233">
      <c r="A233" s="32"/>
      <c r="B233" s="131"/>
    </row>
    <row r="234">
      <c r="A234" s="32"/>
      <c r="B234" s="131"/>
    </row>
    <row r="235">
      <c r="A235" s="32"/>
      <c r="B235" s="131"/>
    </row>
    <row r="236">
      <c r="A236" s="32"/>
      <c r="B236" s="131"/>
    </row>
    <row r="237">
      <c r="A237" s="32"/>
      <c r="B237" s="131"/>
    </row>
    <row r="238">
      <c r="A238" s="32"/>
      <c r="B238" s="131"/>
    </row>
    <row r="239">
      <c r="A239" s="32"/>
      <c r="B239" s="131"/>
    </row>
    <row r="240">
      <c r="A240" s="32"/>
      <c r="B240" s="131"/>
    </row>
    <row r="241">
      <c r="A241" s="32"/>
      <c r="B241" s="131"/>
    </row>
    <row r="242">
      <c r="A242" s="32"/>
      <c r="B242" s="131"/>
    </row>
    <row r="243">
      <c r="A243" s="32"/>
      <c r="B243" s="131"/>
    </row>
    <row r="244">
      <c r="A244" s="32"/>
      <c r="B244" s="131"/>
    </row>
    <row r="245">
      <c r="A245" s="32"/>
      <c r="B245" s="131"/>
    </row>
    <row r="246">
      <c r="A246" s="32"/>
      <c r="B246" s="131"/>
    </row>
    <row r="247">
      <c r="A247" s="32"/>
      <c r="B247" s="131"/>
    </row>
    <row r="248">
      <c r="A248" s="32"/>
      <c r="B248" s="131"/>
    </row>
    <row r="249">
      <c r="A249" s="32"/>
      <c r="B249" s="131"/>
    </row>
    <row r="250">
      <c r="A250" s="32"/>
      <c r="B250" s="131"/>
    </row>
    <row r="251">
      <c r="A251" s="32"/>
      <c r="B251" s="131"/>
    </row>
    <row r="252">
      <c r="A252" s="32"/>
      <c r="B252" s="131"/>
    </row>
    <row r="253">
      <c r="A253" s="32"/>
      <c r="B253" s="131"/>
    </row>
    <row r="254">
      <c r="A254" s="32"/>
      <c r="B254" s="131"/>
    </row>
    <row r="255">
      <c r="A255" s="32"/>
      <c r="B255" s="131"/>
    </row>
    <row r="256">
      <c r="A256" s="32"/>
      <c r="B256" s="131"/>
    </row>
    <row r="257">
      <c r="A257" s="32"/>
      <c r="B257" s="131"/>
    </row>
    <row r="258">
      <c r="A258" s="32"/>
      <c r="B258" s="131"/>
    </row>
    <row r="259">
      <c r="A259" s="32"/>
      <c r="B259" s="131"/>
    </row>
    <row r="260">
      <c r="A260" s="32"/>
      <c r="B260" s="131"/>
    </row>
    <row r="261">
      <c r="A261" s="32"/>
      <c r="B261" s="131"/>
    </row>
    <row r="262">
      <c r="A262" s="32"/>
      <c r="B262" s="131"/>
    </row>
    <row r="263">
      <c r="A263" s="32"/>
      <c r="B263" s="131"/>
    </row>
    <row r="264">
      <c r="A264" s="32"/>
      <c r="B264" s="131"/>
    </row>
    <row r="265">
      <c r="A265" s="32"/>
      <c r="B265" s="131"/>
    </row>
    <row r="266">
      <c r="A266" s="32"/>
      <c r="B266" s="131"/>
    </row>
    <row r="267">
      <c r="A267" s="32"/>
      <c r="B267" s="131"/>
    </row>
    <row r="268">
      <c r="A268" s="32"/>
      <c r="B268" s="131"/>
    </row>
    <row r="269">
      <c r="A269" s="32"/>
      <c r="B269" s="131"/>
    </row>
    <row r="270">
      <c r="A270" s="32"/>
      <c r="B270" s="131"/>
    </row>
    <row r="271">
      <c r="A271" s="32"/>
      <c r="B271" s="131"/>
    </row>
    <row r="272">
      <c r="A272" s="32"/>
      <c r="B272" s="131"/>
    </row>
    <row r="273">
      <c r="A273" s="32"/>
      <c r="B273" s="131"/>
    </row>
    <row r="274">
      <c r="A274" s="32"/>
      <c r="B274" s="131"/>
    </row>
    <row r="275">
      <c r="A275" s="32"/>
      <c r="B275" s="131"/>
    </row>
    <row r="276">
      <c r="A276" s="32"/>
      <c r="B276" s="131"/>
    </row>
    <row r="277">
      <c r="A277" s="32"/>
      <c r="B277" s="131"/>
    </row>
    <row r="278">
      <c r="A278" s="32"/>
      <c r="B278" s="131"/>
    </row>
    <row r="279">
      <c r="A279" s="32"/>
      <c r="B279" s="131"/>
    </row>
    <row r="280">
      <c r="A280" s="32"/>
      <c r="B280" s="131"/>
    </row>
    <row r="281">
      <c r="A281" s="32"/>
      <c r="B281" s="131"/>
    </row>
    <row r="282">
      <c r="A282" s="32"/>
      <c r="B282" s="131"/>
    </row>
    <row r="283">
      <c r="A283" s="32"/>
      <c r="B283" s="131"/>
    </row>
    <row r="284">
      <c r="A284" s="32"/>
      <c r="B284" s="131"/>
    </row>
    <row r="285">
      <c r="A285" s="32"/>
      <c r="B285" s="131"/>
    </row>
    <row r="286">
      <c r="A286" s="32"/>
      <c r="B286" s="131"/>
    </row>
    <row r="287">
      <c r="A287" s="32"/>
      <c r="B287" s="131"/>
    </row>
    <row r="288">
      <c r="A288" s="32"/>
      <c r="B288" s="131"/>
    </row>
    <row r="289">
      <c r="A289" s="32"/>
      <c r="B289" s="131"/>
    </row>
    <row r="290">
      <c r="A290" s="32"/>
      <c r="B290" s="131"/>
    </row>
    <row r="291">
      <c r="A291" s="32"/>
      <c r="B291" s="131"/>
    </row>
    <row r="292">
      <c r="A292" s="32"/>
      <c r="B292" s="131"/>
    </row>
    <row r="293">
      <c r="A293" s="32"/>
      <c r="B293" s="131"/>
    </row>
    <row r="294">
      <c r="A294" s="32"/>
      <c r="B294" s="131"/>
    </row>
    <row r="295">
      <c r="A295" s="32"/>
      <c r="B295" s="131"/>
    </row>
    <row r="296">
      <c r="A296" s="32"/>
      <c r="B296" s="131"/>
    </row>
    <row r="297">
      <c r="A297" s="32"/>
      <c r="B297" s="131"/>
    </row>
    <row r="298">
      <c r="A298" s="32"/>
      <c r="B298" s="131"/>
    </row>
    <row r="299">
      <c r="A299" s="32"/>
      <c r="B299" s="131"/>
    </row>
    <row r="300">
      <c r="A300" s="32"/>
      <c r="B300" s="131"/>
    </row>
    <row r="301">
      <c r="A301" s="32"/>
      <c r="B301" s="131"/>
    </row>
    <row r="302">
      <c r="A302" s="32"/>
      <c r="B302" s="131"/>
    </row>
    <row r="303">
      <c r="A303" s="32"/>
      <c r="B303" s="131"/>
    </row>
    <row r="304">
      <c r="A304" s="32"/>
      <c r="B304" s="131"/>
    </row>
    <row r="305">
      <c r="A305" s="32"/>
      <c r="B305" s="131"/>
    </row>
    <row r="306">
      <c r="A306" s="32"/>
      <c r="B306" s="131"/>
    </row>
    <row r="307">
      <c r="A307" s="32"/>
      <c r="B307" s="131"/>
    </row>
    <row r="308">
      <c r="A308" s="32"/>
      <c r="B308" s="131"/>
    </row>
    <row r="309">
      <c r="A309" s="32"/>
      <c r="B309" s="131"/>
    </row>
    <row r="310">
      <c r="A310" s="32"/>
      <c r="B310" s="131"/>
    </row>
    <row r="311">
      <c r="A311" s="32"/>
      <c r="B311" s="131"/>
    </row>
    <row r="312">
      <c r="A312" s="32"/>
      <c r="B312" s="131"/>
    </row>
    <row r="313">
      <c r="A313" s="32"/>
      <c r="B313" s="131"/>
    </row>
    <row r="314">
      <c r="A314" s="32"/>
      <c r="B314" s="131"/>
    </row>
    <row r="315">
      <c r="A315" s="32"/>
      <c r="B315" s="131"/>
    </row>
    <row r="316">
      <c r="A316" s="32"/>
      <c r="B316" s="131"/>
    </row>
    <row r="317">
      <c r="A317" s="32"/>
      <c r="B317" s="131"/>
    </row>
    <row r="318">
      <c r="A318" s="32"/>
      <c r="B318" s="131"/>
    </row>
    <row r="319">
      <c r="A319" s="32"/>
      <c r="B319" s="131"/>
    </row>
    <row r="320">
      <c r="A320" s="32"/>
      <c r="B320" s="131"/>
    </row>
    <row r="321">
      <c r="A321" s="32"/>
      <c r="B321" s="131"/>
    </row>
    <row r="322">
      <c r="A322" s="32"/>
      <c r="B322" s="131"/>
    </row>
    <row r="323">
      <c r="A323" s="32"/>
      <c r="B323" s="131"/>
    </row>
    <row r="324">
      <c r="A324" s="32"/>
      <c r="B324" s="131"/>
    </row>
    <row r="325">
      <c r="A325" s="32"/>
      <c r="B325" s="131"/>
    </row>
    <row r="326">
      <c r="A326" s="32"/>
      <c r="B326" s="131"/>
    </row>
    <row r="327">
      <c r="A327" s="32"/>
      <c r="B327" s="131"/>
    </row>
    <row r="328">
      <c r="A328" s="32"/>
      <c r="B328" s="131"/>
    </row>
    <row r="329">
      <c r="A329" s="32"/>
      <c r="B329" s="131"/>
    </row>
    <row r="330">
      <c r="A330" s="32"/>
      <c r="B330" s="131"/>
    </row>
    <row r="331">
      <c r="A331" s="32"/>
      <c r="B331" s="131"/>
    </row>
    <row r="332">
      <c r="A332" s="32"/>
      <c r="B332" s="131"/>
    </row>
    <row r="333">
      <c r="A333" s="32"/>
      <c r="B333" s="131"/>
    </row>
    <row r="334">
      <c r="A334" s="32"/>
      <c r="B334" s="131"/>
    </row>
    <row r="335">
      <c r="A335" s="32"/>
      <c r="B335" s="131"/>
    </row>
    <row r="336">
      <c r="A336" s="32"/>
      <c r="B336" s="131"/>
    </row>
    <row r="337">
      <c r="A337" s="32"/>
      <c r="B337" s="131"/>
    </row>
    <row r="338">
      <c r="A338" s="32"/>
      <c r="B338" s="131"/>
    </row>
    <row r="339">
      <c r="A339" s="32"/>
      <c r="B339" s="131"/>
    </row>
    <row r="340">
      <c r="A340" s="32"/>
      <c r="B340" s="131"/>
    </row>
    <row r="341">
      <c r="A341" s="32"/>
      <c r="B341" s="131"/>
    </row>
    <row r="342">
      <c r="A342" s="32"/>
      <c r="B342" s="131"/>
    </row>
    <row r="343">
      <c r="A343" s="32"/>
      <c r="B343" s="131"/>
    </row>
    <row r="344">
      <c r="A344" s="32"/>
      <c r="B344" s="131"/>
    </row>
    <row r="345">
      <c r="A345" s="32"/>
      <c r="B345" s="131"/>
    </row>
    <row r="346">
      <c r="A346" s="32"/>
      <c r="B346" s="131"/>
    </row>
    <row r="347">
      <c r="A347" s="32"/>
      <c r="B347" s="131"/>
    </row>
    <row r="348">
      <c r="A348" s="32"/>
      <c r="B348" s="131"/>
    </row>
    <row r="349">
      <c r="A349" s="32"/>
      <c r="B349" s="131"/>
    </row>
    <row r="350">
      <c r="A350" s="32"/>
      <c r="B350" s="131"/>
    </row>
    <row r="351">
      <c r="A351" s="32"/>
      <c r="B351" s="131"/>
    </row>
    <row r="352">
      <c r="A352" s="32"/>
      <c r="B352" s="131"/>
    </row>
    <row r="353">
      <c r="A353" s="32"/>
      <c r="B353" s="131"/>
    </row>
    <row r="354">
      <c r="A354" s="32"/>
      <c r="B354" s="131"/>
    </row>
    <row r="355">
      <c r="A355" s="32"/>
      <c r="B355" s="131"/>
    </row>
    <row r="356">
      <c r="A356" s="32"/>
      <c r="B356" s="131"/>
    </row>
    <row r="357">
      <c r="A357" s="32"/>
      <c r="B357" s="131"/>
    </row>
    <row r="358">
      <c r="A358" s="32"/>
      <c r="B358" s="131"/>
    </row>
    <row r="359">
      <c r="A359" s="32"/>
      <c r="B359" s="131"/>
    </row>
    <row r="360">
      <c r="A360" s="32"/>
      <c r="B360" s="131"/>
    </row>
    <row r="361">
      <c r="A361" s="32"/>
      <c r="B361" s="131"/>
    </row>
    <row r="362">
      <c r="A362" s="32"/>
      <c r="B362" s="131"/>
    </row>
    <row r="363">
      <c r="A363" s="32"/>
      <c r="B363" s="131"/>
    </row>
    <row r="364">
      <c r="A364" s="32"/>
      <c r="B364" s="131"/>
    </row>
    <row r="365">
      <c r="A365" s="32"/>
      <c r="B365" s="131"/>
    </row>
    <row r="366">
      <c r="A366" s="32"/>
      <c r="B366" s="131"/>
    </row>
    <row r="367">
      <c r="A367" s="32"/>
      <c r="B367" s="131"/>
    </row>
    <row r="368">
      <c r="A368" s="32"/>
      <c r="B368" s="131"/>
    </row>
    <row r="369">
      <c r="A369" s="32"/>
      <c r="B369" s="131"/>
    </row>
    <row r="370">
      <c r="A370" s="32"/>
      <c r="B370" s="131"/>
    </row>
    <row r="371">
      <c r="A371" s="32"/>
      <c r="B371" s="131"/>
    </row>
    <row r="372">
      <c r="A372" s="32"/>
      <c r="B372" s="131"/>
    </row>
    <row r="373">
      <c r="A373" s="32"/>
      <c r="B373" s="131"/>
    </row>
    <row r="374">
      <c r="A374" s="32"/>
      <c r="B374" s="131"/>
    </row>
    <row r="375">
      <c r="A375" s="32"/>
      <c r="B375" s="131"/>
    </row>
    <row r="376">
      <c r="A376" s="32"/>
      <c r="B376" s="131"/>
    </row>
    <row r="377">
      <c r="A377" s="32"/>
      <c r="B377" s="131"/>
    </row>
    <row r="378">
      <c r="A378" s="32"/>
      <c r="B378" s="131"/>
    </row>
    <row r="379">
      <c r="A379" s="32"/>
      <c r="B379" s="131"/>
    </row>
    <row r="380">
      <c r="A380" s="32"/>
      <c r="B380" s="131"/>
    </row>
    <row r="381">
      <c r="A381" s="32"/>
      <c r="B381" s="131"/>
    </row>
    <row r="382">
      <c r="A382" s="32"/>
      <c r="B382" s="131"/>
    </row>
    <row r="383">
      <c r="A383" s="32"/>
      <c r="B383" s="131"/>
    </row>
    <row r="384">
      <c r="A384" s="32"/>
      <c r="B384" s="131"/>
    </row>
    <row r="385">
      <c r="A385" s="32"/>
      <c r="B385" s="131"/>
    </row>
    <row r="386">
      <c r="A386" s="32"/>
      <c r="B386" s="131"/>
    </row>
    <row r="387">
      <c r="A387" s="32"/>
      <c r="B387" s="131"/>
    </row>
    <row r="388">
      <c r="A388" s="32"/>
      <c r="B388" s="131"/>
    </row>
    <row r="389">
      <c r="A389" s="32"/>
      <c r="B389" s="131"/>
    </row>
    <row r="390">
      <c r="A390" s="32"/>
      <c r="B390" s="131"/>
    </row>
    <row r="391">
      <c r="A391" s="32"/>
      <c r="B391" s="131"/>
    </row>
    <row r="392">
      <c r="A392" s="32"/>
      <c r="B392" s="131"/>
    </row>
    <row r="393">
      <c r="A393" s="32"/>
      <c r="B393" s="131"/>
    </row>
    <row r="394">
      <c r="A394" s="32"/>
      <c r="B394" s="131"/>
    </row>
    <row r="395">
      <c r="A395" s="32"/>
      <c r="B395" s="131"/>
    </row>
    <row r="396">
      <c r="A396" s="32"/>
      <c r="B396" s="131"/>
    </row>
    <row r="397">
      <c r="A397" s="32"/>
      <c r="B397" s="131"/>
    </row>
    <row r="398">
      <c r="A398" s="32"/>
      <c r="B398" s="131"/>
    </row>
    <row r="399">
      <c r="A399" s="32"/>
      <c r="B399" s="131"/>
    </row>
    <row r="400">
      <c r="A400" s="32"/>
      <c r="B400" s="131"/>
    </row>
    <row r="401">
      <c r="A401" s="32"/>
      <c r="B401" s="131"/>
    </row>
    <row r="402">
      <c r="A402" s="32"/>
      <c r="B402" s="131"/>
    </row>
    <row r="403">
      <c r="A403" s="32"/>
      <c r="B403" s="131"/>
    </row>
    <row r="404">
      <c r="A404" s="32"/>
      <c r="B404" s="131"/>
    </row>
    <row r="405">
      <c r="A405" s="32"/>
      <c r="B405" s="131"/>
    </row>
    <row r="406">
      <c r="A406" s="32"/>
      <c r="B406" s="131"/>
    </row>
    <row r="407">
      <c r="A407" s="32"/>
      <c r="B407" s="131"/>
    </row>
    <row r="408">
      <c r="A408" s="32"/>
      <c r="B408" s="131"/>
    </row>
    <row r="409">
      <c r="A409" s="32"/>
      <c r="B409" s="131"/>
    </row>
    <row r="410">
      <c r="A410" s="32"/>
      <c r="B410" s="131"/>
    </row>
    <row r="411">
      <c r="A411" s="32"/>
      <c r="B411" s="131"/>
    </row>
    <row r="412">
      <c r="A412" s="32"/>
      <c r="B412" s="131"/>
    </row>
    <row r="413">
      <c r="A413" s="32"/>
      <c r="B413" s="131"/>
    </row>
    <row r="414">
      <c r="A414" s="32"/>
      <c r="B414" s="131"/>
    </row>
    <row r="415">
      <c r="A415" s="32"/>
      <c r="B415" s="131"/>
    </row>
    <row r="416">
      <c r="A416" s="32"/>
      <c r="B416" s="131"/>
    </row>
    <row r="417">
      <c r="A417" s="32"/>
      <c r="B417" s="131"/>
    </row>
    <row r="418">
      <c r="A418" s="32"/>
      <c r="B418" s="131"/>
    </row>
    <row r="419">
      <c r="A419" s="32"/>
      <c r="B419" s="131"/>
    </row>
    <row r="420">
      <c r="A420" s="32"/>
      <c r="B420" s="131"/>
    </row>
    <row r="421">
      <c r="A421" s="32"/>
      <c r="B421" s="131"/>
    </row>
    <row r="422">
      <c r="A422" s="32"/>
      <c r="B422" s="131"/>
    </row>
    <row r="423">
      <c r="A423" s="32"/>
      <c r="B423" s="131"/>
    </row>
    <row r="424">
      <c r="A424" s="32"/>
      <c r="B424" s="131"/>
    </row>
    <row r="425">
      <c r="A425" s="32"/>
      <c r="B425" s="131"/>
    </row>
    <row r="426">
      <c r="A426" s="32"/>
      <c r="B426" s="131"/>
    </row>
    <row r="427">
      <c r="A427" s="32"/>
      <c r="B427" s="131"/>
    </row>
    <row r="428">
      <c r="A428" s="32"/>
      <c r="B428" s="131"/>
    </row>
    <row r="429">
      <c r="A429" s="32"/>
      <c r="B429" s="131"/>
    </row>
    <row r="430">
      <c r="A430" s="32"/>
      <c r="B430" s="131"/>
    </row>
    <row r="431">
      <c r="A431" s="32"/>
      <c r="B431" s="131"/>
    </row>
    <row r="432">
      <c r="A432" s="32"/>
      <c r="B432" s="131"/>
    </row>
    <row r="433">
      <c r="A433" s="32"/>
      <c r="B433" s="131"/>
    </row>
    <row r="434">
      <c r="A434" s="32"/>
      <c r="B434" s="131"/>
    </row>
    <row r="435">
      <c r="A435" s="32"/>
      <c r="B435" s="131"/>
    </row>
    <row r="436">
      <c r="A436" s="32"/>
      <c r="B436" s="131"/>
    </row>
    <row r="437">
      <c r="A437" s="32"/>
      <c r="B437" s="131"/>
    </row>
    <row r="438">
      <c r="A438" s="32"/>
      <c r="B438" s="131"/>
    </row>
    <row r="439">
      <c r="A439" s="32"/>
      <c r="B439" s="131"/>
    </row>
    <row r="440">
      <c r="A440" s="32"/>
      <c r="B440" s="131"/>
    </row>
    <row r="441">
      <c r="A441" s="32"/>
      <c r="B441" s="131"/>
    </row>
    <row r="442">
      <c r="A442" s="32"/>
      <c r="B442" s="131"/>
    </row>
    <row r="443">
      <c r="A443" s="32"/>
      <c r="B443" s="131"/>
    </row>
    <row r="444">
      <c r="A444" s="32"/>
      <c r="B444" s="131"/>
    </row>
    <row r="445">
      <c r="A445" s="32"/>
      <c r="B445" s="131"/>
    </row>
    <row r="446">
      <c r="A446" s="32"/>
      <c r="B446" s="131"/>
    </row>
    <row r="447">
      <c r="A447" s="32"/>
      <c r="B447" s="131"/>
    </row>
    <row r="448">
      <c r="A448" s="32"/>
      <c r="B448" s="131"/>
    </row>
    <row r="449">
      <c r="A449" s="32"/>
      <c r="B449" s="131"/>
    </row>
    <row r="450">
      <c r="A450" s="32"/>
      <c r="B450" s="131"/>
    </row>
    <row r="451">
      <c r="A451" s="32"/>
      <c r="B451" s="131"/>
    </row>
    <row r="452">
      <c r="A452" s="32"/>
      <c r="B452" s="131"/>
    </row>
    <row r="453">
      <c r="A453" s="32"/>
      <c r="B453" s="131"/>
    </row>
    <row r="454">
      <c r="A454" s="32"/>
      <c r="B454" s="131"/>
    </row>
    <row r="455">
      <c r="A455" s="32"/>
      <c r="B455" s="131"/>
    </row>
    <row r="456">
      <c r="A456" s="32"/>
      <c r="B456" s="131"/>
    </row>
    <row r="457">
      <c r="A457" s="32"/>
      <c r="B457" s="131"/>
    </row>
    <row r="458">
      <c r="A458" s="32"/>
      <c r="B458" s="131"/>
    </row>
    <row r="459">
      <c r="A459" s="32"/>
      <c r="B459" s="131"/>
    </row>
    <row r="460">
      <c r="A460" s="32"/>
      <c r="B460" s="131"/>
    </row>
    <row r="461">
      <c r="A461" s="32"/>
      <c r="B461" s="131"/>
    </row>
    <row r="462">
      <c r="A462" s="32"/>
      <c r="B462" s="131"/>
    </row>
    <row r="463">
      <c r="A463" s="32"/>
      <c r="B463" s="131"/>
    </row>
    <row r="464">
      <c r="A464" s="32"/>
      <c r="B464" s="131"/>
    </row>
    <row r="465">
      <c r="A465" s="32"/>
      <c r="B465" s="131"/>
    </row>
    <row r="466">
      <c r="A466" s="32"/>
      <c r="B466" s="131"/>
    </row>
    <row r="467">
      <c r="A467" s="32"/>
      <c r="B467" s="131"/>
    </row>
    <row r="468">
      <c r="A468" s="32"/>
      <c r="B468" s="131"/>
    </row>
    <row r="469">
      <c r="A469" s="32"/>
      <c r="B469" s="131"/>
    </row>
    <row r="470">
      <c r="A470" s="32"/>
      <c r="B470" s="131"/>
    </row>
    <row r="471">
      <c r="A471" s="32"/>
      <c r="B471" s="131"/>
    </row>
    <row r="472">
      <c r="A472" s="32"/>
      <c r="B472" s="131"/>
    </row>
    <row r="473">
      <c r="A473" s="32"/>
      <c r="B473" s="131"/>
    </row>
    <row r="474">
      <c r="A474" s="32"/>
      <c r="B474" s="131"/>
    </row>
    <row r="475">
      <c r="A475" s="32"/>
      <c r="B475" s="131"/>
    </row>
    <row r="476">
      <c r="A476" s="32"/>
      <c r="B476" s="131"/>
    </row>
    <row r="477">
      <c r="A477" s="32"/>
      <c r="B477" s="131"/>
    </row>
    <row r="478">
      <c r="A478" s="32"/>
      <c r="B478" s="131"/>
    </row>
    <row r="479">
      <c r="A479" s="32"/>
      <c r="B479" s="131"/>
    </row>
    <row r="480">
      <c r="A480" s="32"/>
      <c r="B480" s="131"/>
    </row>
    <row r="481">
      <c r="A481" s="32"/>
      <c r="B481" s="131"/>
    </row>
    <row r="482">
      <c r="A482" s="32"/>
      <c r="B482" s="131"/>
    </row>
    <row r="483">
      <c r="A483" s="32"/>
      <c r="B483" s="131"/>
    </row>
    <row r="484">
      <c r="A484" s="32"/>
      <c r="B484" s="131"/>
    </row>
    <row r="485">
      <c r="A485" s="32"/>
      <c r="B485" s="131"/>
    </row>
    <row r="486">
      <c r="A486" s="32"/>
      <c r="B486" s="131"/>
    </row>
    <row r="487">
      <c r="A487" s="32"/>
      <c r="B487" s="131"/>
    </row>
    <row r="488">
      <c r="A488" s="32"/>
      <c r="B488" s="131"/>
    </row>
    <row r="489">
      <c r="A489" s="32"/>
      <c r="B489" s="131"/>
    </row>
    <row r="490">
      <c r="A490" s="32"/>
      <c r="B490" s="131"/>
    </row>
    <row r="491">
      <c r="A491" s="32"/>
      <c r="B491" s="131"/>
    </row>
    <row r="492">
      <c r="A492" s="32"/>
      <c r="B492" s="131"/>
    </row>
    <row r="493">
      <c r="A493" s="32"/>
      <c r="B493" s="131"/>
    </row>
    <row r="494">
      <c r="A494" s="32"/>
      <c r="B494" s="131"/>
    </row>
    <row r="495">
      <c r="A495" s="32"/>
      <c r="B495" s="131"/>
    </row>
    <row r="496">
      <c r="A496" s="32"/>
      <c r="B496" s="131"/>
    </row>
    <row r="497">
      <c r="A497" s="32"/>
      <c r="B497" s="131"/>
    </row>
    <row r="498">
      <c r="A498" s="32"/>
      <c r="B498" s="131"/>
    </row>
    <row r="499">
      <c r="A499" s="32"/>
      <c r="B499" s="131"/>
    </row>
    <row r="500">
      <c r="A500" s="32"/>
      <c r="B500" s="131"/>
    </row>
    <row r="501">
      <c r="A501" s="32"/>
      <c r="B501" s="131"/>
    </row>
    <row r="502">
      <c r="A502" s="32"/>
      <c r="B502" s="131"/>
    </row>
    <row r="503">
      <c r="A503" s="32"/>
      <c r="B503" s="131"/>
    </row>
    <row r="504">
      <c r="A504" s="32"/>
      <c r="B504" s="131"/>
    </row>
    <row r="505">
      <c r="A505" s="32"/>
      <c r="B505" s="131"/>
    </row>
    <row r="506">
      <c r="A506" s="32"/>
      <c r="B506" s="131"/>
    </row>
    <row r="507">
      <c r="A507" s="32"/>
      <c r="B507" s="131"/>
    </row>
    <row r="508">
      <c r="A508" s="32"/>
      <c r="B508" s="131"/>
    </row>
    <row r="509">
      <c r="A509" s="32"/>
      <c r="B509" s="131"/>
    </row>
    <row r="510">
      <c r="A510" s="32"/>
      <c r="B510" s="131"/>
    </row>
    <row r="511">
      <c r="A511" s="32"/>
      <c r="B511" s="131"/>
    </row>
    <row r="512">
      <c r="A512" s="32"/>
      <c r="B512" s="131"/>
    </row>
    <row r="513">
      <c r="A513" s="32"/>
      <c r="B513" s="131"/>
    </row>
    <row r="514">
      <c r="A514" s="32"/>
      <c r="B514" s="131"/>
    </row>
    <row r="515">
      <c r="A515" s="32"/>
      <c r="B515" s="131"/>
    </row>
    <row r="516">
      <c r="A516" s="32"/>
      <c r="B516" s="131"/>
    </row>
    <row r="517">
      <c r="A517" s="32"/>
      <c r="B517" s="131"/>
    </row>
    <row r="518">
      <c r="A518" s="32"/>
      <c r="B518" s="131"/>
    </row>
    <row r="519">
      <c r="A519" s="32"/>
      <c r="B519" s="131"/>
    </row>
    <row r="520">
      <c r="A520" s="32"/>
      <c r="B520" s="131"/>
    </row>
    <row r="521">
      <c r="A521" s="32"/>
      <c r="B521" s="131"/>
    </row>
    <row r="522">
      <c r="A522" s="32"/>
      <c r="B522" s="131"/>
    </row>
    <row r="523">
      <c r="A523" s="32"/>
      <c r="B523" s="131"/>
    </row>
    <row r="524">
      <c r="A524" s="32"/>
      <c r="B524" s="131"/>
    </row>
    <row r="525">
      <c r="A525" s="32"/>
      <c r="B525" s="131"/>
    </row>
    <row r="526">
      <c r="A526" s="32"/>
      <c r="B526" s="131"/>
    </row>
    <row r="527">
      <c r="A527" s="32"/>
      <c r="B527" s="131"/>
    </row>
    <row r="528">
      <c r="A528" s="32"/>
      <c r="B528" s="131"/>
    </row>
    <row r="529">
      <c r="A529" s="32"/>
      <c r="B529" s="131"/>
    </row>
    <row r="530">
      <c r="A530" s="32"/>
      <c r="B530" s="131"/>
    </row>
    <row r="531">
      <c r="A531" s="32"/>
      <c r="B531" s="131"/>
    </row>
    <row r="532">
      <c r="A532" s="32"/>
      <c r="B532" s="131"/>
    </row>
    <row r="533">
      <c r="A533" s="32"/>
      <c r="B533" s="131"/>
    </row>
    <row r="534">
      <c r="A534" s="32"/>
      <c r="B534" s="131"/>
    </row>
    <row r="535">
      <c r="A535" s="32"/>
      <c r="B535" s="131"/>
    </row>
    <row r="536">
      <c r="A536" s="32"/>
      <c r="B536" s="131"/>
    </row>
    <row r="537">
      <c r="A537" s="32"/>
      <c r="B537" s="131"/>
    </row>
    <row r="538">
      <c r="A538" s="32"/>
      <c r="B538" s="131"/>
    </row>
    <row r="539">
      <c r="A539" s="32"/>
      <c r="B539" s="131"/>
    </row>
    <row r="540">
      <c r="A540" s="32"/>
      <c r="B540" s="131"/>
    </row>
    <row r="541">
      <c r="A541" s="32"/>
      <c r="B541" s="131"/>
    </row>
    <row r="542">
      <c r="A542" s="32"/>
      <c r="B542" s="131"/>
    </row>
    <row r="543">
      <c r="A543" s="32"/>
      <c r="B543" s="131"/>
    </row>
    <row r="544">
      <c r="A544" s="32"/>
      <c r="B544" s="131"/>
    </row>
    <row r="545">
      <c r="A545" s="32"/>
      <c r="B545" s="131"/>
    </row>
    <row r="546">
      <c r="A546" s="32"/>
      <c r="B546" s="131"/>
    </row>
    <row r="547">
      <c r="A547" s="32"/>
      <c r="B547" s="131"/>
    </row>
    <row r="548">
      <c r="A548" s="32"/>
      <c r="B548" s="131"/>
    </row>
    <row r="549">
      <c r="A549" s="32"/>
      <c r="B549" s="131"/>
    </row>
    <row r="550">
      <c r="A550" s="32"/>
      <c r="B550" s="131"/>
    </row>
    <row r="551">
      <c r="A551" s="32"/>
      <c r="B551" s="131"/>
    </row>
    <row r="552">
      <c r="A552" s="32"/>
      <c r="B552" s="131"/>
    </row>
    <row r="553">
      <c r="A553" s="32"/>
      <c r="B553" s="131"/>
    </row>
    <row r="554">
      <c r="A554" s="32"/>
      <c r="B554" s="131"/>
    </row>
    <row r="555">
      <c r="A555" s="32"/>
      <c r="B555" s="131"/>
    </row>
    <row r="556">
      <c r="A556" s="32"/>
      <c r="B556" s="131"/>
    </row>
    <row r="557">
      <c r="A557" s="32"/>
      <c r="B557" s="131"/>
    </row>
    <row r="558">
      <c r="A558" s="32"/>
      <c r="B558" s="131"/>
    </row>
    <row r="559">
      <c r="A559" s="32"/>
      <c r="B559" s="131"/>
    </row>
    <row r="560">
      <c r="A560" s="32"/>
      <c r="B560" s="131"/>
    </row>
    <row r="561">
      <c r="A561" s="32"/>
      <c r="B561" s="131"/>
    </row>
    <row r="562">
      <c r="A562" s="32"/>
      <c r="B562" s="131"/>
    </row>
    <row r="563">
      <c r="A563" s="32"/>
      <c r="B563" s="131"/>
    </row>
    <row r="564">
      <c r="A564" s="32"/>
      <c r="B564" s="131"/>
    </row>
    <row r="565">
      <c r="A565" s="32"/>
      <c r="B565" s="131"/>
    </row>
    <row r="566">
      <c r="A566" s="32"/>
      <c r="B566" s="131"/>
    </row>
    <row r="567">
      <c r="A567" s="32"/>
      <c r="B567" s="131"/>
    </row>
    <row r="568">
      <c r="A568" s="32"/>
      <c r="B568" s="131"/>
    </row>
    <row r="569">
      <c r="A569" s="32"/>
      <c r="B569" s="131"/>
    </row>
    <row r="570">
      <c r="A570" s="32"/>
      <c r="B570" s="131"/>
    </row>
    <row r="571">
      <c r="A571" s="32"/>
      <c r="B571" s="131"/>
    </row>
    <row r="572">
      <c r="A572" s="32"/>
      <c r="B572" s="131"/>
    </row>
    <row r="573">
      <c r="A573" s="32"/>
      <c r="B573" s="131"/>
    </row>
    <row r="574">
      <c r="A574" s="32"/>
      <c r="B574" s="131"/>
    </row>
    <row r="575">
      <c r="A575" s="32"/>
      <c r="B575" s="131"/>
    </row>
    <row r="576">
      <c r="A576" s="32"/>
      <c r="B576" s="131"/>
    </row>
    <row r="577">
      <c r="A577" s="32"/>
      <c r="B577" s="131"/>
    </row>
    <row r="578">
      <c r="A578" s="32"/>
      <c r="B578" s="131"/>
    </row>
    <row r="579">
      <c r="A579" s="32"/>
      <c r="B579" s="131"/>
    </row>
    <row r="580">
      <c r="A580" s="32"/>
      <c r="B580" s="131"/>
    </row>
    <row r="581">
      <c r="A581" s="32"/>
      <c r="B581" s="131"/>
    </row>
    <row r="582">
      <c r="A582" s="32"/>
      <c r="B582" s="131"/>
    </row>
    <row r="583">
      <c r="A583" s="32"/>
      <c r="B583" s="131"/>
    </row>
    <row r="584">
      <c r="A584" s="32"/>
      <c r="B584" s="131"/>
    </row>
    <row r="585">
      <c r="A585" s="32"/>
      <c r="B585" s="131"/>
    </row>
    <row r="586">
      <c r="A586" s="32"/>
      <c r="B586" s="131"/>
    </row>
    <row r="587">
      <c r="A587" s="32"/>
      <c r="B587" s="131"/>
    </row>
    <row r="588">
      <c r="A588" s="32"/>
      <c r="B588" s="131"/>
    </row>
    <row r="589">
      <c r="A589" s="32"/>
      <c r="B589" s="131"/>
    </row>
    <row r="590">
      <c r="A590" s="32"/>
      <c r="B590" s="131"/>
    </row>
    <row r="591">
      <c r="A591" s="32"/>
      <c r="B591" s="131"/>
    </row>
    <row r="592">
      <c r="A592" s="32"/>
      <c r="B592" s="131"/>
    </row>
    <row r="593">
      <c r="A593" s="32"/>
      <c r="B593" s="131"/>
    </row>
    <row r="594">
      <c r="A594" s="32"/>
      <c r="B594" s="131"/>
    </row>
    <row r="595">
      <c r="A595" s="32"/>
      <c r="B595" s="131"/>
    </row>
    <row r="596">
      <c r="A596" s="32"/>
      <c r="B596" s="131"/>
    </row>
    <row r="597">
      <c r="A597" s="32"/>
      <c r="B597" s="131"/>
    </row>
    <row r="598">
      <c r="A598" s="32"/>
      <c r="B598" s="131"/>
    </row>
    <row r="599">
      <c r="A599" s="32"/>
      <c r="B599" s="131"/>
    </row>
    <row r="600">
      <c r="A600" s="32"/>
      <c r="B600" s="131"/>
    </row>
    <row r="601">
      <c r="A601" s="32"/>
      <c r="B601" s="131"/>
    </row>
    <row r="602">
      <c r="A602" s="32"/>
      <c r="B602" s="131"/>
    </row>
    <row r="603">
      <c r="A603" s="32"/>
      <c r="B603" s="131"/>
    </row>
    <row r="604">
      <c r="A604" s="32"/>
      <c r="B604" s="131"/>
    </row>
    <row r="605">
      <c r="A605" s="32"/>
      <c r="B605" s="131"/>
    </row>
    <row r="606">
      <c r="A606" s="32"/>
      <c r="B606" s="131"/>
    </row>
    <row r="607">
      <c r="A607" s="32"/>
      <c r="B607" s="131"/>
    </row>
    <row r="608">
      <c r="A608" s="32"/>
      <c r="B608" s="131"/>
    </row>
    <row r="609">
      <c r="A609" s="32"/>
      <c r="B609" s="131"/>
    </row>
    <row r="610">
      <c r="A610" s="32"/>
      <c r="B610" s="131"/>
    </row>
    <row r="611">
      <c r="A611" s="32"/>
      <c r="B611" s="131"/>
    </row>
    <row r="612">
      <c r="A612" s="32"/>
      <c r="B612" s="131"/>
    </row>
    <row r="613">
      <c r="A613" s="32"/>
      <c r="B613" s="131"/>
    </row>
    <row r="614">
      <c r="A614" s="32"/>
      <c r="B614" s="131"/>
    </row>
    <row r="615">
      <c r="A615" s="32"/>
      <c r="B615" s="131"/>
    </row>
    <row r="616">
      <c r="A616" s="32"/>
      <c r="B616" s="131"/>
    </row>
    <row r="617">
      <c r="A617" s="32"/>
      <c r="B617" s="131"/>
    </row>
    <row r="618">
      <c r="A618" s="32"/>
      <c r="B618" s="131"/>
    </row>
    <row r="619">
      <c r="A619" s="32"/>
      <c r="B619" s="131"/>
    </row>
    <row r="620">
      <c r="A620" s="32"/>
      <c r="B620" s="131"/>
    </row>
    <row r="621">
      <c r="A621" s="32"/>
      <c r="B621" s="131"/>
    </row>
    <row r="622">
      <c r="A622" s="32"/>
      <c r="B622" s="131"/>
    </row>
    <row r="623">
      <c r="A623" s="32"/>
      <c r="B623" s="131"/>
    </row>
    <row r="624">
      <c r="A624" s="32"/>
      <c r="B624" s="131"/>
    </row>
    <row r="625">
      <c r="A625" s="32"/>
      <c r="B625" s="131"/>
    </row>
    <row r="626">
      <c r="A626" s="32"/>
      <c r="B626" s="131"/>
    </row>
    <row r="627">
      <c r="A627" s="32"/>
      <c r="B627" s="131"/>
    </row>
    <row r="628">
      <c r="A628" s="32"/>
      <c r="B628" s="131"/>
    </row>
    <row r="629">
      <c r="A629" s="32"/>
      <c r="B629" s="131"/>
    </row>
    <row r="630">
      <c r="A630" s="32"/>
      <c r="B630" s="131"/>
    </row>
    <row r="631">
      <c r="A631" s="32"/>
      <c r="B631" s="131"/>
    </row>
    <row r="632">
      <c r="A632" s="32"/>
      <c r="B632" s="131"/>
    </row>
    <row r="633">
      <c r="A633" s="32"/>
      <c r="B633" s="131"/>
    </row>
    <row r="634">
      <c r="A634" s="32"/>
      <c r="B634" s="131"/>
    </row>
    <row r="635">
      <c r="A635" s="32"/>
      <c r="B635" s="131"/>
    </row>
    <row r="636">
      <c r="A636" s="32"/>
      <c r="B636" s="131"/>
    </row>
    <row r="637">
      <c r="A637" s="32"/>
      <c r="B637" s="131"/>
    </row>
    <row r="638">
      <c r="A638" s="32"/>
      <c r="B638" s="131"/>
    </row>
    <row r="639">
      <c r="A639" s="32"/>
      <c r="B639" s="131"/>
    </row>
    <row r="640">
      <c r="A640" s="32"/>
      <c r="B640" s="131"/>
    </row>
    <row r="641">
      <c r="A641" s="32"/>
      <c r="B641" s="131"/>
    </row>
    <row r="642">
      <c r="A642" s="32"/>
      <c r="B642" s="131"/>
    </row>
    <row r="643">
      <c r="A643" s="32"/>
      <c r="B643" s="131"/>
    </row>
    <row r="644">
      <c r="A644" s="32"/>
      <c r="B644" s="131"/>
    </row>
    <row r="645">
      <c r="A645" s="32"/>
      <c r="B645" s="131"/>
    </row>
    <row r="646">
      <c r="A646" s="32"/>
      <c r="B646" s="131"/>
    </row>
    <row r="647">
      <c r="A647" s="32"/>
      <c r="B647" s="131"/>
    </row>
    <row r="648">
      <c r="A648" s="32"/>
      <c r="B648" s="131"/>
    </row>
    <row r="649">
      <c r="A649" s="32"/>
      <c r="B649" s="131"/>
    </row>
    <row r="650">
      <c r="A650" s="32"/>
      <c r="B650" s="131"/>
    </row>
    <row r="651">
      <c r="A651" s="32"/>
      <c r="B651" s="131"/>
    </row>
    <row r="652">
      <c r="A652" s="32"/>
      <c r="B652" s="131"/>
    </row>
    <row r="653">
      <c r="A653" s="32"/>
      <c r="B653" s="131"/>
    </row>
    <row r="654">
      <c r="A654" s="32"/>
      <c r="B654" s="131"/>
    </row>
    <row r="655">
      <c r="A655" s="32"/>
      <c r="B655" s="131"/>
    </row>
    <row r="656">
      <c r="A656" s="32"/>
      <c r="B656" s="131"/>
    </row>
    <row r="657">
      <c r="A657" s="32"/>
      <c r="B657" s="131"/>
    </row>
    <row r="658">
      <c r="A658" s="32"/>
      <c r="B658" s="131"/>
    </row>
    <row r="659">
      <c r="A659" s="32"/>
      <c r="B659" s="131"/>
    </row>
    <row r="660">
      <c r="A660" s="32"/>
      <c r="B660" s="131"/>
    </row>
    <row r="661">
      <c r="A661" s="32"/>
      <c r="B661" s="131"/>
    </row>
    <row r="662">
      <c r="A662" s="32"/>
      <c r="B662" s="131"/>
    </row>
    <row r="663">
      <c r="A663" s="32"/>
      <c r="B663" s="131"/>
    </row>
    <row r="664">
      <c r="A664" s="32"/>
      <c r="B664" s="131"/>
    </row>
    <row r="665">
      <c r="A665" s="32"/>
      <c r="B665" s="131"/>
    </row>
    <row r="666">
      <c r="A666" s="32"/>
      <c r="B666" s="131"/>
    </row>
    <row r="667">
      <c r="A667" s="32"/>
      <c r="B667" s="131"/>
    </row>
    <row r="668">
      <c r="A668" s="32"/>
      <c r="B668" s="131"/>
    </row>
    <row r="669">
      <c r="A669" s="32"/>
      <c r="B669" s="131"/>
    </row>
    <row r="670">
      <c r="A670" s="32"/>
      <c r="B670" s="131"/>
    </row>
    <row r="671">
      <c r="A671" s="32"/>
      <c r="B671" s="131"/>
    </row>
    <row r="672">
      <c r="A672" s="32"/>
      <c r="B672" s="131"/>
    </row>
    <row r="673">
      <c r="A673" s="32"/>
      <c r="B673" s="131"/>
    </row>
    <row r="674">
      <c r="A674" s="32"/>
      <c r="B674" s="131"/>
    </row>
    <row r="675">
      <c r="A675" s="32"/>
      <c r="B675" s="131"/>
    </row>
    <row r="676">
      <c r="A676" s="32"/>
      <c r="B676" s="131"/>
    </row>
    <row r="677">
      <c r="A677" s="32"/>
      <c r="B677" s="131"/>
    </row>
    <row r="678">
      <c r="A678" s="32"/>
      <c r="B678" s="131"/>
    </row>
    <row r="679">
      <c r="A679" s="32"/>
      <c r="B679" s="131"/>
    </row>
    <row r="680">
      <c r="A680" s="32"/>
      <c r="B680" s="131"/>
    </row>
    <row r="681">
      <c r="A681" s="32"/>
      <c r="B681" s="131"/>
    </row>
    <row r="682">
      <c r="A682" s="32"/>
      <c r="B682" s="131"/>
    </row>
    <row r="683">
      <c r="A683" s="32"/>
      <c r="B683" s="131"/>
    </row>
    <row r="684">
      <c r="A684" s="32"/>
      <c r="B684" s="131"/>
    </row>
    <row r="685">
      <c r="A685" s="32"/>
      <c r="B685" s="131"/>
    </row>
    <row r="686">
      <c r="A686" s="32"/>
      <c r="B686" s="131"/>
    </row>
    <row r="687">
      <c r="A687" s="32"/>
      <c r="B687" s="131"/>
    </row>
    <row r="688">
      <c r="A688" s="32"/>
      <c r="B688" s="131"/>
    </row>
    <row r="689">
      <c r="A689" s="32"/>
      <c r="B689" s="131"/>
    </row>
    <row r="690">
      <c r="A690" s="32"/>
      <c r="B690" s="131"/>
    </row>
    <row r="691">
      <c r="A691" s="32"/>
      <c r="B691" s="131"/>
    </row>
    <row r="692">
      <c r="A692" s="32"/>
      <c r="B692" s="131"/>
    </row>
    <row r="693">
      <c r="A693" s="32"/>
      <c r="B693" s="131"/>
    </row>
    <row r="694">
      <c r="A694" s="32"/>
      <c r="B694" s="131"/>
    </row>
    <row r="695">
      <c r="A695" s="32"/>
      <c r="B695" s="131"/>
    </row>
    <row r="696">
      <c r="A696" s="32"/>
      <c r="B696" s="131"/>
    </row>
    <row r="697">
      <c r="A697" s="32"/>
      <c r="B697" s="131"/>
    </row>
    <row r="698">
      <c r="A698" s="32"/>
      <c r="B698" s="131"/>
    </row>
    <row r="699">
      <c r="A699" s="32"/>
      <c r="B699" s="131"/>
    </row>
    <row r="700">
      <c r="A700" s="32"/>
      <c r="B700" s="131"/>
    </row>
    <row r="701">
      <c r="A701" s="32"/>
      <c r="B701" s="131"/>
    </row>
    <row r="702">
      <c r="A702" s="32"/>
      <c r="B702" s="131"/>
    </row>
    <row r="703">
      <c r="A703" s="32"/>
      <c r="B703" s="131"/>
    </row>
    <row r="704">
      <c r="A704" s="32"/>
      <c r="B704" s="131"/>
    </row>
    <row r="705">
      <c r="A705" s="32"/>
      <c r="B705" s="131"/>
    </row>
    <row r="706">
      <c r="A706" s="32"/>
      <c r="B706" s="131"/>
    </row>
    <row r="707">
      <c r="A707" s="32"/>
      <c r="B707" s="131"/>
    </row>
    <row r="708">
      <c r="A708" s="32"/>
      <c r="B708" s="131"/>
    </row>
    <row r="709">
      <c r="A709" s="32"/>
      <c r="B709" s="131"/>
    </row>
    <row r="710">
      <c r="A710" s="32"/>
      <c r="B710" s="131"/>
    </row>
    <row r="711">
      <c r="A711" s="32"/>
      <c r="B711" s="131"/>
    </row>
    <row r="712">
      <c r="A712" s="32"/>
      <c r="B712" s="131"/>
    </row>
    <row r="713">
      <c r="A713" s="32"/>
      <c r="B713" s="131"/>
    </row>
    <row r="714">
      <c r="A714" s="32"/>
      <c r="B714" s="131"/>
    </row>
    <row r="715">
      <c r="A715" s="32"/>
      <c r="B715" s="131"/>
    </row>
    <row r="716">
      <c r="A716" s="32"/>
      <c r="B716" s="131"/>
    </row>
    <row r="717">
      <c r="A717" s="32"/>
      <c r="B717" s="131"/>
    </row>
    <row r="718">
      <c r="A718" s="32"/>
      <c r="B718" s="131"/>
    </row>
    <row r="719">
      <c r="A719" s="32"/>
      <c r="B719" s="131"/>
    </row>
    <row r="720">
      <c r="A720" s="32"/>
      <c r="B720" s="131"/>
    </row>
    <row r="721">
      <c r="A721" s="32"/>
      <c r="B721" s="131"/>
    </row>
    <row r="722">
      <c r="A722" s="32"/>
      <c r="B722" s="131"/>
    </row>
    <row r="723">
      <c r="A723" s="32"/>
      <c r="B723" s="131"/>
    </row>
    <row r="724">
      <c r="A724" s="32"/>
      <c r="B724" s="131"/>
    </row>
    <row r="725">
      <c r="A725" s="32"/>
      <c r="B725" s="131"/>
    </row>
    <row r="726">
      <c r="A726" s="32"/>
      <c r="B726" s="131"/>
    </row>
    <row r="727">
      <c r="A727" s="32"/>
      <c r="B727" s="131"/>
    </row>
    <row r="728">
      <c r="A728" s="32"/>
      <c r="B728" s="131"/>
    </row>
    <row r="729">
      <c r="A729" s="32"/>
      <c r="B729" s="131"/>
    </row>
    <row r="730">
      <c r="A730" s="32"/>
      <c r="B730" s="131"/>
    </row>
    <row r="731">
      <c r="A731" s="32"/>
      <c r="B731" s="131"/>
    </row>
    <row r="732">
      <c r="A732" s="32"/>
      <c r="B732" s="131"/>
    </row>
    <row r="733">
      <c r="A733" s="32"/>
      <c r="B733" s="131"/>
    </row>
    <row r="734">
      <c r="A734" s="32"/>
      <c r="B734" s="131"/>
    </row>
    <row r="735">
      <c r="A735" s="32"/>
      <c r="B735" s="131"/>
    </row>
    <row r="736">
      <c r="A736" s="32"/>
      <c r="B736" s="131"/>
    </row>
    <row r="737">
      <c r="A737" s="32"/>
      <c r="B737" s="131"/>
    </row>
    <row r="738">
      <c r="A738" s="32"/>
      <c r="B738" s="131"/>
    </row>
    <row r="739">
      <c r="A739" s="32"/>
      <c r="B739" s="131"/>
    </row>
    <row r="740">
      <c r="A740" s="32"/>
      <c r="B740" s="131"/>
    </row>
    <row r="741">
      <c r="A741" s="32"/>
      <c r="B741" s="131"/>
    </row>
    <row r="742">
      <c r="A742" s="32"/>
      <c r="B742" s="131"/>
    </row>
    <row r="743">
      <c r="A743" s="32"/>
      <c r="B743" s="131"/>
    </row>
    <row r="744">
      <c r="A744" s="32"/>
      <c r="B744" s="131"/>
    </row>
    <row r="745">
      <c r="A745" s="32"/>
      <c r="B745" s="131"/>
    </row>
    <row r="746">
      <c r="A746" s="32"/>
      <c r="B746" s="131"/>
    </row>
    <row r="747">
      <c r="A747" s="32"/>
      <c r="B747" s="131"/>
    </row>
    <row r="748">
      <c r="A748" s="32"/>
      <c r="B748" s="131"/>
    </row>
    <row r="749">
      <c r="A749" s="32"/>
      <c r="B749" s="131"/>
    </row>
    <row r="750">
      <c r="A750" s="32"/>
      <c r="B750" s="131"/>
    </row>
    <row r="751">
      <c r="A751" s="32"/>
      <c r="B751" s="131"/>
    </row>
    <row r="752">
      <c r="A752" s="32"/>
      <c r="B752" s="131"/>
    </row>
    <row r="753">
      <c r="A753" s="32"/>
      <c r="B753" s="131"/>
    </row>
    <row r="754">
      <c r="A754" s="32"/>
      <c r="B754" s="131"/>
    </row>
    <row r="755">
      <c r="A755" s="32"/>
      <c r="B755" s="131"/>
    </row>
    <row r="756">
      <c r="A756" s="32"/>
      <c r="B756" s="131"/>
    </row>
    <row r="757">
      <c r="A757" s="32"/>
      <c r="B757" s="131"/>
    </row>
    <row r="758">
      <c r="A758" s="32"/>
      <c r="B758" s="131"/>
    </row>
    <row r="759">
      <c r="A759" s="32"/>
      <c r="B759" s="131"/>
    </row>
    <row r="760">
      <c r="A760" s="32"/>
      <c r="B760" s="131"/>
    </row>
    <row r="761">
      <c r="A761" s="32"/>
      <c r="B761" s="131"/>
    </row>
    <row r="762">
      <c r="A762" s="32"/>
      <c r="B762" s="131"/>
    </row>
    <row r="763">
      <c r="A763" s="32"/>
      <c r="B763" s="131"/>
    </row>
    <row r="764">
      <c r="A764" s="32"/>
      <c r="B764" s="131"/>
    </row>
    <row r="765">
      <c r="A765" s="32"/>
      <c r="B765" s="131"/>
    </row>
    <row r="766">
      <c r="A766" s="32"/>
      <c r="B766" s="131"/>
    </row>
    <row r="767">
      <c r="A767" s="32"/>
      <c r="B767" s="131"/>
    </row>
    <row r="768">
      <c r="A768" s="32"/>
      <c r="B768" s="131"/>
    </row>
    <row r="769">
      <c r="A769" s="32"/>
      <c r="B769" s="131"/>
    </row>
    <row r="770">
      <c r="A770" s="32"/>
      <c r="B770" s="131"/>
    </row>
    <row r="771">
      <c r="A771" s="32"/>
      <c r="B771" s="131"/>
    </row>
    <row r="772">
      <c r="A772" s="32"/>
      <c r="B772" s="131"/>
    </row>
    <row r="773">
      <c r="A773" s="32"/>
      <c r="B773" s="131"/>
    </row>
    <row r="774">
      <c r="A774" s="32"/>
      <c r="B774" s="131"/>
    </row>
    <row r="775">
      <c r="A775" s="32"/>
      <c r="B775" s="131"/>
    </row>
    <row r="776">
      <c r="A776" s="32"/>
      <c r="B776" s="131"/>
    </row>
    <row r="777">
      <c r="A777" s="32"/>
      <c r="B777" s="131"/>
    </row>
    <row r="778">
      <c r="A778" s="32"/>
      <c r="B778" s="131"/>
    </row>
    <row r="779">
      <c r="A779" s="32"/>
      <c r="B779" s="131"/>
    </row>
    <row r="780">
      <c r="A780" s="32"/>
      <c r="B780" s="131"/>
    </row>
    <row r="781">
      <c r="A781" s="32"/>
      <c r="B781" s="131"/>
    </row>
    <row r="782">
      <c r="A782" s="32"/>
      <c r="B782" s="131"/>
    </row>
    <row r="783">
      <c r="A783" s="32"/>
      <c r="B783" s="131"/>
    </row>
    <row r="784">
      <c r="A784" s="32"/>
      <c r="B784" s="131"/>
    </row>
    <row r="785">
      <c r="A785" s="32"/>
      <c r="B785" s="131"/>
    </row>
    <row r="786">
      <c r="A786" s="32"/>
      <c r="B786" s="131"/>
    </row>
    <row r="787">
      <c r="A787" s="32"/>
      <c r="B787" s="131"/>
    </row>
    <row r="788">
      <c r="A788" s="32"/>
      <c r="B788" s="131"/>
    </row>
    <row r="789">
      <c r="A789" s="32"/>
      <c r="B789" s="131"/>
    </row>
    <row r="790">
      <c r="A790" s="32"/>
      <c r="B790" s="131"/>
    </row>
    <row r="791">
      <c r="A791" s="32"/>
      <c r="B791" s="131"/>
    </row>
    <row r="792">
      <c r="A792" s="32"/>
      <c r="B792" s="131"/>
    </row>
    <row r="793">
      <c r="A793" s="32"/>
      <c r="B793" s="131"/>
    </row>
    <row r="794">
      <c r="A794" s="32"/>
      <c r="B794" s="131"/>
    </row>
    <row r="795">
      <c r="A795" s="32"/>
      <c r="B795" s="131"/>
    </row>
    <row r="796">
      <c r="A796" s="32"/>
      <c r="B796" s="131"/>
    </row>
    <row r="797">
      <c r="A797" s="32"/>
      <c r="B797" s="131"/>
    </row>
    <row r="798">
      <c r="A798" s="32"/>
      <c r="B798" s="131"/>
    </row>
    <row r="799">
      <c r="A799" s="32"/>
      <c r="B799" s="131"/>
    </row>
    <row r="800">
      <c r="A800" s="32"/>
      <c r="B800" s="131"/>
    </row>
    <row r="801">
      <c r="A801" s="32"/>
      <c r="B801" s="131"/>
    </row>
    <row r="802">
      <c r="A802" s="32"/>
      <c r="B802" s="131"/>
    </row>
    <row r="803">
      <c r="A803" s="32"/>
      <c r="B803" s="131"/>
    </row>
    <row r="804">
      <c r="A804" s="32"/>
      <c r="B804" s="131"/>
    </row>
    <row r="805">
      <c r="A805" s="32"/>
      <c r="B805" s="131"/>
    </row>
    <row r="806">
      <c r="A806" s="32"/>
      <c r="B806" s="131"/>
    </row>
    <row r="807">
      <c r="A807" s="32"/>
      <c r="B807" s="131"/>
    </row>
    <row r="808">
      <c r="A808" s="32"/>
      <c r="B808" s="131"/>
    </row>
    <row r="809">
      <c r="A809" s="32"/>
      <c r="B809" s="131"/>
    </row>
    <row r="810">
      <c r="A810" s="32"/>
      <c r="B810" s="131"/>
    </row>
    <row r="811">
      <c r="A811" s="32"/>
      <c r="B811" s="131"/>
    </row>
    <row r="812">
      <c r="A812" s="32"/>
      <c r="B812" s="131"/>
    </row>
    <row r="813">
      <c r="A813" s="32"/>
      <c r="B813" s="131"/>
    </row>
    <row r="814">
      <c r="A814" s="32"/>
      <c r="B814" s="131"/>
    </row>
    <row r="815">
      <c r="A815" s="32"/>
      <c r="B815" s="131"/>
    </row>
    <row r="816">
      <c r="A816" s="32"/>
      <c r="B816" s="131"/>
    </row>
    <row r="817">
      <c r="A817" s="32"/>
      <c r="B817" s="131"/>
    </row>
    <row r="818">
      <c r="A818" s="32"/>
      <c r="B818" s="131"/>
    </row>
    <row r="819">
      <c r="A819" s="32"/>
      <c r="B819" s="131"/>
    </row>
    <row r="820">
      <c r="A820" s="32"/>
      <c r="B820" s="131"/>
    </row>
    <row r="821">
      <c r="A821" s="32"/>
      <c r="B821" s="131"/>
    </row>
    <row r="822">
      <c r="A822" s="32"/>
      <c r="B822" s="131"/>
    </row>
    <row r="823">
      <c r="A823" s="32"/>
      <c r="B823" s="131"/>
    </row>
    <row r="824">
      <c r="A824" s="32"/>
      <c r="B824" s="131"/>
    </row>
    <row r="825">
      <c r="A825" s="32"/>
      <c r="B825" s="131"/>
    </row>
    <row r="826">
      <c r="A826" s="32"/>
      <c r="B826" s="131"/>
    </row>
    <row r="827">
      <c r="A827" s="32"/>
      <c r="B827" s="131"/>
    </row>
    <row r="828">
      <c r="A828" s="32"/>
      <c r="B828" s="131"/>
    </row>
    <row r="829">
      <c r="A829" s="32"/>
      <c r="B829" s="131"/>
    </row>
    <row r="830">
      <c r="A830" s="32"/>
      <c r="B830" s="131"/>
    </row>
    <row r="831">
      <c r="A831" s="32"/>
      <c r="B831" s="131"/>
    </row>
    <row r="832">
      <c r="A832" s="32"/>
      <c r="B832" s="131"/>
    </row>
    <row r="833">
      <c r="A833" s="32"/>
      <c r="B833" s="131"/>
    </row>
    <row r="834">
      <c r="A834" s="32"/>
      <c r="B834" s="131"/>
    </row>
    <row r="835">
      <c r="A835" s="32"/>
      <c r="B835" s="131"/>
    </row>
    <row r="836">
      <c r="A836" s="32"/>
      <c r="B836" s="131"/>
    </row>
    <row r="837">
      <c r="A837" s="32"/>
      <c r="B837" s="131"/>
    </row>
    <row r="838">
      <c r="A838" s="32"/>
      <c r="B838" s="131"/>
    </row>
    <row r="839">
      <c r="A839" s="32"/>
      <c r="B839" s="131"/>
    </row>
    <row r="840">
      <c r="A840" s="32"/>
      <c r="B840" s="131"/>
    </row>
    <row r="841">
      <c r="A841" s="32"/>
      <c r="B841" s="131"/>
    </row>
    <row r="842">
      <c r="A842" s="32"/>
      <c r="B842" s="131"/>
    </row>
    <row r="843">
      <c r="A843" s="32"/>
      <c r="B843" s="131"/>
    </row>
    <row r="844">
      <c r="A844" s="32"/>
      <c r="B844" s="131"/>
    </row>
    <row r="845">
      <c r="A845" s="32"/>
      <c r="B845" s="131"/>
    </row>
    <row r="846">
      <c r="A846" s="32"/>
      <c r="B846" s="131"/>
    </row>
    <row r="847">
      <c r="A847" s="32"/>
      <c r="B847" s="131"/>
    </row>
    <row r="848">
      <c r="A848" s="32"/>
      <c r="B848" s="131"/>
    </row>
    <row r="849">
      <c r="A849" s="32"/>
      <c r="B849" s="131"/>
    </row>
    <row r="850">
      <c r="A850" s="32"/>
      <c r="B850" s="131"/>
    </row>
    <row r="851">
      <c r="A851" s="32"/>
      <c r="B851" s="131"/>
    </row>
    <row r="852">
      <c r="A852" s="32"/>
      <c r="B852" s="131"/>
    </row>
    <row r="853">
      <c r="A853" s="32"/>
      <c r="B853" s="131"/>
    </row>
    <row r="854">
      <c r="A854" s="32"/>
      <c r="B854" s="131"/>
    </row>
    <row r="855">
      <c r="A855" s="32"/>
      <c r="B855" s="131"/>
    </row>
    <row r="856">
      <c r="A856" s="32"/>
      <c r="B856" s="131"/>
    </row>
    <row r="857">
      <c r="A857" s="32"/>
      <c r="B857" s="131"/>
    </row>
    <row r="858">
      <c r="A858" s="32"/>
      <c r="B858" s="131"/>
    </row>
    <row r="859">
      <c r="A859" s="32"/>
      <c r="B859" s="131"/>
    </row>
    <row r="860">
      <c r="A860" s="32"/>
      <c r="B860" s="131"/>
    </row>
    <row r="861">
      <c r="A861" s="32"/>
      <c r="B861" s="131"/>
    </row>
    <row r="862">
      <c r="A862" s="32"/>
      <c r="B862" s="131"/>
    </row>
    <row r="863">
      <c r="A863" s="32"/>
      <c r="B863" s="131"/>
    </row>
    <row r="864">
      <c r="A864" s="32"/>
      <c r="B864" s="131"/>
    </row>
    <row r="865">
      <c r="A865" s="32"/>
      <c r="B865" s="131"/>
    </row>
    <row r="866">
      <c r="A866" s="32"/>
      <c r="B866" s="131"/>
    </row>
    <row r="867">
      <c r="A867" s="32"/>
      <c r="B867" s="131"/>
    </row>
    <row r="868">
      <c r="A868" s="32"/>
      <c r="B868" s="131"/>
    </row>
    <row r="869">
      <c r="A869" s="32"/>
      <c r="B869" s="131"/>
    </row>
    <row r="870">
      <c r="A870" s="32"/>
      <c r="B870" s="131"/>
    </row>
    <row r="871">
      <c r="A871" s="32"/>
      <c r="B871" s="131"/>
    </row>
    <row r="872">
      <c r="A872" s="32"/>
      <c r="B872" s="131"/>
    </row>
    <row r="873">
      <c r="A873" s="32"/>
      <c r="B873" s="131"/>
    </row>
    <row r="874">
      <c r="A874" s="32"/>
      <c r="B874" s="131"/>
    </row>
    <row r="875">
      <c r="A875" s="32"/>
      <c r="B875" s="131"/>
    </row>
    <row r="876">
      <c r="A876" s="32"/>
      <c r="B876" s="131"/>
    </row>
    <row r="877">
      <c r="A877" s="32"/>
      <c r="B877" s="131"/>
    </row>
    <row r="878">
      <c r="A878" s="32"/>
      <c r="B878" s="131"/>
    </row>
    <row r="879">
      <c r="A879" s="32"/>
      <c r="B879" s="131"/>
    </row>
    <row r="880">
      <c r="A880" s="32"/>
      <c r="B880" s="131"/>
    </row>
    <row r="881">
      <c r="A881" s="32"/>
      <c r="B881" s="131"/>
    </row>
    <row r="882">
      <c r="A882" s="32"/>
      <c r="B882" s="131"/>
    </row>
    <row r="883">
      <c r="A883" s="32"/>
      <c r="B883" s="131"/>
    </row>
    <row r="884">
      <c r="A884" s="32"/>
      <c r="B884" s="131"/>
    </row>
    <row r="885">
      <c r="A885" s="32"/>
      <c r="B885" s="131"/>
    </row>
    <row r="886">
      <c r="A886" s="32"/>
      <c r="B886" s="131"/>
    </row>
    <row r="887">
      <c r="A887" s="32"/>
      <c r="B887" s="131"/>
    </row>
    <row r="888">
      <c r="A888" s="32"/>
      <c r="B888" s="131"/>
    </row>
    <row r="889">
      <c r="A889" s="32"/>
      <c r="B889" s="131"/>
    </row>
    <row r="890">
      <c r="A890" s="32"/>
      <c r="B890" s="131"/>
    </row>
    <row r="891">
      <c r="A891" s="32"/>
      <c r="B891" s="131"/>
    </row>
    <row r="892">
      <c r="A892" s="32"/>
      <c r="B892" s="131"/>
    </row>
    <row r="893">
      <c r="A893" s="32"/>
      <c r="B893" s="131"/>
    </row>
    <row r="894">
      <c r="A894" s="32"/>
      <c r="B894" s="131"/>
    </row>
    <row r="895">
      <c r="A895" s="32"/>
      <c r="B895" s="131"/>
    </row>
    <row r="896">
      <c r="A896" s="32"/>
      <c r="B896" s="131"/>
    </row>
    <row r="897">
      <c r="A897" s="32"/>
      <c r="B897" s="131"/>
    </row>
    <row r="898">
      <c r="A898" s="32"/>
      <c r="B898" s="131"/>
    </row>
    <row r="899">
      <c r="A899" s="32"/>
      <c r="B899" s="131"/>
    </row>
    <row r="900">
      <c r="A900" s="32"/>
      <c r="B900" s="131"/>
    </row>
    <row r="901">
      <c r="A901" s="32"/>
      <c r="B901" s="131"/>
    </row>
    <row r="902">
      <c r="A902" s="32"/>
      <c r="B902" s="131"/>
    </row>
    <row r="903">
      <c r="A903" s="32"/>
      <c r="B903" s="131"/>
    </row>
    <row r="904">
      <c r="A904" s="32"/>
      <c r="B904" s="131"/>
    </row>
    <row r="905">
      <c r="A905" s="32"/>
      <c r="B905" s="131"/>
    </row>
    <row r="906">
      <c r="A906" s="32"/>
      <c r="B906" s="131"/>
    </row>
    <row r="907">
      <c r="A907" s="32"/>
      <c r="B907" s="131"/>
    </row>
    <row r="908">
      <c r="A908" s="32"/>
      <c r="B908" s="131"/>
    </row>
    <row r="909">
      <c r="A909" s="32"/>
      <c r="B909" s="131"/>
    </row>
    <row r="910">
      <c r="A910" s="32"/>
      <c r="B910" s="131"/>
    </row>
    <row r="911">
      <c r="A911" s="32"/>
      <c r="B911" s="131"/>
    </row>
    <row r="912">
      <c r="A912" s="32"/>
      <c r="B912" s="131"/>
    </row>
    <row r="913">
      <c r="A913" s="32"/>
      <c r="B913" s="131"/>
    </row>
    <row r="914">
      <c r="A914" s="32"/>
      <c r="B914" s="131"/>
    </row>
    <row r="915">
      <c r="A915" s="32"/>
      <c r="B915" s="131"/>
    </row>
    <row r="916">
      <c r="A916" s="32"/>
      <c r="B916" s="131"/>
    </row>
    <row r="917">
      <c r="A917" s="32"/>
      <c r="B917" s="131"/>
    </row>
    <row r="918">
      <c r="A918" s="32"/>
      <c r="B918" s="131"/>
    </row>
    <row r="919">
      <c r="A919" s="32"/>
      <c r="B919" s="131"/>
    </row>
    <row r="920">
      <c r="A920" s="32"/>
      <c r="B920" s="131"/>
    </row>
    <row r="921">
      <c r="A921" s="32"/>
      <c r="B921" s="131"/>
    </row>
    <row r="922">
      <c r="A922" s="32"/>
      <c r="B922" s="131"/>
    </row>
    <row r="923">
      <c r="A923" s="32"/>
      <c r="B923" s="131"/>
    </row>
    <row r="924">
      <c r="A924" s="32"/>
      <c r="B924" s="131"/>
    </row>
    <row r="925">
      <c r="A925" s="32"/>
      <c r="B925" s="131"/>
    </row>
    <row r="926">
      <c r="A926" s="32"/>
      <c r="B926" s="131"/>
    </row>
    <row r="927">
      <c r="A927" s="32"/>
      <c r="B927" s="131"/>
    </row>
    <row r="928">
      <c r="A928" s="32"/>
      <c r="B928" s="131"/>
    </row>
    <row r="929">
      <c r="A929" s="32"/>
      <c r="B929" s="131"/>
    </row>
    <row r="930">
      <c r="A930" s="32"/>
      <c r="B930" s="131"/>
    </row>
    <row r="931">
      <c r="A931" s="32"/>
      <c r="B931" s="131"/>
    </row>
    <row r="932">
      <c r="A932" s="32"/>
      <c r="B932" s="131"/>
    </row>
    <row r="933">
      <c r="A933" s="32"/>
      <c r="B933" s="131"/>
    </row>
    <row r="934">
      <c r="A934" s="32"/>
      <c r="B934" s="131"/>
    </row>
    <row r="935">
      <c r="A935" s="32"/>
      <c r="B935" s="131"/>
    </row>
    <row r="936">
      <c r="A936" s="32"/>
      <c r="B936" s="131"/>
    </row>
    <row r="937">
      <c r="A937" s="32"/>
      <c r="B937" s="131"/>
    </row>
    <row r="938">
      <c r="A938" s="32"/>
      <c r="B938" s="131"/>
    </row>
    <row r="939">
      <c r="A939" s="32"/>
      <c r="B939" s="131"/>
    </row>
    <row r="940">
      <c r="A940" s="32"/>
      <c r="B940" s="131"/>
    </row>
    <row r="941">
      <c r="A941" s="32"/>
      <c r="B941" s="131"/>
    </row>
    <row r="942">
      <c r="A942" s="32"/>
      <c r="B942" s="131"/>
    </row>
    <row r="943">
      <c r="A943" s="32"/>
      <c r="B943" s="131"/>
    </row>
    <row r="944">
      <c r="A944" s="32"/>
      <c r="B944" s="131"/>
    </row>
    <row r="945">
      <c r="A945" s="32"/>
      <c r="B945" s="131"/>
    </row>
    <row r="946">
      <c r="A946" s="32"/>
      <c r="B946" s="131"/>
    </row>
    <row r="947">
      <c r="A947" s="32"/>
      <c r="B947" s="131"/>
    </row>
    <row r="948">
      <c r="A948" s="32"/>
      <c r="B948" s="131"/>
    </row>
    <row r="949">
      <c r="A949" s="32"/>
      <c r="B949" s="131"/>
    </row>
    <row r="950">
      <c r="A950" s="32"/>
      <c r="B950" s="131"/>
    </row>
    <row r="951">
      <c r="A951" s="32"/>
      <c r="B951" s="131"/>
    </row>
    <row r="952">
      <c r="A952" s="32"/>
      <c r="B952" s="131"/>
    </row>
    <row r="953">
      <c r="A953" s="32"/>
      <c r="B953" s="131"/>
    </row>
    <row r="954">
      <c r="A954" s="32"/>
      <c r="B954" s="131"/>
    </row>
    <row r="955">
      <c r="A955" s="32"/>
      <c r="B955" s="131"/>
    </row>
    <row r="956">
      <c r="A956" s="32"/>
      <c r="B956" s="131"/>
    </row>
    <row r="957">
      <c r="A957" s="32"/>
      <c r="B957" s="131"/>
    </row>
    <row r="958">
      <c r="A958" s="32"/>
      <c r="B958" s="131"/>
    </row>
    <row r="959">
      <c r="A959" s="32"/>
      <c r="B959" s="131"/>
    </row>
    <row r="960">
      <c r="A960" s="32"/>
      <c r="B960" s="131"/>
    </row>
    <row r="961">
      <c r="A961" s="32"/>
      <c r="B961" s="131"/>
    </row>
    <row r="962">
      <c r="A962" s="32"/>
      <c r="B962" s="131"/>
    </row>
    <row r="963">
      <c r="A963" s="32"/>
      <c r="B963" s="131"/>
    </row>
    <row r="964">
      <c r="A964" s="32"/>
      <c r="B964" s="131"/>
    </row>
    <row r="965">
      <c r="A965" s="32"/>
      <c r="B965" s="131"/>
    </row>
    <row r="966">
      <c r="A966" s="32"/>
      <c r="B966" s="131"/>
    </row>
    <row r="967">
      <c r="A967" s="32"/>
      <c r="B967" s="131"/>
    </row>
    <row r="968">
      <c r="A968" s="32"/>
      <c r="B968" s="131"/>
    </row>
    <row r="969">
      <c r="A969" s="32"/>
      <c r="B969" s="131"/>
    </row>
    <row r="970">
      <c r="A970" s="32"/>
      <c r="B970" s="131"/>
    </row>
    <row r="971">
      <c r="A971" s="32"/>
      <c r="B971" s="131"/>
    </row>
    <row r="972">
      <c r="A972" s="32"/>
      <c r="B972" s="131"/>
    </row>
    <row r="973">
      <c r="A973" s="32"/>
      <c r="B973" s="131"/>
    </row>
    <row r="974">
      <c r="A974" s="32"/>
      <c r="B974" s="131"/>
    </row>
    <row r="975">
      <c r="A975" s="32"/>
      <c r="B975" s="131"/>
    </row>
    <row r="976">
      <c r="A976" s="32"/>
      <c r="B976" s="131"/>
    </row>
    <row r="977">
      <c r="A977" s="32"/>
      <c r="B977" s="131"/>
    </row>
    <row r="978">
      <c r="A978" s="32"/>
      <c r="B978" s="131"/>
    </row>
    <row r="979">
      <c r="A979" s="32"/>
      <c r="B979" s="131"/>
    </row>
    <row r="980">
      <c r="A980" s="32"/>
      <c r="B980" s="131"/>
    </row>
    <row r="981">
      <c r="A981" s="32"/>
      <c r="B981" s="131"/>
    </row>
    <row r="982">
      <c r="A982" s="32"/>
      <c r="B982" s="131"/>
    </row>
    <row r="983">
      <c r="A983" s="32"/>
      <c r="B983" s="131"/>
    </row>
    <row r="984">
      <c r="A984" s="32"/>
      <c r="B984" s="131"/>
    </row>
    <row r="985">
      <c r="A985" s="32"/>
      <c r="B985" s="131"/>
    </row>
    <row r="986">
      <c r="A986" s="32"/>
      <c r="B986" s="131"/>
    </row>
    <row r="987">
      <c r="A987" s="32"/>
      <c r="B987" s="131"/>
    </row>
    <row r="988">
      <c r="A988" s="32"/>
      <c r="B988" s="131"/>
    </row>
    <row r="989">
      <c r="A989" s="32"/>
      <c r="B989" s="131"/>
    </row>
    <row r="990">
      <c r="A990" s="32"/>
      <c r="B990" s="131"/>
    </row>
    <row r="991">
      <c r="A991" s="32"/>
      <c r="B991" s="131"/>
    </row>
    <row r="992">
      <c r="A992" s="32"/>
      <c r="B992" s="131"/>
    </row>
    <row r="993">
      <c r="A993" s="32"/>
      <c r="B993" s="131"/>
    </row>
    <row r="994">
      <c r="A994" s="32"/>
      <c r="B994" s="131"/>
    </row>
    <row r="995">
      <c r="A995" s="32"/>
      <c r="B995" s="131"/>
    </row>
    <row r="996">
      <c r="A996" s="32"/>
      <c r="B996" s="131"/>
    </row>
    <row r="997">
      <c r="A997" s="32"/>
      <c r="B997" s="131"/>
    </row>
    <row r="998">
      <c r="A998" s="32"/>
      <c r="B998" s="131"/>
    </row>
    <row r="999">
      <c r="A999" s="32"/>
      <c r="B999" s="131"/>
    </row>
    <row r="1000">
      <c r="A1000" s="32"/>
      <c r="B1000" s="131"/>
    </row>
  </sheetData>
  <dataValidations>
    <dataValidation type="list" allowBlank="1" sqref="A2:A23">
      <formula1>#REF!</formula1>
    </dataValidation>
    <dataValidation type="list" allowBlank="1" showErrorMessage="1" sqref="A24:A1000">
      <formula1>PRODUCTOS!$A$2:$A$1003</formula1>
    </dataValidation>
    <dataValidation type="custom" allowBlank="1" showDropDown="1" sqref="D2:D23">
      <formula1>OR(NOT(ISERROR(DATEVALUE(D2))), AND(ISNUMBER(D2), LEFT(CELL("format", D2))="D"))</formula1>
    </dataValidation>
    <dataValidation type="custom" allowBlank="1" showDropDown="1" sqref="C2:C23">
      <formula1>AND(ISNUMBER(C2),(NOT(OR(NOT(ISERROR(DATEVALUE(C2))), AND(ISNUMBER(C2), LEFT(CELL("format", C2))="D")))))</formula1>
    </dataValidation>
    <dataValidation type="list" allowBlank="1" sqref="E2:E23">
      <formula1>#REF!</formula1>
    </dataValidation>
  </dataValidations>
  <drawing r:id="rId1"/>
  <tableParts count="1">
    <tablePart r:id="rId3"/>
  </tableParts>
</worksheet>
</file>