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1" sheetId="1" r:id="rId3"/>
    <sheet state="visible" name="Tabellenblatt1" sheetId="2" r:id="rId4"/>
  </sheets>
  <definedNames/>
  <calcPr/>
</workbook>
</file>

<file path=xl/sharedStrings.xml><?xml version="1.0" encoding="utf-8"?>
<sst xmlns="http://schemas.openxmlformats.org/spreadsheetml/2006/main" count="55" uniqueCount="27">
  <si>
    <t>Sprint Backlog</t>
  </si>
  <si>
    <t>Projektame</t>
  </si>
  <si>
    <t>Toilet Tracker</t>
  </si>
  <si>
    <t>Projektmanager</t>
  </si>
  <si>
    <t>Weinzierl</t>
  </si>
  <si>
    <t>Startdatum</t>
  </si>
  <si>
    <t>Enddatum</t>
  </si>
  <si>
    <t>Fortschritt insg. In %</t>
  </si>
  <si>
    <t>Aufgabenname</t>
  </si>
  <si>
    <t>Verantwortlich</t>
  </si>
  <si>
    <t>Start</t>
  </si>
  <si>
    <t>Ende</t>
  </si>
  <si>
    <t>Stunden</t>
  </si>
  <si>
    <t>Status</t>
  </si>
  <si>
    <t>Criteria of satisfaction</t>
  </si>
  <si>
    <t>Tage</t>
  </si>
  <si>
    <t>15.Als Nutzer will ich Toiletten bewerten können</t>
  </si>
  <si>
    <t>UI hinzufügen (APP)</t>
  </si>
  <si>
    <t>Nicht Begonnen</t>
  </si>
  <si>
    <t>Serverrouten hinzufügen</t>
  </si>
  <si>
    <t>Rosenberger</t>
  </si>
  <si>
    <t>Logik implementieren (APP)</t>
  </si>
  <si>
    <t xml:space="preserve">12.Als Nutzer will ich die Auswahl der Toiletten auf der Karte durch Suchkriterien und einen Filter einschränken </t>
  </si>
  <si>
    <t>?UI hinzufügen (Website)</t>
  </si>
  <si>
    <t>Mamsaleh</t>
  </si>
  <si>
    <t>?Logik implementieren (Website)</t>
  </si>
  <si>
    <t>10.Als Nutzer will ich Routen zu Toiletten berechnen und diese auf der Karte anzeigen können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</si>
</sst>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6">
    <font>
      <sz val="12.0"/>
      <color rgb="FF000000"/>
      <name val="Calibri"/>
    </font>
    <font>
      <b/>
      <sz val="22.0"/>
      <color rgb="FF366092"/>
      <name val="Calibri"/>
    </font>
    <font>
      <b/>
      <sz val="14.0"/>
      <color rgb="FF000000"/>
      <name val="Calibri"/>
    </font>
    <font>
      <sz val="14.0"/>
      <color rgb="FFFFFFFF"/>
      <name val="Calibri"/>
    </font>
    <font>
      <sz val="14.0"/>
      <color rgb="FF000000"/>
      <name val="Calibri"/>
    </font>
    <font>
      <sz val="12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F243E"/>
        <bgColor rgb="FF0F243E"/>
      </patternFill>
    </fill>
    <fill>
      <patternFill patternType="solid">
        <fgColor rgb="FF548DD4"/>
        <bgColor rgb="FF548DD4"/>
      </patternFill>
    </fill>
    <fill>
      <patternFill patternType="solid">
        <fgColor rgb="FF76923C"/>
        <bgColor rgb="FF76923C"/>
      </patternFill>
    </fill>
    <fill>
      <patternFill patternType="solid">
        <fgColor rgb="FFBFBFBF"/>
        <bgColor rgb="FFBFBFBF"/>
      </patternFill>
    </fill>
  </fills>
  <borders count="7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2" fontId="0" numFmtId="0" xfId="0" applyBorder="1" applyFont="1"/>
    <xf borderId="3" fillId="2" fontId="1" numFmtId="0" xfId="0" applyBorder="1" applyFont="1"/>
    <xf borderId="4" fillId="2" fontId="0" numFmtId="0" xfId="0" applyBorder="1" applyFont="1"/>
    <xf borderId="5" fillId="2" fontId="0" numFmtId="0" xfId="0" applyBorder="1" applyFont="1"/>
    <xf borderId="6" fillId="2" fontId="0" numFmtId="0" xfId="0" applyBorder="1" applyFont="1"/>
    <xf borderId="0" fillId="0" fontId="0" numFmtId="0" xfId="0" applyFont="1"/>
    <xf borderId="5" fillId="2" fontId="2" numFmtId="0" xfId="0" applyBorder="1" applyFont="1"/>
    <xf borderId="5" fillId="2" fontId="0" numFmtId="0" xfId="0" applyAlignment="1" applyBorder="1" applyFont="1">
      <alignment horizontal="right"/>
    </xf>
    <xf borderId="3" fillId="2" fontId="2" numFmtId="0" xfId="0" applyBorder="1" applyFont="1"/>
    <xf borderId="3" fillId="2" fontId="0" numFmtId="0" xfId="0" applyAlignment="1" applyBorder="1" applyFont="1">
      <alignment horizontal="right"/>
    </xf>
    <xf borderId="5" fillId="2" fontId="0" numFmtId="164" xfId="0" applyBorder="1" applyFont="1" applyNumberFormat="1"/>
    <xf borderId="3" fillId="2" fontId="0" numFmtId="10" xfId="0" applyBorder="1" applyFont="1" applyNumberFormat="1"/>
    <xf borderId="5" fillId="3" fontId="3" numFmtId="0" xfId="0" applyAlignment="1" applyBorder="1" applyFill="1" applyFon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5" fillId="4" fontId="4" numFmtId="0" xfId="0" applyAlignment="1" applyBorder="1" applyFill="1" applyFont="1">
      <alignment horizontal="center" readingOrder="0" shrinkToFit="0" vertical="center" wrapText="1"/>
    </xf>
    <xf borderId="6" fillId="4" fontId="4" numFmtId="0" xfId="0" applyAlignment="1" applyBorder="1" applyFont="1">
      <alignment horizontal="center" readingOrder="1" shrinkToFit="0" vertical="center" wrapText="1"/>
    </xf>
    <xf borderId="6" fillId="4" fontId="4" numFmtId="164" xfId="0" applyAlignment="1" applyBorder="1" applyFont="1" applyNumberFormat="1">
      <alignment horizontal="center" readingOrder="1" shrinkToFit="0" vertical="center" wrapText="1"/>
    </xf>
    <xf borderId="5" fillId="4" fontId="4" numFmtId="0" xfId="0" applyAlignment="1" applyBorder="1" applyFont="1">
      <alignment horizontal="center" readingOrder="1" shrinkToFit="0" vertical="center" wrapText="1"/>
    </xf>
    <xf borderId="5" fillId="2" fontId="0" numFmtId="0" xfId="0" applyAlignment="1" applyBorder="1" applyFont="1">
      <alignment horizontal="center" readingOrder="1" shrinkToFit="0" vertical="center" wrapText="1"/>
    </xf>
    <xf borderId="6" fillId="2" fontId="0" numFmtId="0" xfId="0" applyAlignment="1" applyBorder="1" applyFont="1">
      <alignment horizontal="center" readingOrder="1" shrinkToFit="0" vertical="center" wrapText="1"/>
    </xf>
    <xf borderId="6" fillId="2" fontId="4" numFmtId="164" xfId="0" applyAlignment="1" applyBorder="1" applyFont="1" applyNumberFormat="1">
      <alignment horizontal="center" readingOrder="1" shrinkToFit="0" vertical="center" wrapText="1"/>
    </xf>
    <xf borderId="6" fillId="2" fontId="4" numFmtId="0" xfId="0" applyAlignment="1" applyBorder="1" applyFont="1">
      <alignment horizontal="center" readingOrder="1" shrinkToFit="0" vertical="center" wrapText="1"/>
    </xf>
    <xf borderId="5" fillId="2" fontId="0" numFmtId="0" xfId="0" applyAlignment="1" applyBorder="1" applyFont="1">
      <alignment horizontal="center" shrinkToFit="0" vertical="center" wrapText="1"/>
    </xf>
    <xf borderId="6" fillId="2" fontId="0" numFmtId="0" xfId="0" applyAlignment="1" applyBorder="1" applyFont="1">
      <alignment horizontal="center" readingOrder="1" shrinkToFit="0" vertical="center" wrapText="1"/>
    </xf>
    <xf borderId="6" fillId="2" fontId="5" numFmtId="0" xfId="0" applyBorder="1" applyFont="1"/>
    <xf borderId="5" fillId="5" fontId="4" numFmtId="0" xfId="0" applyAlignment="1" applyBorder="1" applyFill="1" applyFont="1">
      <alignment horizontal="center" readingOrder="0" shrinkToFit="0" vertical="center" wrapText="1"/>
    </xf>
    <xf borderId="6" fillId="5" fontId="4" numFmtId="0" xfId="0" applyAlignment="1" applyBorder="1" applyFont="1">
      <alignment horizontal="center" vertical="center"/>
    </xf>
    <xf borderId="6" fillId="5" fontId="4" numFmtId="164" xfId="0" applyAlignment="1" applyBorder="1" applyFont="1" applyNumberFormat="1">
      <alignment horizontal="center" vertical="center"/>
    </xf>
    <xf borderId="5" fillId="5" fontId="4" numFmtId="0" xfId="0" applyAlignment="1" applyBorder="1" applyFont="1">
      <alignment horizontal="center" vertical="center"/>
    </xf>
    <xf borderId="6" fillId="5" fontId="4" numFmtId="0" xfId="0" applyAlignment="1" applyBorder="1" applyFont="1">
      <alignment vertical="center"/>
    </xf>
    <xf borderId="6" fillId="5" fontId="4" numFmtId="0" xfId="0" applyAlignment="1" applyBorder="1" applyFont="1">
      <alignment horizontal="center" readingOrder="1" shrinkToFit="0" vertical="center" wrapText="1"/>
    </xf>
    <xf borderId="6" fillId="2" fontId="4" numFmtId="0" xfId="0" applyAlignment="1" applyBorder="1" applyFont="1">
      <alignment horizontal="center" readingOrder="0"/>
    </xf>
    <xf borderId="5" fillId="2" fontId="0" numFmtId="0" xfId="0" applyAlignment="1" applyBorder="1" applyFont="1">
      <alignment horizontal="center" readingOrder="0"/>
    </xf>
    <xf borderId="6" fillId="2" fontId="0" numFmtId="0" xfId="0" applyAlignment="1" applyBorder="1" applyFont="1">
      <alignment horizontal="center"/>
    </xf>
    <xf borderId="6" fillId="2" fontId="0" numFmtId="0" xfId="0" applyAlignment="1" applyBorder="1" applyFont="1">
      <alignment horizontal="center" readingOrder="0"/>
    </xf>
    <xf borderId="5" fillId="6" fontId="4" numFmtId="0" xfId="0" applyAlignment="1" applyBorder="1" applyFill="1" applyFont="1">
      <alignment horizontal="center" readingOrder="0" shrinkToFit="0" vertical="center" wrapText="1"/>
    </xf>
    <xf borderId="6" fillId="6" fontId="4" numFmtId="0" xfId="0" applyAlignment="1" applyBorder="1" applyFont="1">
      <alignment horizontal="center" vertical="center"/>
    </xf>
    <xf borderId="6" fillId="6" fontId="4" numFmtId="164" xfId="0" applyAlignment="1" applyBorder="1" applyFont="1" applyNumberFormat="1">
      <alignment horizontal="center" vertical="center"/>
    </xf>
    <xf borderId="5" fillId="6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8743994816516466"/>
          <c:y val="0.08623419123484116"/>
          <c:w val="0.6933156020789001"/>
          <c:h val="0.88507601675707"/>
        </c:manualLayout>
      </c:layout>
      <c:barChart>
        <c:barDir val="bar"/>
        <c:grouping val="stacked"/>
        <c:ser>
          <c:idx val="0"/>
          <c:order val="0"/>
          <c:tx>
            <c:strRef>
              <c:f>Tabelle1!$C$11</c:f>
            </c:strRef>
          </c:tx>
          <c:spPr>
            <a:solidFill>
              <a:srgbClr val="4F81BD"/>
            </a:solidFill>
          </c:spPr>
          <c:cat>
            <c:strRef>
              <c:f>Tabelle1!$A$12:$A$26</c:f>
            </c:strRef>
          </c:cat>
          <c:val>
            <c:numRef>
              <c:f>Tabelle1!$C$12:$C$26</c:f>
            </c:numRef>
          </c:val>
        </c:ser>
        <c:ser>
          <c:idx val="1"/>
          <c:order val="1"/>
          <c:tx>
            <c:strRef>
              <c:f>Tabelle1!$H$11</c:f>
            </c:strRef>
          </c:tx>
          <c:spPr>
            <a:solidFill>
              <a:srgbClr val="C0504D"/>
            </a:solidFill>
          </c:spPr>
          <c:cat>
            <c:strRef>
              <c:f>Tabelle1!$A$12:$A$26</c:f>
            </c:strRef>
          </c:cat>
          <c:val>
            <c:numRef>
              <c:f>Tabelle1!$H$12:$H$29</c:f>
            </c:numRef>
          </c:val>
        </c:ser>
        <c:overlap val="100"/>
        <c:axId val="436557119"/>
        <c:axId val="1177224947"/>
      </c:barChart>
      <c:catAx>
        <c:axId val="436557119"/>
        <c:scaling>
          <c:orientation val="maxMin"/>
        </c:scaling>
        <c:delete val="0"/>
        <c:axPos val="l"/>
        <c:txPr>
          <a:bodyPr/>
          <a:lstStyle/>
          <a:p>
            <a:pPr lvl="0">
              <a:defRPr b="0" i="0"/>
            </a:pPr>
          </a:p>
        </c:txPr>
        <c:crossAx val="1177224947"/>
      </c:catAx>
      <c:valAx>
        <c:axId val="11772249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436557119"/>
        <c:crosses val="max"/>
      </c:valAx>
      <c:spPr>
        <a:solidFill>
          <a:srgbClr val="FFFFFF"/>
        </a:solidFill>
      </c:spPr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8</xdr:col>
      <xdr:colOff>352425</xdr:colOff>
      <xdr:row>10</xdr:row>
      <xdr:rowOff>19050</xdr:rowOff>
    </xdr:from>
    <xdr:to>
      <xdr:col>27</xdr:col>
      <xdr:colOff>409575</xdr:colOff>
      <xdr:row>48</xdr:row>
      <xdr:rowOff>123825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40.44"/>
    <col customWidth="1" min="2" max="2" width="10.22"/>
    <col customWidth="1" min="3" max="3" width="6.89"/>
    <col customWidth="1" min="4" max="4" width="6.11"/>
    <col customWidth="1" min="5" max="5" width="11.33"/>
    <col customWidth="1" min="6" max="6" width="16.78"/>
    <col customWidth="1" min="7" max="7" width="75.33"/>
    <col customWidth="1" min="8" max="8" width="12.11"/>
    <col customWidth="1" min="9" max="17" width="6.67"/>
    <col customWidth="1" min="18" max="18" width="5.89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5"/>
      <c r="B3" s="6"/>
      <c r="C3" s="6"/>
      <c r="D3" s="6"/>
      <c r="E3" s="6"/>
      <c r="F3" s="6"/>
      <c r="G3" s="6"/>
      <c r="H3" s="2"/>
      <c r="I3" s="2"/>
      <c r="J3" s="2"/>
      <c r="K3" s="6"/>
      <c r="L3" s="6"/>
      <c r="M3" s="6"/>
      <c r="N3" s="6"/>
      <c r="O3" s="6"/>
      <c r="P3" s="6"/>
      <c r="Q3" s="6"/>
      <c r="R3" s="6"/>
    </row>
    <row r="4">
      <c r="A4" s="5"/>
      <c r="B4" s="6"/>
      <c r="C4" s="6"/>
      <c r="D4" s="6"/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6"/>
      <c r="Q4" s="6"/>
      <c r="R4" s="6"/>
    </row>
    <row r="5">
      <c r="A5" s="8" t="s">
        <v>1</v>
      </c>
      <c r="B5" s="9" t="s">
        <v>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>
      <c r="A6" s="10" t="s">
        <v>3</v>
      </c>
      <c r="B6" s="11" t="s">
        <v>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>
      <c r="A7" s="8" t="s">
        <v>5</v>
      </c>
      <c r="B7" s="12"/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6"/>
      <c r="O7" s="6"/>
      <c r="P7" s="6"/>
      <c r="Q7" s="6"/>
      <c r="R7" s="6"/>
    </row>
    <row r="8">
      <c r="A8" s="8" t="s">
        <v>6</v>
      </c>
      <c r="B8" s="12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>
      <c r="A9" s="10" t="s">
        <v>7</v>
      </c>
      <c r="B9" s="13">
        <f>(COUNTIF(F13:F15,"Vollständig")+COUNTIF(F17:F21,"Vollständig")+COUNTIF(F23:F26,"Vollständig"))/(COUNTIF(F13:F15,"*")+COUNTIF(F17:F21,"*")+COUNTIF(F23:F26,"*"))</f>
        <v>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ht="21.0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ht="31.5" customHeight="1">
      <c r="A11" s="14" t="s">
        <v>8</v>
      </c>
      <c r="B11" s="15" t="s">
        <v>9</v>
      </c>
      <c r="C11" s="15" t="s">
        <v>10</v>
      </c>
      <c r="D11" s="15" t="s">
        <v>11</v>
      </c>
      <c r="E11" s="15" t="s">
        <v>12</v>
      </c>
      <c r="F11" s="15" t="s">
        <v>13</v>
      </c>
      <c r="G11" s="15" t="s">
        <v>14</v>
      </c>
      <c r="H11" s="15" t="s">
        <v>15</v>
      </c>
      <c r="I11" s="5"/>
      <c r="J11" s="6"/>
      <c r="K11" s="6"/>
      <c r="L11" s="6"/>
      <c r="M11" s="6"/>
      <c r="N11" s="6"/>
      <c r="O11" s="6"/>
      <c r="P11" s="6"/>
      <c r="Q11" s="6"/>
      <c r="R11" s="6"/>
    </row>
    <row r="12" ht="42.75" customHeight="1">
      <c r="A12" s="16" t="s">
        <v>16</v>
      </c>
      <c r="B12" s="17"/>
      <c r="C12" s="18">
        <f>MIN(C13:C15)</f>
        <v>43213</v>
      </c>
      <c r="D12" s="18">
        <f>MAX(D13:D15)</f>
        <v>43219</v>
      </c>
      <c r="E12" s="17">
        <f>SUM(E13:E15)</f>
        <v>17</v>
      </c>
      <c r="F12" s="19" t="str">
        <f>IF(COUNTIF(F13:F15,"Vollständig")=COUNTIF(F13:F15,"*"),"Vollständig",IF(OR(COUNTIF(F13:F15,"Vollständig")&gt;0,COUNTIF(F13:F15,"In Arbeit")&gt;0),"In Arbeit","Nicht Begonnen"))</f>
        <v>Nicht Begonnen</v>
      </c>
      <c r="G12" s="17"/>
      <c r="H12" s="17">
        <f t="shared" ref="H12:H26" si="1">D12-C12</f>
        <v>6</v>
      </c>
      <c r="I12" s="5"/>
      <c r="J12" s="6"/>
      <c r="K12" s="6"/>
      <c r="L12" s="6"/>
      <c r="M12" s="6"/>
      <c r="N12" s="6"/>
      <c r="O12" s="6"/>
      <c r="P12" s="6"/>
      <c r="Q12" s="6"/>
      <c r="R12" s="6"/>
    </row>
    <row r="13" ht="22.5" customHeight="1">
      <c r="A13" s="20" t="s">
        <v>17</v>
      </c>
      <c r="B13" s="21" t="s">
        <v>4</v>
      </c>
      <c r="C13" s="22">
        <v>43213.0</v>
      </c>
      <c r="D13" s="22">
        <v>43217.0</v>
      </c>
      <c r="E13" s="23">
        <v>9.0</v>
      </c>
      <c r="F13" s="24" t="s">
        <v>18</v>
      </c>
      <c r="G13" s="25"/>
      <c r="H13" s="26">
        <f t="shared" si="1"/>
        <v>4</v>
      </c>
      <c r="I13" s="5"/>
      <c r="J13" s="6"/>
      <c r="K13" s="6"/>
      <c r="L13" s="6"/>
      <c r="M13" s="6"/>
      <c r="N13" s="6"/>
      <c r="O13" s="6"/>
      <c r="P13" s="6"/>
      <c r="Q13" s="6"/>
      <c r="R13" s="6"/>
    </row>
    <row r="14" ht="22.5" customHeight="1">
      <c r="A14" s="20" t="s">
        <v>19</v>
      </c>
      <c r="B14" s="21" t="s">
        <v>20</v>
      </c>
      <c r="C14" s="22">
        <v>43213.0</v>
      </c>
      <c r="D14" s="22">
        <v>43215.0</v>
      </c>
      <c r="E14" s="23">
        <v>4.0</v>
      </c>
      <c r="F14" s="24" t="s">
        <v>18</v>
      </c>
      <c r="G14" s="25"/>
      <c r="H14" s="26">
        <f t="shared" si="1"/>
        <v>2</v>
      </c>
      <c r="I14" s="5"/>
      <c r="J14" s="6"/>
      <c r="K14" s="6"/>
      <c r="L14" s="6"/>
      <c r="M14" s="6"/>
      <c r="N14" s="6"/>
      <c r="O14" s="6"/>
      <c r="P14" s="6"/>
      <c r="Q14" s="6"/>
      <c r="R14" s="6"/>
    </row>
    <row r="15" ht="22.5" customHeight="1">
      <c r="A15" s="20" t="s">
        <v>21</v>
      </c>
      <c r="B15" s="21" t="s">
        <v>4</v>
      </c>
      <c r="C15" s="22">
        <v>43217.0</v>
      </c>
      <c r="D15" s="22">
        <v>43219.0</v>
      </c>
      <c r="E15" s="23">
        <v>4.0</v>
      </c>
      <c r="F15" s="24" t="s">
        <v>18</v>
      </c>
      <c r="G15" s="25"/>
      <c r="H15" s="26">
        <f t="shared" si="1"/>
        <v>2</v>
      </c>
      <c r="I15" s="5"/>
      <c r="J15" s="6"/>
      <c r="K15" s="6"/>
      <c r="L15" s="6"/>
      <c r="M15" s="6"/>
      <c r="N15" s="6"/>
      <c r="O15" s="6"/>
      <c r="P15" s="6"/>
      <c r="Q15" s="6"/>
      <c r="R15" s="6"/>
    </row>
    <row r="16" ht="48.0" customHeight="1">
      <c r="A16" s="27" t="s">
        <v>22</v>
      </c>
      <c r="B16" s="28"/>
      <c r="C16" s="29">
        <f>MIN(C17:C19)</f>
        <v>43217</v>
      </c>
      <c r="D16" s="29">
        <f>MAX(D17:D19)</f>
        <v>43230</v>
      </c>
      <c r="E16" s="28">
        <f>SUM(E17:E19)</f>
        <v>26</v>
      </c>
      <c r="F16" s="30" t="str">
        <f>IF(COUNTIF(F17:F21,"Vollständig")=COUNTIF(F17:F21,"*"),"Vollständig",IF(OR(COUNTIF(F17:F21,"Vollständig")&gt;0,COUNTIF(F17:F21,"In Arbeit")&gt;0),"In Arbeit","Nicht Begonnen"))</f>
        <v>Nicht Begonnen</v>
      </c>
      <c r="G16" s="31"/>
      <c r="H16" s="32">
        <f t="shared" si="1"/>
        <v>13</v>
      </c>
      <c r="I16" s="5"/>
      <c r="J16" s="6"/>
      <c r="K16" s="6"/>
      <c r="L16" s="6"/>
      <c r="M16" s="6"/>
      <c r="N16" s="6"/>
      <c r="O16" s="6"/>
      <c r="P16" s="6"/>
      <c r="Q16" s="6"/>
      <c r="R16" s="6"/>
    </row>
    <row r="17" ht="22.5" customHeight="1">
      <c r="A17" s="20" t="s">
        <v>17</v>
      </c>
      <c r="B17" s="21" t="s">
        <v>4</v>
      </c>
      <c r="C17" s="22">
        <v>43220.0</v>
      </c>
      <c r="D17" s="22">
        <v>43225.0</v>
      </c>
      <c r="E17" s="33">
        <v>10.0</v>
      </c>
      <c r="F17" s="34" t="s">
        <v>18</v>
      </c>
      <c r="G17" s="35"/>
      <c r="H17" s="26">
        <f t="shared" si="1"/>
        <v>5</v>
      </c>
      <c r="I17" s="5"/>
      <c r="J17" s="6"/>
      <c r="K17" s="6"/>
      <c r="L17" s="6"/>
      <c r="M17" s="6"/>
      <c r="N17" s="6"/>
      <c r="O17" s="6"/>
      <c r="P17" s="6"/>
      <c r="Q17" s="6"/>
      <c r="R17" s="6"/>
    </row>
    <row r="18" ht="22.5" customHeight="1">
      <c r="A18" s="20" t="s">
        <v>19</v>
      </c>
      <c r="B18" s="21" t="s">
        <v>20</v>
      </c>
      <c r="C18" s="22">
        <v>43217.0</v>
      </c>
      <c r="D18" s="22">
        <v>43221.0</v>
      </c>
      <c r="E18" s="33">
        <v>8.0</v>
      </c>
      <c r="F18" s="34" t="s">
        <v>18</v>
      </c>
      <c r="G18" s="35"/>
      <c r="H18" s="26">
        <f t="shared" si="1"/>
        <v>4</v>
      </c>
      <c r="I18" s="5"/>
      <c r="J18" s="6"/>
      <c r="K18" s="6"/>
      <c r="L18" s="6"/>
      <c r="M18" s="6"/>
      <c r="N18" s="6"/>
      <c r="O18" s="6"/>
      <c r="P18" s="6"/>
      <c r="Q18" s="6"/>
      <c r="R18" s="6"/>
    </row>
    <row r="19" ht="22.5" customHeight="1">
      <c r="A19" s="20" t="s">
        <v>21</v>
      </c>
      <c r="B19" s="21" t="s">
        <v>4</v>
      </c>
      <c r="C19" s="22">
        <v>43225.0</v>
      </c>
      <c r="D19" s="22">
        <v>43230.0</v>
      </c>
      <c r="E19" s="33">
        <v>8.0</v>
      </c>
      <c r="F19" s="34" t="s">
        <v>18</v>
      </c>
      <c r="G19" s="35"/>
      <c r="H19" s="26">
        <f t="shared" si="1"/>
        <v>5</v>
      </c>
      <c r="I19" s="5"/>
      <c r="J19" s="6"/>
      <c r="K19" s="6"/>
      <c r="L19" s="6"/>
      <c r="M19" s="6"/>
      <c r="N19" s="6"/>
      <c r="O19" s="6"/>
      <c r="P19" s="6"/>
      <c r="Q19" s="6"/>
      <c r="R19" s="6"/>
    </row>
    <row r="20" ht="18.0" customHeight="1">
      <c r="A20" s="20" t="s">
        <v>23</v>
      </c>
      <c r="B20" s="36" t="s">
        <v>24</v>
      </c>
      <c r="C20" s="22">
        <v>43220.0</v>
      </c>
      <c r="D20" s="22">
        <v>43225.0</v>
      </c>
      <c r="E20" s="33">
        <v>10.0</v>
      </c>
      <c r="F20" s="34" t="s">
        <v>18</v>
      </c>
      <c r="G20" s="35"/>
      <c r="H20" s="26">
        <f t="shared" si="1"/>
        <v>5</v>
      </c>
      <c r="I20" s="5"/>
      <c r="J20" s="6"/>
      <c r="K20" s="6"/>
      <c r="L20" s="6"/>
      <c r="M20" s="6"/>
      <c r="N20" s="6"/>
      <c r="O20" s="6"/>
      <c r="P20" s="6"/>
      <c r="Q20" s="6"/>
      <c r="R20" s="6"/>
    </row>
    <row r="21" ht="18.0" customHeight="1">
      <c r="A21" s="20" t="s">
        <v>25</v>
      </c>
      <c r="B21" s="36" t="s">
        <v>24</v>
      </c>
      <c r="C21" s="22">
        <v>43225.0</v>
      </c>
      <c r="D21" s="22">
        <v>43230.0</v>
      </c>
      <c r="E21" s="33">
        <v>8.0</v>
      </c>
      <c r="F21" s="34" t="s">
        <v>18</v>
      </c>
      <c r="G21" s="35"/>
      <c r="H21" s="26">
        <f t="shared" si="1"/>
        <v>5</v>
      </c>
      <c r="I21" s="5"/>
      <c r="J21" s="6"/>
      <c r="K21" s="6"/>
      <c r="L21" s="6"/>
      <c r="M21" s="6"/>
      <c r="N21" s="6"/>
      <c r="O21" s="6"/>
      <c r="P21" s="6"/>
      <c r="Q21" s="6"/>
      <c r="R21" s="6"/>
    </row>
    <row r="22" ht="48.0" customHeight="1">
      <c r="A22" s="37" t="s">
        <v>26</v>
      </c>
      <c r="B22" s="38"/>
      <c r="C22" s="39">
        <f>MIN(C23:C25)</f>
        <v>0</v>
      </c>
      <c r="D22" s="39">
        <f>MAX(D23:D25)</f>
        <v>0</v>
      </c>
      <c r="E22" s="38">
        <f>SUM(E23:E25)</f>
        <v>0</v>
      </c>
      <c r="F22" s="40" t="str">
        <f>IF(COUNTIF(F23:F26,"Vollständig")=COUNTIF(F23:F26,"*"),"Vollständig",IF(OR(COUNTIF(F23:F26,"Vollständig")&gt;0,COUNTIF(F23:F26,"In Arbeit")&gt;0),"In Arbeit","Nicht Begonnen"))</f>
        <v>Nicht Begonnen</v>
      </c>
      <c r="G22" s="38"/>
      <c r="H22" s="38">
        <f t="shared" si="1"/>
        <v>0</v>
      </c>
      <c r="I22" s="5"/>
      <c r="J22" s="6"/>
      <c r="K22" s="6"/>
      <c r="L22" s="6"/>
      <c r="M22" s="6"/>
      <c r="N22" s="6"/>
      <c r="O22" s="6"/>
      <c r="P22" s="6"/>
      <c r="Q22" s="6"/>
      <c r="R22" s="6"/>
    </row>
    <row r="23" ht="22.5" customHeight="1">
      <c r="A23" s="20" t="s">
        <v>17</v>
      </c>
      <c r="B23" s="21" t="s">
        <v>4</v>
      </c>
      <c r="C23" s="22"/>
      <c r="D23" s="22"/>
      <c r="E23" s="41"/>
      <c r="F23" s="34" t="s">
        <v>18</v>
      </c>
      <c r="G23" s="35"/>
      <c r="H23" s="26">
        <f t="shared" si="1"/>
        <v>0</v>
      </c>
      <c r="I23" s="5"/>
      <c r="J23" s="6"/>
      <c r="K23" s="6"/>
      <c r="L23" s="6"/>
      <c r="M23" s="6"/>
      <c r="N23" s="6"/>
      <c r="O23" s="6"/>
      <c r="P23" s="6"/>
      <c r="Q23" s="6"/>
      <c r="R23" s="6"/>
    </row>
    <row r="24" ht="22.5" customHeight="1">
      <c r="A24" s="20" t="s">
        <v>21</v>
      </c>
      <c r="B24" s="21" t="s">
        <v>4</v>
      </c>
      <c r="C24" s="22"/>
      <c r="D24" s="22"/>
      <c r="E24" s="41"/>
      <c r="F24" s="34" t="s">
        <v>18</v>
      </c>
      <c r="G24" s="35"/>
      <c r="H24" s="26">
        <f t="shared" si="1"/>
        <v>0</v>
      </c>
      <c r="I24" s="5"/>
      <c r="J24" s="6"/>
      <c r="K24" s="6"/>
      <c r="L24" s="6"/>
      <c r="M24" s="6"/>
      <c r="N24" s="6"/>
      <c r="O24" s="6"/>
      <c r="P24" s="6"/>
      <c r="Q24" s="6"/>
      <c r="R24" s="6"/>
    </row>
    <row r="25" ht="15.75" customHeight="1">
      <c r="A25" s="20" t="s">
        <v>23</v>
      </c>
      <c r="B25" s="36" t="s">
        <v>24</v>
      </c>
      <c r="C25" s="22"/>
      <c r="D25" s="22"/>
      <c r="E25" s="41"/>
      <c r="F25" s="34" t="s">
        <v>18</v>
      </c>
      <c r="G25" s="35"/>
      <c r="H25" s="26">
        <f t="shared" si="1"/>
        <v>0</v>
      </c>
      <c r="I25" s="5"/>
      <c r="J25" s="6"/>
      <c r="K25" s="6"/>
      <c r="L25" s="6"/>
      <c r="M25" s="6"/>
      <c r="N25" s="6"/>
      <c r="O25" s="6"/>
      <c r="P25" s="6"/>
      <c r="Q25" s="6"/>
      <c r="R25" s="6"/>
    </row>
    <row r="26" ht="15.75" customHeight="1">
      <c r="A26" s="20" t="s">
        <v>25</v>
      </c>
      <c r="B26" s="36" t="s">
        <v>24</v>
      </c>
      <c r="C26" s="22"/>
      <c r="D26" s="22"/>
      <c r="E26" s="41"/>
      <c r="F26" s="34" t="s">
        <v>18</v>
      </c>
      <c r="G26" s="35"/>
      <c r="H26" s="26">
        <f t="shared" si="1"/>
        <v>0</v>
      </c>
      <c r="I26" s="5"/>
      <c r="J26" s="6"/>
      <c r="K26" s="6"/>
      <c r="L26" s="6"/>
      <c r="M26" s="6"/>
      <c r="N26" s="6"/>
      <c r="O26" s="6"/>
      <c r="P26" s="6"/>
      <c r="Q26" s="6"/>
      <c r="R26" s="6"/>
    </row>
    <row r="27" ht="22.5" customHeight="1">
      <c r="A27" s="35"/>
      <c r="B27" s="35"/>
      <c r="C27" s="22"/>
      <c r="D27" s="22"/>
      <c r="E27" s="41"/>
      <c r="F27" s="35"/>
      <c r="G27" s="35"/>
      <c r="H27" s="2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ht="15.75" customHeight="1">
      <c r="A28" s="35"/>
      <c r="B28" s="25"/>
      <c r="C28" s="22"/>
      <c r="D28" s="22"/>
      <c r="E28" s="41"/>
      <c r="F28" s="35"/>
      <c r="G28" s="35"/>
      <c r="H28" s="2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ht="15.75" customHeight="1">
      <c r="A29" s="35"/>
      <c r="B29" s="25"/>
      <c r="C29" s="22"/>
      <c r="D29" s="22"/>
      <c r="E29" s="41"/>
      <c r="F29" s="35"/>
      <c r="G29" s="35"/>
      <c r="H29" s="2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printOptions/>
  <pageMargins bottom="1.0" footer="0.0" header="0.0" left="0.75" right="0.75" top="1.0"/>
  <pageSetup orientation="portrait"/>
  <headerFooter>
    <oddHeader>&amp;C000000Gantt Chart_x000D_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1.22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