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<sst xmlns="http://schemas.openxmlformats.org/spreadsheetml/2006/main" count="55" uniqueCount="29">
  <si>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</si>
  <si>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</si>
  <si>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</si>
  <si>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</si>
  <si>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</si>
  <si>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</si>
  <si>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</si>
  <si>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</si>
  <si>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</si>
  <si>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</si>
  <si>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</si>
  <si>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</si>
  <si>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</si>
  <si>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</si>
  <si>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</si>
  <si>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</si>
  <si>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15.Als Nutzer will ich Toiletten bewerten können</t>
  </si>
  <si>
    <t>UI hinzufügen (APP)</t>
  </si>
  <si>
    <t>In Arbeit</t>
  </si>
  <si>
    <t>Serverrouten hinzufügen</t>
  </si>
  <si>
    <t>Rosenberger</t>
  </si>
  <si>
    <t>Vollständig</t>
  </si>
  <si>
    <t>Logik implementieren (APP)</t>
  </si>
  <si>
    <t>Nicht Begonnen</t>
  </si>
  <si>
    <t xml:space="preserve">12.Als Nutzer will ich die Auswahl der Toiletten auf der Karte durch Suchkriterien und einen Filter einschränken </t>
  </si>
  <si>
    <t>UI hinzufügen (Website)</t>
  </si>
  <si>
    <t>Mamsaleh</t>
  </si>
  <si>
    <t>Logik implementieren (Website)</t>
  </si>
  <si>
    <t>10.Als Nutzer will ich Routen zu Toiletten berechnen und diese auf der Karte anzeigen können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</si>
</sst>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6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Alignment="1" applyBorder="1" applyFont="1" applyNumberFormat="1">
      <alignment readingOrder="0"/>
    </xf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1" shrinkToFit="0" vertical="center" wrapText="1"/>
    </xf>
    <xf borderId="6" fillId="4" fontId="4" numFmtId="164" xfId="0" applyAlignment="1" applyBorder="1" applyFont="1" applyNumberFormat="1">
      <alignment horizontal="center" readingOrder="1" shrinkToFit="0" vertical="center" wrapText="1"/>
    </xf>
    <xf borderId="5" fillId="4" fontId="4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4" numFmtId="164" xfId="0" applyAlignment="1" applyBorder="1" applyFont="1" applyNumberFormat="1">
      <alignment horizontal="center" readingOrder="1" shrinkToFit="0" vertical="center" wrapText="1"/>
    </xf>
    <xf borderId="6" fillId="2" fontId="4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0" xfId="0" applyBorder="1" applyFont="1"/>
    <xf borderId="5" fillId="2" fontId="0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vertical="center"/>
    </xf>
    <xf borderId="6" fillId="5" fontId="4" numFmtId="164" xfId="0" applyAlignment="1" applyBorder="1" applyFont="1" applyNumberFormat="1">
      <alignment horizontal="center" vertical="center"/>
    </xf>
    <xf borderId="5" fillId="5" fontId="4" numFmtId="0" xfId="0" applyAlignment="1" applyBorder="1" applyFont="1">
      <alignment horizontal="center" vertical="center"/>
    </xf>
    <xf borderId="6" fillId="5" fontId="4" numFmtId="0" xfId="0" applyAlignment="1" applyBorder="1" applyFont="1">
      <alignment vertical="center"/>
    </xf>
    <xf borderId="6" fillId="5" fontId="4" numFmtId="0" xfId="0" applyAlignment="1" applyBorder="1" applyFont="1">
      <alignment horizontal="center" readingOrder="1" shrinkToFit="0" vertical="center" wrapText="1"/>
    </xf>
    <xf borderId="6" fillId="2" fontId="4" numFmtId="0" xfId="0" applyAlignment="1" applyBorder="1" applyFont="1">
      <alignment horizontal="center" readingOrder="0"/>
    </xf>
    <xf borderId="5" fillId="2" fontId="0" numFmtId="0" xfId="0" applyAlignment="1" applyBorder="1" applyFont="1">
      <alignment horizontal="center" readingOrder="0"/>
    </xf>
    <xf borderId="6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 readingOrder="0"/>
    </xf>
    <xf borderId="5" fillId="6" fontId="4" numFmtId="0" xfId="0" applyAlignment="1" applyBorder="1" applyFill="1" applyFont="1">
      <alignment horizontal="center" readingOrder="0" shrinkToFit="0" vertical="center" wrapText="1"/>
    </xf>
    <xf borderId="6" fillId="6" fontId="4" numFmtId="0" xfId="0" applyAlignment="1" applyBorder="1" applyFont="1">
      <alignment horizontal="center" vertical="center"/>
    </xf>
    <xf borderId="6" fillId="6" fontId="4" numFmtId="165" xfId="0" applyAlignment="1" applyBorder="1" applyFont="1" applyNumberFormat="1">
      <alignment horizontal="center" vertical="center"/>
    </xf>
    <xf borderId="6" fillId="6" fontId="4" numFmtId="164" xfId="0" applyAlignment="1" applyBorder="1" applyFont="1" applyNumberFormat="1">
      <alignment horizontal="center" vertical="center"/>
    </xf>
    <xf borderId="5" fillId="6" fontId="4" numFmtId="0" xfId="0" applyAlignment="1" applyBorder="1" applyFont="1">
      <alignment horizontal="center" vertical="center"/>
    </xf>
    <xf borderId="6" fillId="2" fontId="4" numFmtId="165" xfId="0" applyAlignment="1" applyBorder="1" applyFont="1" applyNumberFormat="1">
      <alignment horizontal="center" readingOrder="1" shrinkToFit="0" vertical="center" wrapText="1"/>
    </xf>
    <xf borderId="6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Tabelle1!$A$12:$A$26</c:f>
            </c:strRef>
          </c:cat>
          <c:val>
            <c:numRef>
              <c:f>Tabelle1!$C$12:$C$26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Tabelle1!$A$12:$A$26</c:f>
            </c:strRef>
          </c:cat>
          <c:val>
            <c:numRef>
              <c:f>Tabelle1!$H$12:$H$29</c:f>
            </c:numRef>
          </c:val>
        </c:ser>
        <c:overlap val="100"/>
        <c:axId val="1727865002"/>
        <c:axId val="1232285887"/>
      </c:barChart>
      <c:catAx>
        <c:axId val="172786500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1232285887"/>
      </c:catAx>
      <c:valAx>
        <c:axId val="1232285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27865002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352425</xdr:colOff>
      <xdr:row>10</xdr:row>
      <xdr:rowOff>19050</xdr:rowOff>
    </xdr:from>
    <xdr:ext cx="14363700" cy="9896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0.22"/>
    <col customWidth="1" min="3" max="3" width="6.89"/>
    <col customWidth="1" min="4" max="4" width="6.11"/>
    <col customWidth="1" min="5" max="5" width="11.33"/>
    <col customWidth="1" min="6" max="6" width="16.78"/>
    <col customWidth="1" min="7" max="7" width="75.33"/>
    <col customWidth="1" min="8" max="8" width="12.11"/>
    <col customWidth="1" min="9" max="17" width="6.67"/>
    <col customWidth="1" min="18" max="18" width="5.89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>
        <f>MIN(C12:C26)</f>
        <v>43213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>
        <f>MAX(D12:D26)</f>
        <v>43250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(COUNTIF(F13:F15,"Vollständig")+COUNTIF(F17:F21,"Vollständig")+COUNTIF(F23:F26,"Vollständig"))/(COUNTIF(F13:F15,"*")+COUNTIF(F17:F21,"*")+COUNTIF(F23:F26,"*"))</f>
        <v>0.08333333333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5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6" t="s">
        <v>16</v>
      </c>
      <c r="B12" s="17"/>
      <c r="C12" s="18">
        <f>MIN(C13:C15)</f>
        <v>43213</v>
      </c>
      <c r="D12" s="18">
        <f>MAX(D13:D15)</f>
        <v>43227</v>
      </c>
      <c r="E12" s="17">
        <f>SUM(E13:E15)</f>
        <v>20</v>
      </c>
      <c r="F12" s="19" t="str">
        <f>IF(COUNTIF(F13:F15,"Vollständig")=COUNTIF(F13:F15,"*"),"Vollständig",IF(OR(COUNTIF(F13:F15,"Vollständig")&gt;0,COUNTIF(F13:F15,"In Arbeit")&gt;0),"In Arbeit","Nicht Begonnen"))</f>
        <v>In Arbeit</v>
      </c>
      <c r="G12" s="17"/>
      <c r="H12" s="17">
        <f t="shared" ref="H12:H26" si="1">D12-C12</f>
        <v>14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0" t="s">
        <v>17</v>
      </c>
      <c r="B13" s="21" t="s">
        <v>4</v>
      </c>
      <c r="C13" s="22">
        <v>43213.0</v>
      </c>
      <c r="D13" s="22">
        <v>43222.0</v>
      </c>
      <c r="E13" s="23">
        <v>10.0</v>
      </c>
      <c r="F13" s="24" t="s">
        <v>18</v>
      </c>
      <c r="G13" s="25"/>
      <c r="H13" s="26">
        <f t="shared" si="1"/>
        <v>9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0" t="s">
        <v>19</v>
      </c>
      <c r="B14" s="21" t="s">
        <v>20</v>
      </c>
      <c r="C14" s="22">
        <v>43213.0</v>
      </c>
      <c r="D14" s="22">
        <v>43217.0</v>
      </c>
      <c r="E14" s="23">
        <v>5.0</v>
      </c>
      <c r="F14" s="24" t="s">
        <v>21</v>
      </c>
      <c r="G14" s="25"/>
      <c r="H14" s="26">
        <f t="shared" si="1"/>
        <v>4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0" t="s">
        <v>22</v>
      </c>
      <c r="B15" s="21" t="s">
        <v>4</v>
      </c>
      <c r="C15" s="22">
        <v>43223.0</v>
      </c>
      <c r="D15" s="22">
        <v>43227.0</v>
      </c>
      <c r="E15" s="23">
        <v>5.0</v>
      </c>
      <c r="F15" s="27" t="s">
        <v>23</v>
      </c>
      <c r="G15" s="25"/>
      <c r="H15" s="26">
        <f t="shared" si="1"/>
        <v>4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48.0" customHeight="1">
      <c r="A16" s="28" t="s">
        <v>24</v>
      </c>
      <c r="B16" s="29"/>
      <c r="C16" s="30">
        <f>MIN(C17:C19)</f>
        <v>43218</v>
      </c>
      <c r="D16" s="30">
        <f>MAX(D17:D19)</f>
        <v>43237</v>
      </c>
      <c r="E16" s="29">
        <f>SUM(E17:E19)</f>
        <v>29</v>
      </c>
      <c r="F16" s="31" t="str">
        <f>IF(COUNTIF(F17:F21,"Vollständig")=COUNTIF(F17:F21,"*"),"Vollständig",IF(OR(COUNTIF(F17:F21,"Vollständig")&gt;0,COUNTIF(F17:F21,"In Arbeit")&gt;0),"In Arbeit","Nicht Begonnen"))</f>
        <v>In Arbeit</v>
      </c>
      <c r="G16" s="32"/>
      <c r="H16" s="33">
        <f t="shared" si="1"/>
        <v>19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0" t="s">
        <v>17</v>
      </c>
      <c r="B17" s="21" t="s">
        <v>4</v>
      </c>
      <c r="C17" s="22">
        <v>43227.0</v>
      </c>
      <c r="D17" s="22">
        <v>43237.0</v>
      </c>
      <c r="E17" s="34">
        <v>11.0</v>
      </c>
      <c r="F17" s="35" t="s">
        <v>23</v>
      </c>
      <c r="G17" s="36"/>
      <c r="H17" s="26">
        <f t="shared" si="1"/>
        <v>10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0" t="s">
        <v>19</v>
      </c>
      <c r="B18" s="21" t="s">
        <v>20</v>
      </c>
      <c r="C18" s="22">
        <v>43218.0</v>
      </c>
      <c r="D18" s="22">
        <v>43226.0</v>
      </c>
      <c r="E18" s="34">
        <v>9.0</v>
      </c>
      <c r="F18" s="24" t="s">
        <v>18</v>
      </c>
      <c r="G18" s="36"/>
      <c r="H18" s="26">
        <f t="shared" si="1"/>
        <v>8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22.5" customHeight="1">
      <c r="A19" s="20" t="s">
        <v>22</v>
      </c>
      <c r="B19" s="21" t="s">
        <v>4</v>
      </c>
      <c r="C19" s="22">
        <v>43225.0</v>
      </c>
      <c r="D19" s="22">
        <v>43230.0</v>
      </c>
      <c r="E19" s="34">
        <v>9.0</v>
      </c>
      <c r="F19" s="35" t="s">
        <v>23</v>
      </c>
      <c r="G19" s="36"/>
      <c r="H19" s="26">
        <f t="shared" si="1"/>
        <v>5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18.0" customHeight="1">
      <c r="A20" s="20" t="s">
        <v>25</v>
      </c>
      <c r="B20" s="37" t="s">
        <v>26</v>
      </c>
      <c r="C20" s="22">
        <v>43218.0</v>
      </c>
      <c r="D20" s="22">
        <v>43228.0</v>
      </c>
      <c r="E20" s="34">
        <v>11.0</v>
      </c>
      <c r="F20" s="24" t="s">
        <v>18</v>
      </c>
      <c r="G20" s="36"/>
      <c r="H20" s="26">
        <f t="shared" si="1"/>
        <v>10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18.0" customHeight="1">
      <c r="A21" s="20" t="s">
        <v>27</v>
      </c>
      <c r="B21" s="37" t="s">
        <v>26</v>
      </c>
      <c r="C21" s="22">
        <v>43228.0</v>
      </c>
      <c r="D21" s="22">
        <v>43236.0</v>
      </c>
      <c r="E21" s="34">
        <v>9.0</v>
      </c>
      <c r="F21" s="35" t="s">
        <v>23</v>
      </c>
      <c r="G21" s="36"/>
      <c r="H21" s="26">
        <f t="shared" si="1"/>
        <v>8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48.0" customHeight="1">
      <c r="A22" s="38" t="s">
        <v>28</v>
      </c>
      <c r="B22" s="39"/>
      <c r="C22" s="40">
        <f>MIN(C23:C26)</f>
        <v>43238</v>
      </c>
      <c r="D22" s="41">
        <f>MAX(D23:D26)</f>
        <v>43250</v>
      </c>
      <c r="E22" s="39">
        <f>SUM(E23:E26)</f>
        <v>26</v>
      </c>
      <c r="F22" s="42" t="str">
        <f>IF(COUNTIF(F23:F26,"Vollständig")=COUNTIF(F23:F26,"*"),"Vollständig",IF(OR(COUNTIF(F23:F26,"Vollständig")&gt;0,COUNTIF(F23:F26,"In Arbeit")&gt;0),"In Arbeit","Nicht Begonnen"))</f>
        <v>Nicht Begonnen</v>
      </c>
      <c r="G22" s="39"/>
      <c r="H22" s="39">
        <f t="shared" si="1"/>
        <v>12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22.5" customHeight="1">
      <c r="A23" s="20" t="s">
        <v>17</v>
      </c>
      <c r="B23" s="21" t="s">
        <v>4</v>
      </c>
      <c r="C23" s="43">
        <v>43238.0</v>
      </c>
      <c r="D23" s="22">
        <v>43245.0</v>
      </c>
      <c r="E23" s="34">
        <v>8.0</v>
      </c>
      <c r="F23" s="35" t="s">
        <v>23</v>
      </c>
      <c r="G23" s="36"/>
      <c r="H23" s="26">
        <f t="shared" si="1"/>
        <v>7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22.5" customHeight="1">
      <c r="A24" s="20" t="s">
        <v>22</v>
      </c>
      <c r="B24" s="21" t="s">
        <v>4</v>
      </c>
      <c r="C24" s="22">
        <v>43246.0</v>
      </c>
      <c r="D24" s="22">
        <v>43250.0</v>
      </c>
      <c r="E24" s="34">
        <v>5.0</v>
      </c>
      <c r="F24" s="35" t="s">
        <v>23</v>
      </c>
      <c r="G24" s="36"/>
      <c r="H24" s="26">
        <f t="shared" si="1"/>
        <v>4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20" t="s">
        <v>25</v>
      </c>
      <c r="B25" s="37" t="s">
        <v>26</v>
      </c>
      <c r="C25" s="43">
        <v>43238.0</v>
      </c>
      <c r="D25" s="22">
        <v>43245.0</v>
      </c>
      <c r="E25" s="34">
        <v>8.0</v>
      </c>
      <c r="F25" s="35" t="s">
        <v>23</v>
      </c>
      <c r="G25" s="36"/>
      <c r="H25" s="26">
        <f t="shared" si="1"/>
        <v>7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20" t="s">
        <v>27</v>
      </c>
      <c r="B26" s="37" t="s">
        <v>26</v>
      </c>
      <c r="C26" s="22">
        <v>43246.0</v>
      </c>
      <c r="D26" s="22">
        <v>43250.0</v>
      </c>
      <c r="E26" s="34">
        <v>5.0</v>
      </c>
      <c r="F26" s="35" t="s">
        <v>23</v>
      </c>
      <c r="G26" s="36"/>
      <c r="H26" s="26">
        <f t="shared" si="1"/>
        <v>4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36"/>
      <c r="B27" s="36"/>
      <c r="C27" s="22"/>
      <c r="D27" s="22"/>
      <c r="E27" s="44"/>
      <c r="F27" s="36"/>
      <c r="G27" s="36"/>
      <c r="H27" s="2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36"/>
      <c r="B28" s="25"/>
      <c r="C28" s="22"/>
      <c r="D28" s="22"/>
      <c r="E28" s="44"/>
      <c r="F28" s="36"/>
      <c r="G28" s="36"/>
      <c r="H28" s="2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36"/>
      <c r="B29" s="25"/>
      <c r="C29" s="22"/>
      <c r="D29" s="22"/>
      <c r="E29" s="44"/>
      <c r="F29" s="36"/>
      <c r="G29" s="36"/>
      <c r="H29" s="2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