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pivotTables/pivotTable7.xml" ContentType="application/vnd.openxmlformats-officedocument.spreadsheetml.pivotTab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ml.chartshapes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3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4.xml" ContentType="application/vnd.openxmlformats-officedocument.spreadsheetml.pivotTable+xml"/>
  <Override PartName="/xl/drawings/drawing1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hidePivotFieldList="1"/>
  <mc:AlternateContent xmlns:mc="http://schemas.openxmlformats.org/markup-compatibility/2006">
    <mc:Choice Requires="x15">
      <x15ac:absPath xmlns:x15ac="http://schemas.microsoft.com/office/spreadsheetml/2010/11/ac" url="/Users/lixiang/Downloads/桌面压缩包/60+套选品表格/"/>
    </mc:Choice>
  </mc:AlternateContent>
  <xr:revisionPtr revIDLastSave="0" documentId="13_ncr:1_{CA68E552-D4E9-8247-8D32-1036D59066F2}" xr6:coauthVersionLast="47" xr6:coauthVersionMax="47" xr10:uidLastSave="{00000000-0000-0000-0000-000000000000}"/>
  <bookViews>
    <workbookView xWindow="3540" yWindow="760" windowWidth="26700" windowHeight="12540" xr2:uid="{00000000-000D-0000-FFFF-FFFF00000000}"/>
  </bookViews>
  <sheets>
    <sheet name="TOP100数据总体分析" sheetId="3" r:id="rId1"/>
    <sheet name="Outdoor Recreation" sheetId="1" r:id="rId2"/>
    <sheet name="产品分类" sheetId="43" r:id="rId3"/>
    <sheet name="上架年份" sheetId="39" r:id="rId4"/>
    <sheet name="单链接卖家数" sheetId="42" r:id="rId5"/>
    <sheet name="销售量表现" sheetId="4" r:id="rId6"/>
    <sheet name="销售额表现" sheetId="6" r:id="rId7"/>
    <sheet name="品牌占比" sheetId="9" r:id="rId8"/>
    <sheet name="品牌销量" sheetId="7" r:id="rId9"/>
    <sheet name="review数核计" sheetId="11" r:id="rId10"/>
    <sheet name="评星分布" sheetId="12" r:id="rId11"/>
    <sheet name="价格分布" sheetId="13" r:id="rId12"/>
    <sheet name="价格区间销售" sheetId="14" r:id="rId13"/>
    <sheet name="发货方式" sheetId="15" r:id="rId14"/>
    <sheet name="重量区间" sheetId="41" r:id="rId15"/>
  </sheets>
  <calcPr calcId="191029"/>
  <pivotCaches>
    <pivotCache cacheId="2" r:id="rId16"/>
    <pivotCache cacheId="3" r:id="rId17"/>
    <pivotCache cacheId="4" r:id="rId18"/>
    <pivotCache cacheId="5" r:id="rId19"/>
    <pivotCache cacheId="6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8" i="6" l="1"/>
  <c r="D47" i="6"/>
  <c r="D46" i="6"/>
  <c r="D45" i="6"/>
  <c r="D44" i="6"/>
  <c r="D43" i="6"/>
  <c r="D42" i="6"/>
  <c r="D41" i="6"/>
  <c r="D51" i="6" s="1"/>
  <c r="E8" i="42"/>
  <c r="E7" i="42"/>
  <c r="E6" i="42"/>
  <c r="E5" i="42"/>
  <c r="E4" i="42"/>
  <c r="O105" i="1"/>
  <c r="N105" i="1"/>
  <c r="O104" i="1"/>
  <c r="N104" i="1"/>
  <c r="O103" i="1"/>
  <c r="N103" i="1"/>
  <c r="L103" i="1"/>
  <c r="AA102" i="1"/>
  <c r="Z102" i="1"/>
  <c r="X102" i="1"/>
  <c r="W102" i="1"/>
  <c r="V102" i="1"/>
  <c r="B102" i="1"/>
  <c r="AA101" i="1"/>
  <c r="Z101" i="1"/>
  <c r="X101" i="1"/>
  <c r="W101" i="1"/>
  <c r="V101" i="1"/>
  <c r="B101" i="1"/>
  <c r="AA100" i="1"/>
  <c r="Z100" i="1"/>
  <c r="X100" i="1"/>
  <c r="W100" i="1"/>
  <c r="V100" i="1"/>
  <c r="B100" i="1"/>
  <c r="AA99" i="1"/>
  <c r="Z99" i="1"/>
  <c r="X99" i="1"/>
  <c r="W99" i="1"/>
  <c r="V99" i="1"/>
  <c r="B99" i="1"/>
  <c r="AA98" i="1"/>
  <c r="Z98" i="1"/>
  <c r="X98" i="1"/>
  <c r="W98" i="1"/>
  <c r="V98" i="1"/>
  <c r="B98" i="1"/>
  <c r="AA97" i="1"/>
  <c r="Z97" i="1"/>
  <c r="X97" i="1"/>
  <c r="W97" i="1"/>
  <c r="V97" i="1"/>
  <c r="B97" i="1"/>
  <c r="AA96" i="1"/>
  <c r="Z96" i="1"/>
  <c r="X96" i="1"/>
  <c r="W96" i="1"/>
  <c r="V96" i="1"/>
  <c r="B96" i="1"/>
  <c r="AA95" i="1"/>
  <c r="Z95" i="1"/>
  <c r="X95" i="1"/>
  <c r="W95" i="1"/>
  <c r="V95" i="1"/>
  <c r="B95" i="1"/>
  <c r="AA94" i="1"/>
  <c r="Z94" i="1"/>
  <c r="X94" i="1"/>
  <c r="W94" i="1"/>
  <c r="V94" i="1"/>
  <c r="B94" i="1"/>
  <c r="AA93" i="1"/>
  <c r="Z93" i="1"/>
  <c r="X93" i="1"/>
  <c r="W93" i="1"/>
  <c r="V93" i="1"/>
  <c r="B93" i="1"/>
  <c r="AA92" i="1"/>
  <c r="Z92" i="1"/>
  <c r="X92" i="1"/>
  <c r="W92" i="1"/>
  <c r="V92" i="1"/>
  <c r="B92" i="1"/>
  <c r="AA91" i="1"/>
  <c r="Z91" i="1"/>
  <c r="X91" i="1"/>
  <c r="W91" i="1"/>
  <c r="V91" i="1"/>
  <c r="B91" i="1"/>
  <c r="AA90" i="1"/>
  <c r="Z90" i="1"/>
  <c r="X90" i="1"/>
  <c r="W90" i="1"/>
  <c r="V90" i="1"/>
  <c r="B90" i="1"/>
  <c r="AA89" i="1"/>
  <c r="Z89" i="1"/>
  <c r="X89" i="1"/>
  <c r="W89" i="1"/>
  <c r="V89" i="1"/>
  <c r="B89" i="1"/>
  <c r="AA88" i="1"/>
  <c r="Z88" i="1"/>
  <c r="X88" i="1"/>
  <c r="W88" i="1"/>
  <c r="V88" i="1"/>
  <c r="B88" i="1"/>
  <c r="AA87" i="1"/>
  <c r="Z87" i="1"/>
  <c r="X87" i="1"/>
  <c r="W87" i="1"/>
  <c r="V87" i="1"/>
  <c r="B87" i="1"/>
  <c r="AA86" i="1"/>
  <c r="Z86" i="1"/>
  <c r="X86" i="1"/>
  <c r="W86" i="1"/>
  <c r="V86" i="1"/>
  <c r="B86" i="1"/>
  <c r="AA85" i="1"/>
  <c r="Z85" i="1"/>
  <c r="X85" i="1"/>
  <c r="W85" i="1"/>
  <c r="V85" i="1"/>
  <c r="B85" i="1"/>
  <c r="AA84" i="1"/>
  <c r="Z84" i="1"/>
  <c r="X84" i="1"/>
  <c r="W84" i="1"/>
  <c r="V84" i="1"/>
  <c r="B84" i="1"/>
  <c r="AA83" i="1"/>
  <c r="Z83" i="1"/>
  <c r="X83" i="1"/>
  <c r="W83" i="1"/>
  <c r="V83" i="1"/>
  <c r="B83" i="1"/>
  <c r="AA82" i="1"/>
  <c r="Z82" i="1"/>
  <c r="X82" i="1"/>
  <c r="W82" i="1"/>
  <c r="V82" i="1"/>
  <c r="B82" i="1"/>
  <c r="AA81" i="1"/>
  <c r="Z81" i="1"/>
  <c r="X81" i="1"/>
  <c r="W81" i="1"/>
  <c r="V81" i="1"/>
  <c r="B81" i="1"/>
  <c r="AA80" i="1"/>
  <c r="Z80" i="1"/>
  <c r="X80" i="1"/>
  <c r="W80" i="1"/>
  <c r="V80" i="1"/>
  <c r="B80" i="1"/>
  <c r="AA79" i="1"/>
  <c r="Z79" i="1"/>
  <c r="X79" i="1"/>
  <c r="W79" i="1"/>
  <c r="V79" i="1"/>
  <c r="B79" i="1"/>
  <c r="AA78" i="1"/>
  <c r="Z78" i="1"/>
  <c r="X78" i="1"/>
  <c r="W78" i="1"/>
  <c r="V78" i="1"/>
  <c r="B78" i="1"/>
  <c r="AA77" i="1"/>
  <c r="Z77" i="1"/>
  <c r="X77" i="1"/>
  <c r="W77" i="1"/>
  <c r="V77" i="1"/>
  <c r="B77" i="1"/>
  <c r="AA76" i="1"/>
  <c r="Z76" i="1"/>
  <c r="X76" i="1"/>
  <c r="W76" i="1"/>
  <c r="V76" i="1"/>
  <c r="B76" i="1"/>
  <c r="AA75" i="1"/>
  <c r="Z75" i="1"/>
  <c r="X75" i="1"/>
  <c r="W75" i="1"/>
  <c r="V75" i="1"/>
  <c r="B75" i="1"/>
  <c r="AA74" i="1"/>
  <c r="Z74" i="1"/>
  <c r="X74" i="1"/>
  <c r="W74" i="1"/>
  <c r="V74" i="1"/>
  <c r="B74" i="1"/>
  <c r="AA73" i="1"/>
  <c r="Z73" i="1"/>
  <c r="X73" i="1"/>
  <c r="W73" i="1"/>
  <c r="V73" i="1"/>
  <c r="B73" i="1"/>
  <c r="AA72" i="1"/>
  <c r="Z72" i="1"/>
  <c r="X72" i="1"/>
  <c r="W72" i="1"/>
  <c r="V72" i="1"/>
  <c r="B72" i="1"/>
  <c r="AA71" i="1"/>
  <c r="Z71" i="1"/>
  <c r="X71" i="1"/>
  <c r="W71" i="1"/>
  <c r="V71" i="1"/>
  <c r="B71" i="1"/>
  <c r="AA70" i="1"/>
  <c r="Z70" i="1"/>
  <c r="X70" i="1"/>
  <c r="W70" i="1"/>
  <c r="V70" i="1"/>
  <c r="B70" i="1"/>
  <c r="AA69" i="1"/>
  <c r="Z69" i="1"/>
  <c r="X69" i="1"/>
  <c r="W69" i="1"/>
  <c r="V69" i="1"/>
  <c r="B69" i="1"/>
  <c r="AA68" i="1"/>
  <c r="Z68" i="1"/>
  <c r="X68" i="1"/>
  <c r="W68" i="1"/>
  <c r="V68" i="1"/>
  <c r="B68" i="1"/>
  <c r="AA67" i="1"/>
  <c r="Z67" i="1"/>
  <c r="X67" i="1"/>
  <c r="W67" i="1"/>
  <c r="V67" i="1"/>
  <c r="B67" i="1"/>
  <c r="AA66" i="1"/>
  <c r="Z66" i="1"/>
  <c r="X66" i="1"/>
  <c r="W66" i="1"/>
  <c r="V66" i="1"/>
  <c r="B66" i="1"/>
  <c r="AA65" i="1"/>
  <c r="Z65" i="1"/>
  <c r="X65" i="1"/>
  <c r="W65" i="1"/>
  <c r="V65" i="1"/>
  <c r="B65" i="1"/>
  <c r="AA64" i="1"/>
  <c r="Z64" i="1"/>
  <c r="X64" i="1"/>
  <c r="W64" i="1"/>
  <c r="V64" i="1"/>
  <c r="B64" i="1"/>
  <c r="AA63" i="1"/>
  <c r="Z63" i="1"/>
  <c r="X63" i="1"/>
  <c r="W63" i="1"/>
  <c r="V63" i="1"/>
  <c r="B63" i="1"/>
  <c r="AA62" i="1"/>
  <c r="Z62" i="1"/>
  <c r="X62" i="1"/>
  <c r="W62" i="1"/>
  <c r="V62" i="1"/>
  <c r="B62" i="1"/>
  <c r="AA61" i="1"/>
  <c r="Z61" i="1"/>
  <c r="X61" i="1"/>
  <c r="W61" i="1"/>
  <c r="V61" i="1"/>
  <c r="B61" i="1"/>
  <c r="AA60" i="1"/>
  <c r="Z60" i="1"/>
  <c r="X60" i="1"/>
  <c r="W60" i="1"/>
  <c r="V60" i="1"/>
  <c r="B60" i="1"/>
  <c r="AA59" i="1"/>
  <c r="Z59" i="1"/>
  <c r="X59" i="1"/>
  <c r="W59" i="1"/>
  <c r="V59" i="1"/>
  <c r="B59" i="1"/>
  <c r="AA58" i="1"/>
  <c r="Z58" i="1"/>
  <c r="X58" i="1"/>
  <c r="W58" i="1"/>
  <c r="V58" i="1"/>
  <c r="B58" i="1"/>
  <c r="AA57" i="1"/>
  <c r="Z57" i="1"/>
  <c r="X57" i="1"/>
  <c r="W57" i="1"/>
  <c r="V57" i="1"/>
  <c r="B57" i="1"/>
  <c r="AA56" i="1"/>
  <c r="Z56" i="1"/>
  <c r="X56" i="1"/>
  <c r="W56" i="1"/>
  <c r="V56" i="1"/>
  <c r="B56" i="1"/>
  <c r="AA55" i="1"/>
  <c r="Z55" i="1"/>
  <c r="X55" i="1"/>
  <c r="W55" i="1"/>
  <c r="V55" i="1"/>
  <c r="B55" i="1"/>
  <c r="AA54" i="1"/>
  <c r="Z54" i="1"/>
  <c r="X54" i="1"/>
  <c r="W54" i="1"/>
  <c r="V54" i="1"/>
  <c r="B54" i="1"/>
  <c r="AA53" i="1"/>
  <c r="Z53" i="1"/>
  <c r="X53" i="1"/>
  <c r="W53" i="1"/>
  <c r="V53" i="1"/>
  <c r="B53" i="1"/>
  <c r="AA52" i="1"/>
  <c r="Z52" i="1"/>
  <c r="X52" i="1"/>
  <c r="W52" i="1"/>
  <c r="V52" i="1"/>
  <c r="B52" i="1"/>
  <c r="AA51" i="1"/>
  <c r="Z51" i="1"/>
  <c r="X51" i="1"/>
  <c r="W51" i="1"/>
  <c r="V51" i="1"/>
  <c r="B51" i="1"/>
  <c r="AA50" i="1"/>
  <c r="Z50" i="1"/>
  <c r="X50" i="1"/>
  <c r="W50" i="1"/>
  <c r="V50" i="1"/>
  <c r="B50" i="1"/>
  <c r="AA49" i="1"/>
  <c r="Z49" i="1"/>
  <c r="X49" i="1"/>
  <c r="W49" i="1"/>
  <c r="V49" i="1"/>
  <c r="B49" i="1"/>
  <c r="AA48" i="1"/>
  <c r="Z48" i="1"/>
  <c r="X48" i="1"/>
  <c r="W48" i="1"/>
  <c r="V48" i="1"/>
  <c r="B48" i="1"/>
  <c r="AA47" i="1"/>
  <c r="Z47" i="1"/>
  <c r="X47" i="1"/>
  <c r="W47" i="1"/>
  <c r="V47" i="1"/>
  <c r="B47" i="1"/>
  <c r="AA46" i="1"/>
  <c r="Z46" i="1"/>
  <c r="X46" i="1"/>
  <c r="W46" i="1"/>
  <c r="V46" i="1"/>
  <c r="B46" i="1"/>
  <c r="AA45" i="1"/>
  <c r="Z45" i="1"/>
  <c r="X45" i="1"/>
  <c r="W45" i="1"/>
  <c r="V45" i="1"/>
  <c r="B45" i="1"/>
  <c r="AA44" i="1"/>
  <c r="Z44" i="1"/>
  <c r="X44" i="1"/>
  <c r="W44" i="1"/>
  <c r="V44" i="1"/>
  <c r="B44" i="1"/>
  <c r="AA43" i="1"/>
  <c r="Z43" i="1"/>
  <c r="X43" i="1"/>
  <c r="W43" i="1"/>
  <c r="V43" i="1"/>
  <c r="B43" i="1"/>
  <c r="AA42" i="1"/>
  <c r="Z42" i="1"/>
  <c r="X42" i="1"/>
  <c r="W42" i="1"/>
  <c r="V42" i="1"/>
  <c r="B42" i="1"/>
  <c r="AA41" i="1"/>
  <c r="Z41" i="1"/>
  <c r="X41" i="1"/>
  <c r="W41" i="1"/>
  <c r="V41" i="1"/>
  <c r="B41" i="1"/>
  <c r="AA40" i="1"/>
  <c r="Z40" i="1"/>
  <c r="X40" i="1"/>
  <c r="W40" i="1"/>
  <c r="V40" i="1"/>
  <c r="B40" i="1"/>
  <c r="AA39" i="1"/>
  <c r="Z39" i="1"/>
  <c r="X39" i="1"/>
  <c r="W39" i="1"/>
  <c r="V39" i="1"/>
  <c r="B39" i="1"/>
  <c r="AA38" i="1"/>
  <c r="Z38" i="1"/>
  <c r="X38" i="1"/>
  <c r="W38" i="1"/>
  <c r="V38" i="1"/>
  <c r="B38" i="1"/>
  <c r="AA37" i="1"/>
  <c r="Z37" i="1"/>
  <c r="X37" i="1"/>
  <c r="W37" i="1"/>
  <c r="V37" i="1"/>
  <c r="B37" i="1"/>
  <c r="AA36" i="1"/>
  <c r="Z36" i="1"/>
  <c r="X36" i="1"/>
  <c r="W36" i="1"/>
  <c r="V36" i="1"/>
  <c r="B36" i="1"/>
  <c r="AA35" i="1"/>
  <c r="Z35" i="1"/>
  <c r="X35" i="1"/>
  <c r="W35" i="1"/>
  <c r="V35" i="1"/>
  <c r="B35" i="1"/>
  <c r="AA34" i="1"/>
  <c r="Z34" i="1"/>
  <c r="X34" i="1"/>
  <c r="W34" i="1"/>
  <c r="V34" i="1"/>
  <c r="B34" i="1"/>
  <c r="AA33" i="1"/>
  <c r="Z33" i="1"/>
  <c r="X33" i="1"/>
  <c r="W33" i="1"/>
  <c r="V33" i="1"/>
  <c r="B33" i="1"/>
  <c r="AA32" i="1"/>
  <c r="Z32" i="1"/>
  <c r="X32" i="1"/>
  <c r="W32" i="1"/>
  <c r="V32" i="1"/>
  <c r="B32" i="1"/>
  <c r="AA31" i="1"/>
  <c r="Z31" i="1"/>
  <c r="X31" i="1"/>
  <c r="W31" i="1"/>
  <c r="V31" i="1"/>
  <c r="B31" i="1"/>
  <c r="AA30" i="1"/>
  <c r="Z30" i="1"/>
  <c r="X30" i="1"/>
  <c r="W30" i="1"/>
  <c r="V30" i="1"/>
  <c r="B30" i="1"/>
  <c r="AA29" i="1"/>
  <c r="Z29" i="1"/>
  <c r="X29" i="1"/>
  <c r="W29" i="1"/>
  <c r="V29" i="1"/>
  <c r="B29" i="1"/>
  <c r="AA28" i="1"/>
  <c r="Z28" i="1"/>
  <c r="X28" i="1"/>
  <c r="W28" i="1"/>
  <c r="V28" i="1"/>
  <c r="B28" i="1"/>
  <c r="AA27" i="1"/>
  <c r="Z27" i="1"/>
  <c r="X27" i="1"/>
  <c r="W27" i="1"/>
  <c r="V27" i="1"/>
  <c r="B27" i="1"/>
  <c r="AA26" i="1"/>
  <c r="Z26" i="1"/>
  <c r="X26" i="1"/>
  <c r="W26" i="1"/>
  <c r="V26" i="1"/>
  <c r="B26" i="1"/>
  <c r="AA25" i="1"/>
  <c r="Z25" i="1"/>
  <c r="X25" i="1"/>
  <c r="W25" i="1"/>
  <c r="V25" i="1"/>
  <c r="B25" i="1"/>
  <c r="AA24" i="1"/>
  <c r="Z24" i="1"/>
  <c r="X24" i="1"/>
  <c r="W24" i="1"/>
  <c r="V24" i="1"/>
  <c r="B24" i="1"/>
  <c r="AA23" i="1"/>
  <c r="Z23" i="1"/>
  <c r="X23" i="1"/>
  <c r="W23" i="1"/>
  <c r="V23" i="1"/>
  <c r="B23" i="1"/>
  <c r="AA22" i="1"/>
  <c r="Z22" i="1"/>
  <c r="X22" i="1"/>
  <c r="W22" i="1"/>
  <c r="V22" i="1"/>
  <c r="B22" i="1"/>
  <c r="AA21" i="1"/>
  <c r="Z21" i="1"/>
  <c r="X21" i="1"/>
  <c r="W21" i="1"/>
  <c r="V21" i="1"/>
  <c r="B21" i="1"/>
  <c r="AA20" i="1"/>
  <c r="Z20" i="1"/>
  <c r="X20" i="1"/>
  <c r="W20" i="1"/>
  <c r="V20" i="1"/>
  <c r="B20" i="1"/>
  <c r="AA19" i="1"/>
  <c r="Z19" i="1"/>
  <c r="X19" i="1"/>
  <c r="W19" i="1"/>
  <c r="V19" i="1"/>
  <c r="B19" i="1"/>
  <c r="AA18" i="1"/>
  <c r="Z18" i="1"/>
  <c r="X18" i="1"/>
  <c r="W18" i="1"/>
  <c r="V18" i="1"/>
  <c r="B18" i="1"/>
  <c r="AA17" i="1"/>
  <c r="Z17" i="1"/>
  <c r="X17" i="1"/>
  <c r="W17" i="1"/>
  <c r="V17" i="1"/>
  <c r="B17" i="1"/>
  <c r="AA16" i="1"/>
  <c r="Z16" i="1"/>
  <c r="X16" i="1"/>
  <c r="W16" i="1"/>
  <c r="V16" i="1"/>
  <c r="B16" i="1"/>
  <c r="AA15" i="1"/>
  <c r="Z15" i="1"/>
  <c r="X15" i="1"/>
  <c r="W15" i="1"/>
  <c r="V15" i="1"/>
  <c r="B15" i="1"/>
  <c r="AA14" i="1"/>
  <c r="Z14" i="1"/>
  <c r="X14" i="1"/>
  <c r="W14" i="1"/>
  <c r="V14" i="1"/>
  <c r="B14" i="1"/>
  <c r="AA13" i="1"/>
  <c r="Z13" i="1"/>
  <c r="X13" i="1"/>
  <c r="W13" i="1"/>
  <c r="V13" i="1"/>
  <c r="B13" i="1"/>
  <c r="AA12" i="1"/>
  <c r="Z12" i="1"/>
  <c r="X12" i="1"/>
  <c r="W12" i="1"/>
  <c r="V12" i="1"/>
  <c r="B12" i="1"/>
  <c r="AA11" i="1"/>
  <c r="Z11" i="1"/>
  <c r="X11" i="1"/>
  <c r="W11" i="1"/>
  <c r="V11" i="1"/>
  <c r="B11" i="1"/>
  <c r="AA10" i="1"/>
  <c r="Z10" i="1"/>
  <c r="X10" i="1"/>
  <c r="W10" i="1"/>
  <c r="V10" i="1"/>
  <c r="B10" i="1"/>
  <c r="AA9" i="1"/>
  <c r="Z9" i="1"/>
  <c r="X9" i="1"/>
  <c r="W9" i="1"/>
  <c r="V9" i="1"/>
  <c r="B9" i="1"/>
  <c r="AA8" i="1"/>
  <c r="Z8" i="1"/>
  <c r="X8" i="1"/>
  <c r="W8" i="1"/>
  <c r="V8" i="1"/>
  <c r="B8" i="1"/>
  <c r="AA7" i="1"/>
  <c r="Z7" i="1"/>
  <c r="X7" i="1"/>
  <c r="W7" i="1"/>
  <c r="V7" i="1"/>
  <c r="B7" i="1"/>
  <c r="AA6" i="1"/>
  <c r="Z6" i="1"/>
  <c r="X6" i="1"/>
  <c r="W6" i="1"/>
  <c r="V6" i="1"/>
  <c r="B6" i="1"/>
  <c r="AA5" i="1"/>
  <c r="Z5" i="1"/>
  <c r="X5" i="1"/>
  <c r="W5" i="1"/>
  <c r="V5" i="1"/>
  <c r="B5" i="1"/>
  <c r="AA4" i="1"/>
  <c r="Z4" i="1"/>
  <c r="X4" i="1"/>
  <c r="W4" i="1"/>
  <c r="V4" i="1"/>
  <c r="B4" i="1"/>
  <c r="AA3" i="1"/>
  <c r="Z3" i="1"/>
  <c r="X3" i="1"/>
  <c r="W3" i="1"/>
  <c r="V3" i="1"/>
  <c r="Q3" i="1"/>
  <c r="P3" i="1"/>
  <c r="B3" i="1"/>
  <c r="D7" i="14"/>
  <c r="D6" i="14"/>
  <c r="D5" i="14"/>
  <c r="D4" i="14"/>
  <c r="D3" i="14"/>
  <c r="D2" i="14"/>
</calcChain>
</file>

<file path=xl/sharedStrings.xml><?xml version="1.0" encoding="utf-8"?>
<sst xmlns="http://schemas.openxmlformats.org/spreadsheetml/2006/main" count="807" uniqueCount="497">
  <si>
    <t>价格区间</t>
  </si>
  <si>
    <t>(全部)</t>
  </si>
  <si>
    <t>行标签</t>
  </si>
  <si>
    <t>计数项:评星</t>
  </si>
  <si>
    <t>TOP20</t>
  </si>
  <si>
    <t>3-4星</t>
  </si>
  <si>
    <t>4-4.5星</t>
  </si>
  <si>
    <t>4.5-5星</t>
  </si>
  <si>
    <t>TOP21-40</t>
  </si>
  <si>
    <t>1-2星</t>
  </si>
  <si>
    <t>TOP41-60</t>
  </si>
  <si>
    <t>TOP61-80</t>
  </si>
  <si>
    <t>TOP81-100</t>
  </si>
  <si>
    <t>总计</t>
  </si>
  <si>
    <t>市场: 美国   类目: Any Department &gt; Sports &amp; Outdoors &gt; Outdoor Recreation   时间: 2019-05-08 03:40:11   URL: https://www.amazon.com/Best-Sellers-Sports-Outdoors-Outdoor-Recreation/zgbs/sporting-goods/706814011/ref=zg_bs_nav_sg_1_sg</t>
  </si>
  <si>
    <r>
      <rPr>
        <b/>
        <u/>
        <sz val="8"/>
        <color rgb="FFFFFFFF"/>
        <rFont val="宋体"/>
        <family val="3"/>
        <charset val="134"/>
      </rPr>
      <t>排名</t>
    </r>
  </si>
  <si>
    <r>
      <rPr>
        <b/>
        <u/>
        <sz val="8"/>
        <color rgb="FFFFFFFF"/>
        <rFont val="宋体"/>
        <family val="3"/>
        <charset val="134"/>
      </rPr>
      <t>排名区间</t>
    </r>
  </si>
  <si>
    <r>
      <rPr>
        <b/>
        <u/>
        <sz val="8"/>
        <color rgb="FFFFFFFF"/>
        <rFont val="宋体"/>
        <family val="3"/>
        <charset val="134"/>
      </rPr>
      <t>大类排名</t>
    </r>
  </si>
  <si>
    <r>
      <rPr>
        <b/>
        <u/>
        <sz val="8"/>
        <color rgb="FFFFFFFF"/>
        <rFont val="宋体"/>
        <family val="3"/>
        <charset val="134"/>
      </rPr>
      <t>分类</t>
    </r>
  </si>
  <si>
    <t>ASIN</t>
  </si>
  <si>
    <t>图片</t>
  </si>
  <si>
    <t>标题</t>
  </si>
  <si>
    <r>
      <rPr>
        <b/>
        <u/>
        <sz val="8"/>
        <color rgb="FFFFFFFF"/>
        <rFont val="宋体"/>
        <family val="3"/>
        <charset val="134"/>
      </rPr>
      <t>品牌</t>
    </r>
  </si>
  <si>
    <t>价格</t>
  </si>
  <si>
    <t>最高价</t>
  </si>
  <si>
    <r>
      <rPr>
        <b/>
        <u/>
        <sz val="8"/>
        <color rgb="FFFFFFFF"/>
        <rFont val="宋体"/>
        <family val="3"/>
        <charset val="134"/>
      </rPr>
      <t>购物车价格</t>
    </r>
  </si>
  <si>
    <r>
      <rPr>
        <b/>
        <u/>
        <sz val="8"/>
        <color rgb="FFFFFFFF"/>
        <rFont val="宋体"/>
        <family val="3"/>
        <charset val="134"/>
      </rPr>
      <t>评星</t>
    </r>
  </si>
  <si>
    <r>
      <rPr>
        <b/>
        <u/>
        <sz val="8"/>
        <color rgb="FFFFFFFF"/>
        <rFont val="Consolas"/>
        <family val="2"/>
      </rPr>
      <t xml:space="preserve">Review </t>
    </r>
    <r>
      <rPr>
        <b/>
        <u/>
        <sz val="8"/>
        <color rgb="FFFFFFFF"/>
        <rFont val="宋体"/>
        <family val="3"/>
        <charset val="134"/>
      </rPr>
      <t>数量</t>
    </r>
  </si>
  <si>
    <r>
      <rPr>
        <b/>
        <u/>
        <sz val="8"/>
        <color rgb="FFFFFFFF"/>
        <rFont val="宋体"/>
        <family val="3"/>
        <charset val="134"/>
      </rPr>
      <t>预测</t>
    </r>
    <r>
      <rPr>
        <b/>
        <u/>
        <sz val="8"/>
        <color rgb="FFFFFFFF"/>
        <rFont val="Consolas"/>
        <family val="2"/>
      </rPr>
      <t>30</t>
    </r>
    <r>
      <rPr>
        <b/>
        <u/>
        <sz val="8"/>
        <color rgb="FFFFFFFF"/>
        <rFont val="宋体"/>
        <family val="3"/>
        <charset val="134"/>
      </rPr>
      <t>天销量</t>
    </r>
  </si>
  <si>
    <r>
      <rPr>
        <b/>
        <u/>
        <sz val="8"/>
        <color rgb="FFFFFFFF"/>
        <rFont val="宋体"/>
        <family val="3"/>
        <charset val="134"/>
      </rPr>
      <t>预测</t>
    </r>
    <r>
      <rPr>
        <b/>
        <u/>
        <sz val="8"/>
        <color rgb="FFFFFFFF"/>
        <rFont val="Consolas"/>
        <family val="2"/>
      </rPr>
      <t>30</t>
    </r>
    <r>
      <rPr>
        <b/>
        <u/>
        <sz val="8"/>
        <color rgb="FFFFFFFF"/>
        <rFont val="宋体"/>
        <family val="3"/>
        <charset val="134"/>
      </rPr>
      <t>天销售额</t>
    </r>
  </si>
  <si>
    <r>
      <rPr>
        <b/>
        <u/>
        <sz val="8"/>
        <color rgb="FFFFFFFF"/>
        <rFont val="宋体"/>
        <family val="3"/>
        <charset val="134"/>
      </rPr>
      <t>销量平均值</t>
    </r>
  </si>
  <si>
    <r>
      <rPr>
        <b/>
        <u/>
        <sz val="8"/>
        <color rgb="FFFFFFFF"/>
        <rFont val="宋体"/>
        <family val="3"/>
        <charset val="134"/>
      </rPr>
      <t>销售额平均值</t>
    </r>
  </si>
  <si>
    <r>
      <rPr>
        <b/>
        <u/>
        <sz val="8"/>
        <color rgb="FFFFFFFF"/>
        <rFont val="宋体"/>
        <family val="3"/>
        <charset val="134"/>
      </rPr>
      <t>上架日期</t>
    </r>
  </si>
  <si>
    <r>
      <rPr>
        <b/>
        <u/>
        <sz val="8"/>
        <color rgb="FFFFFFFF"/>
        <rFont val="宋体"/>
        <family val="3"/>
        <charset val="134"/>
      </rPr>
      <t>卖家数</t>
    </r>
  </si>
  <si>
    <r>
      <rPr>
        <b/>
        <u/>
        <sz val="8"/>
        <color rgb="FFFFFFFF"/>
        <rFont val="宋体"/>
        <family val="3"/>
        <charset val="134"/>
      </rPr>
      <t>购物车卖家</t>
    </r>
  </si>
  <si>
    <r>
      <rPr>
        <b/>
        <u/>
        <sz val="8"/>
        <color rgb="FFFFFFFF"/>
        <rFont val="Consolas"/>
        <family val="2"/>
      </rPr>
      <t>LQS</t>
    </r>
    <r>
      <rPr>
        <b/>
        <u/>
        <sz val="8"/>
        <color rgb="FFFFFFFF"/>
        <rFont val="宋体"/>
        <family val="3"/>
        <charset val="134"/>
      </rPr>
      <t>质量分</t>
    </r>
  </si>
  <si>
    <r>
      <rPr>
        <b/>
        <u/>
        <sz val="8"/>
        <color rgb="FFFFFFFF"/>
        <rFont val="宋体"/>
        <family val="3"/>
        <charset val="134"/>
      </rPr>
      <t>评星等级</t>
    </r>
  </si>
  <si>
    <r>
      <rPr>
        <b/>
        <u/>
        <sz val="8"/>
        <color rgb="FFFFFFFF"/>
        <rFont val="宋体"/>
        <family val="3"/>
        <charset val="134"/>
      </rPr>
      <t>价格区间</t>
    </r>
  </si>
  <si>
    <r>
      <rPr>
        <b/>
        <u/>
        <sz val="8"/>
        <color rgb="FFFFFFFF"/>
        <rFont val="Consolas"/>
        <family val="2"/>
      </rPr>
      <t>review</t>
    </r>
    <r>
      <rPr>
        <b/>
        <u/>
        <sz val="8"/>
        <color rgb="FFFFFFFF"/>
        <rFont val="宋体"/>
        <family val="3"/>
        <charset val="134"/>
      </rPr>
      <t>数区间</t>
    </r>
  </si>
  <si>
    <r>
      <rPr>
        <b/>
        <u/>
        <sz val="8"/>
        <color rgb="FFFFFFFF"/>
        <rFont val="宋体"/>
        <family val="3"/>
        <charset val="134"/>
      </rPr>
      <t>包装重量</t>
    </r>
  </si>
  <si>
    <r>
      <rPr>
        <b/>
        <u/>
        <sz val="8"/>
        <color rgb="FFFFFFFF"/>
        <rFont val="宋体"/>
        <family val="3"/>
        <charset val="134"/>
      </rPr>
      <t>上架年份</t>
    </r>
  </si>
  <si>
    <r>
      <rPr>
        <b/>
        <u/>
        <sz val="8"/>
        <color rgb="FFFFFFFF"/>
        <rFont val="宋体"/>
        <family val="3"/>
        <charset val="134"/>
      </rPr>
      <t>重量区间</t>
    </r>
  </si>
  <si>
    <r>
      <rPr>
        <b/>
        <u/>
        <sz val="8"/>
        <color rgb="FFFFFFFF"/>
        <rFont val="宋体"/>
        <family val="3"/>
        <charset val="134"/>
      </rPr>
      <t>变体数</t>
    </r>
  </si>
  <si>
    <t>Health &amp; Household</t>
  </si>
  <si>
    <t>B07B46WWN2</t>
  </si>
  <si>
    <t>Cottonelle FreshCare Flushable Wipes for Adults, Wet Wipes, Alcohol Free, 336 Wet Wipes per Pack (Eight 42-Count Resealable Soft Packs)</t>
  </si>
  <si>
    <t>Cottonelle</t>
  </si>
  <si>
    <t>5/25/2018</t>
  </si>
  <si>
    <t>MCH</t>
  </si>
  <si>
    <t>Sports &amp; Outdoors</t>
  </si>
  <si>
    <t>B01M4RCAVO</t>
  </si>
  <si>
    <t>Sawyer Products Premium Insect Repellent with 20% Picaridin</t>
  </si>
  <si>
    <t>Sawyer Products</t>
  </si>
  <si>
    <t>7/16/2009</t>
  </si>
  <si>
    <t>AMZ</t>
  </si>
  <si>
    <t>Clothing, Shoes &amp; Jewelry</t>
  </si>
  <si>
    <t>B07JPYSNDP</t>
  </si>
  <si>
    <t>VIFUUR Water Sports Shoes Barefoot Quick-Dry Aqua Yoga Socks Slip-on for Men Women Kids</t>
  </si>
  <si>
    <t>VIFUUR</t>
  </si>
  <si>
    <t>7/25/2018</t>
  </si>
  <si>
    <t>FBA</t>
  </si>
  <si>
    <t>B004QWYCVG</t>
  </si>
  <si>
    <t>Native Unisex Kid's Jefferson Slip-On Sneaker</t>
  </si>
  <si>
    <t>Native-Shoes</t>
  </si>
  <si>
    <t>8/8/2005</t>
  </si>
  <si>
    <t>Kitchen &amp; Dining</t>
  </si>
  <si>
    <t>B01ACAXJ50</t>
  </si>
  <si>
    <t>Hydro Flask 32 oz Double Wall Vacuum Insulated Stainless Steel Leak Proof Sports Water Bottle, Wide Mouth with BPA Free Flex Cap, Cobalt</t>
  </si>
  <si>
    <t>Hydro Flask</t>
  </si>
  <si>
    <t>5/10/2016</t>
  </si>
  <si>
    <t>B0779SKCXW</t>
  </si>
  <si>
    <t>LETSCOM Fitness Tracker HR, Activity Tracker Watch with Heart Rate Monitor, Waterproof Smart Fitness Band with Step Counter, Calorie Counter, Pedometer Watch for Kids Women and Men</t>
  </si>
  <si>
    <t>LETSCOM</t>
  </si>
  <si>
    <t>3/26/2019</t>
  </si>
  <si>
    <t>B01GW2GH4M</t>
  </si>
  <si>
    <t>Hydro Flask Double Wall Vacuum Insulated Stainless Steel Sports Water Bottle, Wide Mouth with BPA Free Straw Lid</t>
  </si>
  <si>
    <t>8/16/2016</t>
  </si>
  <si>
    <t>Approach Wedges</t>
  </si>
  <si>
    <t>B07JDFRM6G</t>
  </si>
  <si>
    <t>Simple Modern Summit Water Bottle + Extra Lid - Wide Mouth Vacuum Insulated 18/8 Stainless Steel Powder Coated</t>
  </si>
  <si>
    <t>Simple Modern</t>
  </si>
  <si>
    <t>3/27/2016</t>
  </si>
  <si>
    <t>Gap Wedges</t>
  </si>
  <si>
    <t>B01LA75PTW</t>
  </si>
  <si>
    <t>CamelBak eddy Kids 12oz Water Bottle</t>
  </si>
  <si>
    <t>CamelBak</t>
  </si>
  <si>
    <t>1/21/2016</t>
  </si>
  <si>
    <t>Lob Wedges</t>
  </si>
  <si>
    <t>B07MTWNXV1</t>
  </si>
  <si>
    <t>Stearns Puddle Jumper Kids Life Jacket | Life Vest for Children</t>
  </si>
  <si>
    <t>Stearns</t>
  </si>
  <si>
    <t>6/3/2010</t>
  </si>
  <si>
    <t>Pitching Wedges</t>
  </si>
  <si>
    <t>B00M1VN15M</t>
  </si>
  <si>
    <t>BlenderBottle Classic Loop Top Shaker Bottle, 28-Ounce, Aqua/Aqua</t>
  </si>
  <si>
    <t>Blender Bottle</t>
  </si>
  <si>
    <t>8/19/2014</t>
  </si>
  <si>
    <t>Sand Wedges</t>
  </si>
  <si>
    <t>B01J4MF19O</t>
  </si>
  <si>
    <t>Physix Gear Compression Socks for Men &amp; Women (20-30 mmHg) Best Graduated Athletic Fit for Running, Nurses, Shin Splints, Flight Travel &amp; Maternity Pregnancy - Boost Stamina, Circulation &amp; Recovery</t>
  </si>
  <si>
    <t>Physix Gear Sport</t>
  </si>
  <si>
    <t>Utility Clubs</t>
  </si>
  <si>
    <t>B07HY3VCC3</t>
  </si>
  <si>
    <t>BuildLife 1 Gallon Water Bottle Motivational Fitness Workout with Time Marker |Drink More Water Daily | Clear BPA-Free | Large 128 Ounce/73OZ/43OZ of Water</t>
  </si>
  <si>
    <t>BuildLife</t>
  </si>
  <si>
    <t>5/18/2018</t>
  </si>
  <si>
    <t>B07BNVTFM1</t>
  </si>
  <si>
    <t>POWERLIX Compression Knee Sleeve - Best Knee Brace for Men &amp; Women (SINGLE) – Knee Support for Running, Crossfit, Basketball, Weightlifting, Gym, Workout, Sports etc. – for BEST FIT CHECK SIZING CHART</t>
  </si>
  <si>
    <t>POWERLIX</t>
  </si>
  <si>
    <t>2/6/2017</t>
  </si>
  <si>
    <t>B01N9TMZJU</t>
  </si>
  <si>
    <t>Hydro Flask 12 Oz Standard w Flex Cap Lava, 1 EA</t>
  </si>
  <si>
    <t>2/24/2016</t>
  </si>
  <si>
    <t>Patio, Lawn &amp; Garden</t>
  </si>
  <si>
    <t>B004N59OFU</t>
  </si>
  <si>
    <t>REPEL Plant-Based Lemon Eucalyptus Insect Repellent, Pump Spray, 4-Ounce</t>
  </si>
  <si>
    <t>Repel</t>
  </si>
  <si>
    <t>1/26/2009</t>
  </si>
  <si>
    <t>B07G2VY8NW</t>
  </si>
  <si>
    <t>SIMARI Womens and Mens Water Shoes Quick-Dry Aqua Socks Barefoot for Outdoor Beach Swim Surf Yoga Exercise SWS001</t>
  </si>
  <si>
    <t>SIMARI</t>
  </si>
  <si>
    <t>7/31/2018</t>
  </si>
  <si>
    <t>B07DPTYS35</t>
  </si>
  <si>
    <t>Hydro Flask Wide Mouth BPA Free Insulated Sports Water Bottle Straw Lid for Sipping (Not Leak Proof)</t>
  </si>
  <si>
    <t>9/6/2016</t>
  </si>
  <si>
    <t>B00E8PZTHC</t>
  </si>
  <si>
    <t>Next Level Mens T-Shirt</t>
  </si>
  <si>
    <t>Next Level</t>
  </si>
  <si>
    <t>7/28/2013</t>
  </si>
  <si>
    <t>B07NDHJ6L6</t>
  </si>
  <si>
    <t>Rainleaf Microfiber Towel Perfect Sports &amp; Travel &amp;Beach Towel. Fast Drying - Super Absorbent - Ultra Compact. Suitable for Camping, Gym, Beach, Swimming, Backpacking.</t>
  </si>
  <si>
    <t>Rainleaf</t>
  </si>
  <si>
    <t>5/14/2016</t>
  </si>
  <si>
    <t>B07MSYTQNM</t>
  </si>
  <si>
    <t>Fitbit Inspire HR Heart Rate &amp; Fitness Tracker, One Size (S &amp; L bands included), 1 Count</t>
  </si>
  <si>
    <t>Fitbit</t>
  </si>
  <si>
    <t>3/10/2019</t>
  </si>
  <si>
    <t>B07PFS93YQ</t>
  </si>
  <si>
    <t>Coleman Dome Tent for Camping | Sundome Tent with Easy Setup</t>
  </si>
  <si>
    <t>Coleman</t>
  </si>
  <si>
    <t>6/29/2006</t>
  </si>
  <si>
    <t>B07QDPMZBM</t>
  </si>
  <si>
    <t>Carhartt Men's K87 Workwear Pocket Short-Sleeve T-Shirt</t>
  </si>
  <si>
    <t>Carhartt</t>
  </si>
  <si>
    <t>4/25/2006</t>
  </si>
  <si>
    <t>B07L9DH48D</t>
  </si>
  <si>
    <t>Simple Modern Summit Water Bottle with Straw Lid - Wide Mouth Vacuum Insulated 18/8 Stainless Steel Powder Coated</t>
  </si>
  <si>
    <t>4/25/2019</t>
  </si>
  <si>
    <t>B07FDVKYYS</t>
  </si>
  <si>
    <t>QuiFit Portable Drinking Straw Daily Water Bottle Sport Water Jug Gallon BPA Free Non Leak Design with Time Marked to Ensure You Drink Enough of Water Throughout The Day(Kindly tips:not include brush)</t>
  </si>
  <si>
    <t>QuiFit</t>
  </si>
  <si>
    <t>8/3/2018</t>
  </si>
  <si>
    <t>B00HA2ZKFQ</t>
  </si>
  <si>
    <t>Sport-Brella Versa-Brella SPF 50+ Adjustable Umbrella with Universal Clamp</t>
  </si>
  <si>
    <t>Sport-Brella</t>
  </si>
  <si>
    <t>3/27/2014</t>
  </si>
  <si>
    <t>B07CBMVV6G</t>
  </si>
  <si>
    <t>Copper Compression Socks For Men &amp; Women(3 Pairs),15-20mmHg is Best For Running,Athletic,Medical,Pregnancy and Travel</t>
  </si>
  <si>
    <t>FuelMeFoot</t>
  </si>
  <si>
    <t>8/7/2017</t>
  </si>
  <si>
    <t>B07PGJ593Z</t>
  </si>
  <si>
    <t>SB SOX Compression Socks (20-30mmHg) for Men &amp; Women - Best Stockings for Running, Medical, Athletic, Edema, Diabetic, Varicose Veins, Travel, Pregnancy, Shin Splints</t>
  </si>
  <si>
    <t>SB SOX</t>
  </si>
  <si>
    <t>B07QMP66MK</t>
  </si>
  <si>
    <t>Zippo Butane Fuel</t>
  </si>
  <si>
    <t>Zippo</t>
  </si>
  <si>
    <t>12/31/2011</t>
  </si>
  <si>
    <t>B003FO2B5U</t>
  </si>
  <si>
    <t>Fit &amp; Fresh Cool Coolers Slim Ice Packs for Coolers/Lunch Bags/Lunch Boxes/Office/Jobsite/Camping/Beach/Picnics/Golfing, for All Ages, Set of 4, Blue</t>
  </si>
  <si>
    <t>Fit &amp; Fresh</t>
  </si>
  <si>
    <t>7/1/2010</t>
  </si>
  <si>
    <t>B07KLS5N5W</t>
  </si>
  <si>
    <t>HYDRO CELL Stainless Steel Water Bottle w/Straw &amp; Wide Mouth Lids (40oz 32oz 24oz 18oz) - Keeps Liquids Hot or Cold with Double Wall Vacuum Insulated Sweat Proof Sport Design</t>
  </si>
  <si>
    <t>HYDRO CELL</t>
  </si>
  <si>
    <t>4/5/2017</t>
  </si>
  <si>
    <t>B07PBY2Y5V</t>
  </si>
  <si>
    <t>Hanes Men's Pullover EcoSmart Fleece Hooded Sweatshirt</t>
  </si>
  <si>
    <t>Hanes</t>
  </si>
  <si>
    <t>2/25/2019</t>
  </si>
  <si>
    <t>B07B725M81</t>
  </si>
  <si>
    <t>Womens and Mens Kids Water Shoes Barefoot Quick-Dry Aqua Socks for Beach Swim Surf Yoga Exercise</t>
  </si>
  <si>
    <t>WateLves</t>
  </si>
  <si>
    <t>4/5/2019</t>
  </si>
  <si>
    <t>B07QNFL7ZX</t>
  </si>
  <si>
    <t>Band-Aid Brand Flexible Fabric Adhesive Bandages for Wound Care &amp; First Aid, Assorted Sizes, 100 ct</t>
  </si>
  <si>
    <t>Band-Aid</t>
  </si>
  <si>
    <t>B078YPVCC9</t>
  </si>
  <si>
    <t>CHARMKING Compression Socks for Women &amp; Men 15-20 mmHg is Best Graduated Athletic &amp; Medical Running Flight Travel Nurses Pregnant - Boost Performance Blood Circulation &amp; Recovery</t>
  </si>
  <si>
    <t>CHARMKING</t>
  </si>
  <si>
    <t>1/11/2018</t>
  </si>
  <si>
    <t>B00P2XZKZ0</t>
  </si>
  <si>
    <t>GCI Outdoor Freestyle Rocker Portable Folding Rocking Chair</t>
  </si>
  <si>
    <t>GCI Outdoor</t>
  </si>
  <si>
    <t>11/18/2013</t>
  </si>
  <si>
    <t>B006EPM74W</t>
  </si>
  <si>
    <t>KT Tape Pro Kinesiology Sports Tape, Latex Free, Water Resistant, Therapeutic Tape, Pro &amp; Olympic Choice, Precut &amp; Uncut Options, 1 Roll</t>
  </si>
  <si>
    <t>KT Tape</t>
  </si>
  <si>
    <t>1/13/2011</t>
  </si>
  <si>
    <t>B0793T58LL</t>
  </si>
  <si>
    <t>Barerun Barefoot Quick-Dry Water Sports Shoes Aqua Socks for Swim Beach Pool Surf Yoga for Women Men</t>
  </si>
  <si>
    <t>Barerun</t>
  </si>
  <si>
    <t>1/18/2018</t>
  </si>
  <si>
    <t>Automotive</t>
  </si>
  <si>
    <t>B0006IX87S</t>
  </si>
  <si>
    <t>Camco TastePURE Water Filter with Flexible Hose Protector Greatly Reduces Bad Taste, Odors, Chlorine and Sediment in Drinking Water (40043)</t>
  </si>
  <si>
    <t>Camco</t>
  </si>
  <si>
    <t>6/15/2004</t>
  </si>
  <si>
    <t>B07C1H3PH6</t>
  </si>
  <si>
    <t>Wise Owl Outfitters Hammock Camping Double &amp; Single with Tree Straps - USA Based Hammocks Brand Gear, Indoor Outdoor Backpacking Survival &amp; Travel, Portable</t>
  </si>
  <si>
    <t>Wise Owl Outfitters</t>
  </si>
  <si>
    <t>8/11/2015</t>
  </si>
  <si>
    <t>B07CVNLX71</t>
  </si>
  <si>
    <t>Contigo Kids 2 and 1 Snack Hero Kids Tumbler and Snack Cup- 13 oz (Blue)</t>
  </si>
  <si>
    <t>Contigo</t>
  </si>
  <si>
    <t>5/4/2018</t>
  </si>
  <si>
    <t>B07C4BZY7Y</t>
  </si>
  <si>
    <t>SB SOX Compression Foot Sleeves for Men &amp; Women - Best Plantar Fasciitis Socks for Plantar Fasciitis Pain Relief, Heel Pain, and Treatment for Everyday Use with Arch Support</t>
  </si>
  <si>
    <t>12/15/2016</t>
  </si>
  <si>
    <t>B001NCDE84</t>
  </si>
  <si>
    <t>Nalgene Tritan Wide Mouth BPA-Free Water Bottle</t>
  </si>
  <si>
    <t>Nalgene</t>
  </si>
  <si>
    <t>B07PFRLSC5</t>
  </si>
  <si>
    <t>Simple Modern Wave Water Bottle - Vacuum Insulated Double Wall 18/8 Stainless Steel</t>
  </si>
  <si>
    <t>7/16/2016</t>
  </si>
  <si>
    <t>B071HLPJ77</t>
  </si>
  <si>
    <t>Baleaf Men's UPF 50+ UV Sun Protection Outdoor Long Sleeve Performance T-Shirt</t>
  </si>
  <si>
    <t>Baleaf</t>
  </si>
  <si>
    <t>12/3/2018</t>
  </si>
  <si>
    <t>B07P7RGQ6B</t>
  </si>
  <si>
    <t>Contigo 2063286 Ashland Water Bottle, 24 oz, Chard</t>
  </si>
  <si>
    <t>2/26/2019</t>
  </si>
  <si>
    <t>B01EN6LTAQ</t>
  </si>
  <si>
    <t>Razor A Kick Scooter</t>
  </si>
  <si>
    <t>Razor</t>
  </si>
  <si>
    <t>1/23/2017</t>
  </si>
  <si>
    <t>B07HG3LWNH</t>
  </si>
  <si>
    <t>CCBETTER Bike Lock, Cable Locks 4 Feet x 1/2 Inch High Security 5 Digit Resettable Combination Bicycle Lock Coiling Best for Bicycle Outdoors</t>
  </si>
  <si>
    <t>CCBETTER</t>
  </si>
  <si>
    <t>5/5/2019</t>
  </si>
  <si>
    <t>B00PZTVEMY</t>
  </si>
  <si>
    <t>Unionbay Men's Cordova Belted Messenger Cargo Short - Reg and Big and Tall Sizes</t>
  </si>
  <si>
    <t>UNIONBAY</t>
  </si>
  <si>
    <t>1/10/2013</t>
  </si>
  <si>
    <t>B00GA03F2O</t>
  </si>
  <si>
    <t>Hydro Flask Double Wall Vacuum Insulated Stainless Steel Water Bottle / Travel Coffee Mug, Wide Mouth with BPA Free Hydro Flip Cap</t>
  </si>
  <si>
    <t>2/22/2013</t>
  </si>
  <si>
    <t>B07BHXYR57</t>
  </si>
  <si>
    <t>Baleaf Women's UPF 50+ Sun Protection T-Shirt Long/Short Sleeve Outdoor Performance</t>
  </si>
  <si>
    <t>6/27/2017</t>
  </si>
  <si>
    <t>B01L8JJ1GK</t>
  </si>
  <si>
    <t>Hanes Men's Ecosmart Fleece Sweatshirt</t>
  </si>
  <si>
    <t>7/26/2005</t>
  </si>
  <si>
    <t>B00CYBXH7G</t>
  </si>
  <si>
    <t>Be Smart Get Prepared 100 Piece First Aid Kit, Clean, Treat and Protect Most Injuries with The kit That is Great for Any Home, Office, Vehicle, Camping and Sports. 0.71 Pound</t>
  </si>
  <si>
    <t>Be Smart Get Prepared</t>
  </si>
  <si>
    <t>8/20/2017</t>
  </si>
  <si>
    <t>B076CWHTP5</t>
  </si>
  <si>
    <t>CamelBak Chute Mag Water Bottle, BPA-Free</t>
  </si>
  <si>
    <t>3/17/2018</t>
  </si>
  <si>
    <t>B07CGMMGZW</t>
  </si>
  <si>
    <t>UFlex Athletics Knee Compression Sleeve Support for Running, Jogging, Sports - Brace for Joint Pain Relief, Arthritis and Injury Recovery - Single Wrap</t>
  </si>
  <si>
    <t>UFlex Athletics</t>
  </si>
  <si>
    <t>11/30/2016</t>
  </si>
  <si>
    <t>B07H1R7M45</t>
  </si>
  <si>
    <t>Brita 26 Ounce Premium Filtering Water Bottle with Filter BPA Free - Clear</t>
  </si>
  <si>
    <t>Brita</t>
  </si>
  <si>
    <t>12/1/2018</t>
  </si>
  <si>
    <t>B07F8B9T8Z</t>
  </si>
  <si>
    <t>Intex Dura-Beam Standard Series Pillow Rest Raised Airbed w/Built-in Pillow &amp; Internal Electric Pump</t>
  </si>
  <si>
    <t>Intex</t>
  </si>
  <si>
    <t>10/12/2018</t>
  </si>
  <si>
    <t>Tools &amp; Home Improvement</t>
  </si>
  <si>
    <t>B01A5KLUG2</t>
  </si>
  <si>
    <t>UV Flashlight Black light UV Lights , Vansky 51 LED Ultraviolet Blacklight Pet Urine Detector For Dog/Cat Urine,Dry Stains,Bed Bug, Matching with Pet Odor Eliminator</t>
  </si>
  <si>
    <t>Vansky</t>
  </si>
  <si>
    <t>1/4/2016</t>
  </si>
  <si>
    <t>B07H7HWYZN</t>
  </si>
  <si>
    <t>Compression Socks for Women and Men-Best Medical,for Running,Nursing,Circulation &amp; Recovery</t>
  </si>
  <si>
    <t>Laite Hebe</t>
  </si>
  <si>
    <t>9/10/2018</t>
  </si>
  <si>
    <t>B07FZTWG1B</t>
  </si>
  <si>
    <t>Maledan Bands Replacement Compatible with Fitbit Charge 2, 3-Pack, Women Men</t>
  </si>
  <si>
    <t>Maledan</t>
  </si>
  <si>
    <t>12/16/2016</t>
  </si>
  <si>
    <t>B006QF3TW4</t>
  </si>
  <si>
    <t>LifeStraw Personal Water Filter</t>
  </si>
  <si>
    <t>LifeStraw</t>
  </si>
  <si>
    <t>7/19/2018</t>
  </si>
  <si>
    <t>B07BKR2WXP</t>
  </si>
  <si>
    <t>Simple Modern Ascent Water Bottle - Narrow Mouth, Vacuum Insulated, Double Wall, 18/8 Stainless Steel Powder Coated</t>
  </si>
  <si>
    <t>3/19/2017</t>
  </si>
  <si>
    <t>B00DGAV88Y</t>
  </si>
  <si>
    <t>Bell Standard and Self Sealing Bike Tubes</t>
  </si>
  <si>
    <t>Bell</t>
  </si>
  <si>
    <t>1/18/2008</t>
  </si>
  <si>
    <t>B07BQV3HQR</t>
  </si>
  <si>
    <t>Hilor Women's One Piece Swimsuits One Shoulder Swimwear Asymmetric Ruffle Monokinis Bathing Suits</t>
  </si>
  <si>
    <t>Hilor</t>
  </si>
  <si>
    <t>3/26/2018</t>
  </si>
  <si>
    <t>B07DKHTKP3</t>
  </si>
  <si>
    <t>TRUWEO Posture Corrector For Men And Women - USA Designed Upper Back Brace For Clavicle Support And Providing Pain Relief From Neck, Back &amp; Shoulder</t>
  </si>
  <si>
    <t>Truweo</t>
  </si>
  <si>
    <t>6/24/2018</t>
  </si>
  <si>
    <t>B01GDQH5TI</t>
  </si>
  <si>
    <t>Pink Queen Women's Removable Strap Wrap Pad Cheeky High Waist Bikini Set Swimsuit</t>
  </si>
  <si>
    <t>Pink Queen</t>
  </si>
  <si>
    <t>5/31/2016</t>
  </si>
  <si>
    <t>B07PJSS153</t>
  </si>
  <si>
    <t>IYOU Sport Watch Band Compatible with Apple Watch 38mm 40mm 42mm 44mm, Lightweight Breathable Nylon Loop Bands Replacement Strap Compatible with iWatch Series 4/3/2/1</t>
  </si>
  <si>
    <t>IYOU</t>
  </si>
  <si>
    <t>3/16/2019</t>
  </si>
  <si>
    <t>B075M2QJPH</t>
  </si>
  <si>
    <t>Jerzees Men's Spot Shield Short Sleeve Polo Sport Shirt</t>
  </si>
  <si>
    <t>Jerzees</t>
  </si>
  <si>
    <t>1/15/2008</t>
  </si>
  <si>
    <t>B073TVN384</t>
  </si>
  <si>
    <t>UV Protection Cooling Arm Sleeves - UPF 50 Compression Sun Sleeves for Men &amp; Women for Running, Cycling, Fishing, Golf, Volleyball, Basketball, Baseball &amp; Football - Skin Cancer Foundation Recommended</t>
  </si>
  <si>
    <t>Tough Outdoors</t>
  </si>
  <si>
    <t>10/26/2017</t>
  </si>
  <si>
    <t>Home &amp; Kitchen</t>
  </si>
  <si>
    <t>B07HP3KWB1</t>
  </si>
  <si>
    <t>LoveHome Memory Foam Lumbar Support Back Cushion with 3D Mesh Cover Balanced Firmness Designed for Lower Back Pain Relief- Ideal Back Pillow for Computer/Office Chair, Car Seat, Recliner etc. (Azure)</t>
  </si>
  <si>
    <t>LoveHome</t>
  </si>
  <si>
    <t>6/1/2014</t>
  </si>
  <si>
    <t>B001RR08O8</t>
  </si>
  <si>
    <t>KT Tape Cotton Kinesiology Sports Tape, Latex Free, Breathable, Therapeutic Tape, Pro &amp; Olympic Choice, Precut &amp; Uncut Options, 1 Roll</t>
  </si>
  <si>
    <t>8/3/2009</t>
  </si>
  <si>
    <t>B07C81F48R</t>
  </si>
  <si>
    <t>BlenderBottle Pro Series Shaker Bottle, 24-Ounce, Black</t>
  </si>
  <si>
    <t>4/20/2018</t>
  </si>
  <si>
    <t>B00006IDL6</t>
  </si>
  <si>
    <t>Band-Aid Brand Flexible Fabric Adhesive Bandages for Wound Care and First Aid, All One Size, 100 ct (Packaging May Vary)</t>
  </si>
  <si>
    <t>2/5/2008</t>
  </si>
  <si>
    <t>B07CMWGL2M</t>
  </si>
  <si>
    <t>GKVK Mens Slimming Body Shaper Vest Shirt Abs Abdomen Slim</t>
  </si>
  <si>
    <t>GKVK</t>
  </si>
  <si>
    <t>11/5/2015</t>
  </si>
  <si>
    <t>B07C1X4GS7</t>
  </si>
  <si>
    <t>TechWare Pro Ankle Brace Compression Sleeve - Relieves Achilles Tendonitis, Joint Pain. Plantar Fasciitis Foot Sock with Arch Support Reduces Swelling &amp; Heel Spur Pain. Injury Recovery for Sports</t>
  </si>
  <si>
    <t>TechWare Pro</t>
  </si>
  <si>
    <t>7/15/2017</t>
  </si>
  <si>
    <t>B07MJJ2G5Z</t>
  </si>
  <si>
    <t>Sable Knee Brace, Compression Sleeve FDA Approved, Support for Arthritis, ACL, Running, Biking, Basketball Sports, Joint Pain Relief, Meniscus Tear, Faster Injury Recovery, 1 Pair</t>
  </si>
  <si>
    <t>Sable</t>
  </si>
  <si>
    <t>6/25/2017</t>
  </si>
  <si>
    <t>B011H28ZII</t>
  </si>
  <si>
    <t>Savvy Infusion Water Bottle - 24 or 32 Ounce - Featuring Unique Leak-Proof Siliconed Sealed Cap w/ Handle - Includes Bonus Recipe Ebook</t>
  </si>
  <si>
    <t>Savvy Infusion</t>
  </si>
  <si>
    <t>5/19/2014</t>
  </si>
  <si>
    <t>B07FTHGQ2Y</t>
  </si>
  <si>
    <t>Fitness Tracker HR, Y1 Activity Tracker Watch with Heart Rate Monitor, Pedometer IP67 Waterproof Sleep Monitor Step Counter for Android &amp; iPhone</t>
  </si>
  <si>
    <t>Akuti</t>
  </si>
  <si>
    <t>8/10/2018</t>
  </si>
  <si>
    <t>B07H7CHWML</t>
  </si>
  <si>
    <t>Laite Hebe Compression Socks,(3 Pairs) Compression Sock Women &amp; Men - Best Running, Athletic Sports, Crossfit, Flight Travel</t>
  </si>
  <si>
    <t>8/11/2017</t>
  </si>
  <si>
    <t>B001ZFIA6U</t>
  </si>
  <si>
    <t>Franklin Sports Ball Maintenance Kit: Pump, Needles, &amp; Pressure Gauge — Pump for Soccer Balls, Basketballs, Volleyballs and Footballs — Sidelines Ball Pump — Complete Kit</t>
  </si>
  <si>
    <t>Franklin Sports</t>
  </si>
  <si>
    <t>5/17/2009</t>
  </si>
  <si>
    <t>B0033990ZQ</t>
  </si>
  <si>
    <t>Coleman Portable Camping Quad Chair with 4-Can Cooler</t>
  </si>
  <si>
    <t>1/1/2010</t>
  </si>
  <si>
    <t>B00AC8G8C4</t>
  </si>
  <si>
    <t>OUTDOOR Paracord Planet Mil-Spec Commercial Grade 550lb Type III Nylon Paracord</t>
  </si>
  <si>
    <t>PARACORD PLANET</t>
  </si>
  <si>
    <t>1/31/2013</t>
  </si>
  <si>
    <t>B01M0F5IA4</t>
  </si>
  <si>
    <t>Tomight [2 Pack] Elbow Brace, Tennis Elbow Brace with Compression Pad for Both Men and Women</t>
  </si>
  <si>
    <t>Tomight</t>
  </si>
  <si>
    <t>9/20/2016</t>
  </si>
  <si>
    <t>B07P7Y877S</t>
  </si>
  <si>
    <t>Columbia Men's Silver Ridge Convertible Pant, Breathable, UPF</t>
  </si>
  <si>
    <t>Columbia</t>
  </si>
  <si>
    <t>5/24/2012</t>
  </si>
  <si>
    <t>B010EAR6YI</t>
  </si>
  <si>
    <t>Brimma Leak Proof Fruit Infuser Water Bottle, Large 32 Oz.</t>
  </si>
  <si>
    <t>Brimma</t>
  </si>
  <si>
    <t>6/25/2015</t>
  </si>
  <si>
    <t>B07MM5W7Q8</t>
  </si>
  <si>
    <t>B07P11Q96H</t>
  </si>
  <si>
    <t>Champion Men's Long Mesh Short with Pockets</t>
  </si>
  <si>
    <t>Champion</t>
  </si>
  <si>
    <t>7/22/2015</t>
  </si>
  <si>
    <t>B076T39YNG</t>
  </si>
  <si>
    <t>CAMBIVO 2 Pack Knee Brace, Knee Compression Sleeve Support for Running, Arthritis, ACL, Meniscus Tear, Sports, Joint Pain Relief and Injury Recovery</t>
  </si>
  <si>
    <t>CAMBIVO</t>
  </si>
  <si>
    <t>8/8/2017</t>
  </si>
  <si>
    <t>B01MT8MQBT</t>
  </si>
  <si>
    <t>UNIONBAY Men's Survivor Belted Cargo Short-Reg and Big &amp; Tall Sizes</t>
  </si>
  <si>
    <t>4/8/2015</t>
  </si>
  <si>
    <t>B07Q41Y9P6</t>
  </si>
  <si>
    <t>Columbia Men's Glennaker Lake Front-Zip Rain Jacket with Hideaway Hood</t>
  </si>
  <si>
    <t>3/7/2012</t>
  </si>
  <si>
    <t>B07PB1MCJY</t>
  </si>
  <si>
    <t>Contigo 2063296 Autoseal Chill Water Bottle, 24 oz, Chard</t>
  </si>
  <si>
    <t>B072WHQFJ7</t>
  </si>
  <si>
    <t>GearLight LED Tactical Flashlight S1000 [2 PACK] - High Lumen, Zoomable, 5 Modes, Water Resistant, Handheld Light - Best Camping, Outdoor, Emergency, Everyday Flashlights</t>
  </si>
  <si>
    <t>GearLight</t>
  </si>
  <si>
    <t>6/26/2017</t>
  </si>
  <si>
    <t>B07D3TTS5X</t>
  </si>
  <si>
    <t>Compression Socks (3 Pairs) 15-20 mmHg is Best Athletic &amp; Medical for Men &amp; Women, Running, Flight, Travel, Nurses,Edema</t>
  </si>
  <si>
    <t>5/16/2018</t>
  </si>
  <si>
    <t>B01HO66F1U</t>
  </si>
  <si>
    <t>adidas Youth Soccer Tiro 17 Training Pants</t>
  </si>
  <si>
    <t>adidas</t>
  </si>
  <si>
    <t>1/4/2017</t>
  </si>
  <si>
    <t>B07CNSRKH7</t>
  </si>
  <si>
    <t>Iron Flask Sports Water Bottle - 22 Oz, 32 Oz, 40 Oz, or 64 Oz, 3 Lids, Vacuum Insulated Stainless Steel, Hot &amp; Cold, Wide Mouth, Double Walled, Simple Thermo Modern Travel Mug, Hydro Metal Canteen</t>
  </si>
  <si>
    <t>Iron Flask</t>
  </si>
  <si>
    <t>9/15/2016</t>
  </si>
  <si>
    <t>B002NLGNW8</t>
  </si>
  <si>
    <t>Mueller Green Fitted Wrist Brace, Black, Right Hand, Small/Medium</t>
  </si>
  <si>
    <t>Mueller</t>
  </si>
  <si>
    <t>8/24/2010</t>
  </si>
  <si>
    <t>B07F1SFJ2W</t>
  </si>
  <si>
    <t>Willful Fitness Tracker, Heart Rate Monitor Fitness Watch Activity Tracker(14 Modes) Pedometer with Step Counter Sleep Monitor Call SMS SNS Notice for Women Men Kids (Color Screen,IP68 Waterproof)</t>
  </si>
  <si>
    <t>Willful</t>
  </si>
  <si>
    <t>5/7/2018</t>
  </si>
  <si>
    <t>B014JUMTXM</t>
  </si>
  <si>
    <t>Foxelli Headlamp Flashlight - 165 Lumen, 3 x AAA Batteries Operated, Bright White Cree Led + Red Light, Perfect for Runners, Lightweight, Waterproof, Adjustable Headband, 3 AAA Batteries Included</t>
  </si>
  <si>
    <t>Foxelli</t>
  </si>
  <si>
    <t>8/1/2018</t>
  </si>
  <si>
    <t>B016YKHX1S</t>
  </si>
  <si>
    <t>Hanes Women's Jersey Short</t>
  </si>
  <si>
    <t>11/15/2015</t>
  </si>
  <si>
    <t>B07QD5NMTB</t>
  </si>
  <si>
    <t>ATUP Compatible Apple Watch Band 38mm 40mm 42mm 44mm Women Men, Soft Silicone Band Compatible iWatch Series 4, Series 3, Series 2, Series 1</t>
  </si>
  <si>
    <t>ATUP</t>
  </si>
  <si>
    <t>10/7/2018</t>
  </si>
  <si>
    <t>分类</t>
  </si>
  <si>
    <t>计数项:分类</t>
  </si>
  <si>
    <t>计数项:上架年份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</si>
  <si>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</si>
  <si>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</si>
  <si>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</si>
  <si>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</si>
  <si>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</si>
  <si>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</si>
  <si>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</si>
  <si>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</si>
  <si>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</si>
  <si>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</si>
  <si>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2008</t>
  </si>
  <si>
    <t>2006</t>
  </si>
  <si>
    <t>排名</t>
  </si>
  <si>
    <t>求和项:卖家数</t>
  </si>
  <si>
    <t>跟卖卖家数</t>
  </si>
  <si>
    <t>链接数</t>
  </si>
  <si>
    <t>20-30</t>
  </si>
  <si>
    <t>10-20</t>
  </si>
  <si>
    <t>5-10</t>
  </si>
  <si>
    <t>1-5</t>
  </si>
  <si>
    <t>1</t>
  </si>
  <si>
    <t>求和项:预测30天销量</t>
  </si>
  <si>
    <t>平均值项:销量平均值</t>
  </si>
  <si>
    <t>求和项:预测30天销售额</t>
  </si>
  <si>
    <t>求和项:销售额平均值</t>
  </si>
  <si>
    <t>更多资料请添加个人微信获取</t>
  </si>
  <si>
    <t>driver</t>
  </si>
  <si>
    <t>fairway woods</t>
  </si>
  <si>
    <t>Hybrid Clubs</t>
  </si>
  <si>
    <t>IronS</t>
  </si>
  <si>
    <t>chipper</t>
  </si>
  <si>
    <t>购物车卖家</t>
  </si>
  <si>
    <t>计数项:品牌</t>
  </si>
  <si>
    <t>计数项:review数区间</t>
  </si>
  <si>
    <t>5000+</t>
  </si>
  <si>
    <t>1500-2000</t>
  </si>
  <si>
    <t>500-1000</t>
  </si>
  <si>
    <t>1000-1500</t>
  </si>
  <si>
    <t>3000-3500</t>
  </si>
  <si>
    <t>2500-3000</t>
  </si>
  <si>
    <t>200-500</t>
  </si>
  <si>
    <t>4000-4500</t>
  </si>
  <si>
    <t>2000-2500</t>
  </si>
  <si>
    <t>3500-4000</t>
  </si>
  <si>
    <t>4500-5000</t>
  </si>
  <si>
    <t>&lt;20</t>
  </si>
  <si>
    <t>100-200</t>
  </si>
  <si>
    <t>20-50</t>
  </si>
  <si>
    <t>计数项:评星等级</t>
  </si>
  <si>
    <t>计数项:价格区间</t>
  </si>
  <si>
    <t>10-15</t>
  </si>
  <si>
    <t>15-20</t>
  </si>
  <si>
    <t>30-40</t>
  </si>
  <si>
    <t>&lt;5</t>
  </si>
  <si>
    <t>70-100</t>
  </si>
  <si>
    <t>40-50</t>
  </si>
  <si>
    <t>50-70</t>
  </si>
  <si>
    <t>计数项:购物车卖家</t>
  </si>
  <si>
    <t>计数项:重量区间</t>
  </si>
  <si>
    <t>0-1</t>
  </si>
  <si>
    <t>1-2</t>
  </si>
  <si>
    <t>2-5</t>
  </si>
  <si>
    <r>
      <t>淘宝素材自选店：</t>
    </r>
    <r>
      <rPr>
        <b/>
        <sz val="11"/>
        <color rgb="FFFF0000"/>
        <rFont val="宋体"/>
        <family val="3"/>
        <charset val="134"/>
      </rPr>
      <t>Andy跨境百宝箱</t>
    </r>
  </si>
  <si>
    <t>http://shop554257226.taobao.com/index.htm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</si>
</sst>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/m/d;@"/>
  </numFmts>
  <fonts count="20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0"/>
      <color rgb="FF000000"/>
      <name val="Consolas"/>
      <family val="2"/>
    </font>
    <font>
      <sz val="8"/>
      <color theme="1"/>
      <name val="Consolas"/>
      <family val="2"/>
    </font>
    <font>
      <sz val="11"/>
      <color theme="1"/>
      <name val="Consolas"/>
      <family val="2"/>
    </font>
    <font>
      <sz val="8"/>
      <color theme="1"/>
      <name val="宋体"/>
      <family val="3"/>
      <charset val="134"/>
      <scheme val="minor"/>
    </font>
    <font>
      <sz val="8"/>
      <color rgb="FF000000"/>
      <name val="微软雅黑"/>
      <family val="2"/>
      <charset val="134"/>
    </font>
    <font>
      <sz val="8"/>
      <color rgb="FF000000"/>
      <name val="Consolas"/>
      <family val="2"/>
    </font>
    <font>
      <sz val="14"/>
      <color rgb="FF000000"/>
      <name val="宋体"/>
      <family val="3"/>
      <charset val="134"/>
    </font>
    <font>
      <sz val="14"/>
      <color rgb="FF000000"/>
      <name val="Consolas"/>
      <family val="2"/>
    </font>
    <font>
      <b/>
      <u/>
      <sz val="8"/>
      <color rgb="FFFFFFFF"/>
      <name val="Consolas"/>
      <family val="2"/>
    </font>
    <font>
      <sz val="12"/>
      <color rgb="FF000000"/>
      <name val="Consolas"/>
      <family val="2"/>
    </font>
    <font>
      <b/>
      <u/>
      <sz val="8"/>
      <color rgb="FFFFFFFF"/>
      <name val="宋体"/>
      <family val="3"/>
      <charset val="134"/>
    </font>
    <font>
      <sz val="9.75"/>
      <color rgb="FF000000"/>
      <name val="Arial"/>
      <family val="2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b/>
      <sz val="11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2065187536243"/>
        <bgColor theme="4" tint="0.79992065187536243"/>
      </patternFill>
    </fill>
    <fill>
      <patternFill patternType="solid">
        <fgColor rgb="FF19A974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1454817346722"/>
      </top>
      <bottom/>
      <diagonal/>
    </border>
    <border>
      <left/>
      <right/>
      <top/>
      <bottom style="thin">
        <color theme="4" tint="0.39991454817346722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</cellStyleXfs>
  <cellXfs count="37">
    <xf numFmtId="0" fontId="0" fillId="0" borderId="0" xfId="0"/>
    <xf numFmtId="0" fontId="0" fillId="0" borderId="0" xfId="0" applyAlignment="1">
      <alignment horizontal="left"/>
    </xf>
    <xf numFmtId="9" fontId="0" fillId="0" borderId="0" xfId="2" applyFont="1" applyAlignment="1"/>
    <xf numFmtId="0" fontId="2" fillId="2" borderId="1" xfId="0" applyFont="1" applyFill="1" applyBorder="1"/>
    <xf numFmtId="0" fontId="0" fillId="2" borderId="2" xfId="0" applyFill="1" applyBorder="1"/>
    <xf numFmtId="49" fontId="0" fillId="0" borderId="0" xfId="0" applyNumberFormat="1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180" fontId="6" fillId="0" borderId="0" xfId="0" applyNumberFormat="1" applyFont="1"/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3" fillId="3" borderId="0" xfId="0" applyFont="1" applyFill="1" applyAlignment="1">
      <alignment horizontal="center" vertical="center" wrapText="1"/>
    </xf>
    <xf numFmtId="180" fontId="8" fillId="0" borderId="0" xfId="0" applyNumberFormat="1" applyFont="1" applyAlignment="1">
      <alignment horizontal="left" vertical="top" wrapText="1"/>
    </xf>
    <xf numFmtId="180" fontId="11" fillId="3" borderId="0" xfId="0" applyNumberFormat="1" applyFont="1" applyFill="1" applyAlignment="1">
      <alignment horizontal="center" vertical="center" wrapText="1"/>
    </xf>
    <xf numFmtId="0" fontId="11" fillId="3" borderId="0" xfId="0" applyFont="1" applyFill="1" applyAlignment="1">
      <alignment horizontal="left" vertical="center" wrapText="1"/>
    </xf>
    <xf numFmtId="0" fontId="14" fillId="0" borderId="0" xfId="0" applyFont="1" applyAlignment="1">
      <alignment horizontal="left" wrapText="1" indent="1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left" vertical="center"/>
    </xf>
    <xf numFmtId="0" fontId="15" fillId="0" borderId="0" xfId="1" applyAlignment="1">
      <alignment horizontal="left" vertical="center"/>
    </xf>
  </cellXfs>
  <cellStyles count="3">
    <cellStyle name="百分比" xfId="2" builtinId="5"/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[大卖选品数据可视化表格.xlsx]TOP100数据总体分析!数据透视表5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000"/>
              <a:t>TOP100</a:t>
            </a:r>
            <a:r>
              <a:rPr lang="en-US" altLang="zh-CN" sz="1000" baseline="0"/>
              <a:t> </a:t>
            </a:r>
            <a:r>
              <a:rPr lang="zh-CN" altLang="en-US" sz="1000" baseline="0"/>
              <a:t>数据分析</a:t>
            </a:r>
            <a:endParaRPr lang="en-US" altLang="zh-CN" sz="1000" baseline="0"/>
          </a:p>
        </c:rich>
      </c:tx>
      <c:layout>
        <c:manualLayout>
          <c:xMode val="edge"/>
          <c:yMode val="edge"/>
          <c:x val="0.33859543330279601"/>
          <c:y val="6.49087221095334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845835060091199E-2"/>
          <c:y val="0.20712525517643601"/>
          <c:w val="0.74883003522586"/>
          <c:h val="0.51328667249927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TOP100数据总体分析!$B$4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TOP100数据总体分析!$A$5:$A$26</c:f>
              <c:multiLvlStrCache>
                <c:ptCount val="16"/>
                <c:lvl>
                  <c:pt idx="0">
                    <c:v>3-4星</c:v>
                  </c:pt>
                  <c:pt idx="1">
                    <c:v>4-4.5星</c:v>
                  </c:pt>
                  <c:pt idx="2">
                    <c:v>4.5-5星</c:v>
                  </c:pt>
                  <c:pt idx="3">
                    <c:v>3-4星</c:v>
                  </c:pt>
                  <c:pt idx="4">
                    <c:v>4-4.5星</c:v>
                  </c:pt>
                  <c:pt idx="5">
                    <c:v>4.5-5星</c:v>
                  </c:pt>
                  <c:pt idx="6">
                    <c:v>1-2星</c:v>
                  </c:pt>
                  <c:pt idx="7">
                    <c:v>3-4星</c:v>
                  </c:pt>
                  <c:pt idx="8">
                    <c:v>4-4.5星</c:v>
                  </c:pt>
                  <c:pt idx="9">
                    <c:v>4.5-5星</c:v>
                  </c:pt>
                  <c:pt idx="10">
                    <c:v>3-4星</c:v>
                  </c:pt>
                  <c:pt idx="11">
                    <c:v>4-4.5星</c:v>
                  </c:pt>
                  <c:pt idx="12">
                    <c:v>4.5-5星</c:v>
                  </c:pt>
                  <c:pt idx="13">
                    <c:v>3-4星</c:v>
                  </c:pt>
                  <c:pt idx="14">
                    <c:v>4-4.5星</c:v>
                  </c:pt>
                  <c:pt idx="15">
                    <c:v>4.5-5星</c:v>
                  </c:pt>
                </c:lvl>
                <c:lvl>
                  <c:pt idx="0">
                    <c:v>TOP20</c:v>
                  </c:pt>
                  <c:pt idx="3">
                    <c:v>TOP21-40</c:v>
                  </c:pt>
                  <c:pt idx="7">
                    <c:v>TOP41-60</c:v>
                  </c:pt>
                  <c:pt idx="10">
                    <c:v>TOP61-80</c:v>
                  </c:pt>
                  <c:pt idx="13">
                    <c:v>TOP81-100</c:v>
                  </c:pt>
                </c:lvl>
              </c:multiLvlStrCache>
            </c:multiLvlStrRef>
          </c:cat>
          <c:val>
            <c:numRef>
              <c:f>TOP100数据总体分析!$B$5:$B$26</c:f>
              <c:numCache>
                <c:formatCode>General</c:formatCode>
                <c:ptCount val="16"/>
                <c:pt idx="0">
                  <c:v>2</c:v>
                </c:pt>
                <c:pt idx="1">
                  <c:v>12</c:v>
                </c:pt>
                <c:pt idx="2">
                  <c:v>6</c:v>
                </c:pt>
                <c:pt idx="3">
                  <c:v>1</c:v>
                </c:pt>
                <c:pt idx="4">
                  <c:v>13</c:v>
                </c:pt>
                <c:pt idx="5">
                  <c:v>5</c:v>
                </c:pt>
                <c:pt idx="7">
                  <c:v>1</c:v>
                </c:pt>
                <c:pt idx="8">
                  <c:v>9</c:v>
                </c:pt>
                <c:pt idx="9">
                  <c:v>10</c:v>
                </c:pt>
                <c:pt idx="10">
                  <c:v>3</c:v>
                </c:pt>
                <c:pt idx="11">
                  <c:v>13</c:v>
                </c:pt>
                <c:pt idx="12">
                  <c:v>4</c:v>
                </c:pt>
                <c:pt idx="13">
                  <c:v>1</c:v>
                </c:pt>
                <c:pt idx="14">
                  <c:v>12</c:v>
                </c:pt>
                <c:pt idx="1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0-D346-B5FC-BF05C618D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5898000"/>
        <c:axId val="745897680"/>
      </c:barChart>
      <c:catAx>
        <c:axId val="74589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5897680"/>
        <c:crosses val="autoZero"/>
        <c:auto val="1"/>
        <c:lblAlgn val="ctr"/>
        <c:lblOffset val="100"/>
        <c:noMultiLvlLbl val="0"/>
      </c:catAx>
      <c:valAx>
        <c:axId val="74589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589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[大卖选品数据可视化表格.xlsx]产品分类!数据透视表1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产品分类!$B$3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产品分类!$A$4:$A$12</c:f>
              <c:strCache>
                <c:ptCount val="8"/>
                <c:pt idx="0">
                  <c:v>Automotive</c:v>
                </c:pt>
                <c:pt idx="1">
                  <c:v>Clothing, Shoes &amp; Jewelry</c:v>
                </c:pt>
                <c:pt idx="2">
                  <c:v>Health &amp; Household</c:v>
                </c:pt>
                <c:pt idx="3">
                  <c:v>Home &amp; Kitchen</c:v>
                </c:pt>
                <c:pt idx="4">
                  <c:v>Kitchen &amp; Dining</c:v>
                </c:pt>
                <c:pt idx="5">
                  <c:v>Patio, Lawn &amp; Garden</c:v>
                </c:pt>
                <c:pt idx="6">
                  <c:v>Sports &amp; Outdoors</c:v>
                </c:pt>
                <c:pt idx="7">
                  <c:v>Tools &amp; Home Improvement</c:v>
                </c:pt>
              </c:strCache>
            </c:strRef>
          </c:cat>
          <c:val>
            <c:numRef>
              <c:f>产品分类!$B$4:$B$12</c:f>
              <c:numCache>
                <c:formatCode>General</c:formatCode>
                <c:ptCount val="8"/>
                <c:pt idx="0">
                  <c:v>1</c:v>
                </c:pt>
                <c:pt idx="1">
                  <c:v>25</c:v>
                </c:pt>
                <c:pt idx="2">
                  <c:v>7</c:v>
                </c:pt>
                <c:pt idx="3">
                  <c:v>1</c:v>
                </c:pt>
                <c:pt idx="4">
                  <c:v>11</c:v>
                </c:pt>
                <c:pt idx="5">
                  <c:v>1</c:v>
                </c:pt>
                <c:pt idx="6">
                  <c:v>52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2-9046-BEF6-7FF5CCD18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2099910"/>
        <c:axId val="797335503"/>
      </c:barChart>
      <c:catAx>
        <c:axId val="8420999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35503"/>
        <c:crosses val="autoZero"/>
        <c:auto val="1"/>
        <c:lblAlgn val="ctr"/>
        <c:lblOffset val="100"/>
        <c:noMultiLvlLbl val="0"/>
      </c:catAx>
      <c:valAx>
        <c:axId val="79733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20999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[大卖选品数据可视化表格.xlsx]上架年份!数据透视表3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上架年份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上架年份!$B$3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上架年份!$A$4:$A$16</c:f>
              <c:strCach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2008</c:v>
                </c:pt>
                <c:pt idx="11">
                  <c:v>2006</c:v>
                </c:pt>
              </c:strCache>
            </c:strRef>
          </c:cat>
          <c:val>
            <c:numRef>
              <c:f>上架年份!$B$4:$B$16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4</c:v>
                </c:pt>
                <c:pt idx="6">
                  <c:v>6</c:v>
                </c:pt>
                <c:pt idx="7">
                  <c:v>15</c:v>
                </c:pt>
                <c:pt idx="8">
                  <c:v>14</c:v>
                </c:pt>
                <c:pt idx="9">
                  <c:v>22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9-0A4D-B906-195DF7429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4402896"/>
        <c:axId val="1154404496"/>
      </c:barChart>
      <c:catAx>
        <c:axId val="115440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4404496"/>
        <c:crosses val="autoZero"/>
        <c:auto val="1"/>
        <c:lblAlgn val="ctr"/>
        <c:lblOffset val="100"/>
        <c:noMultiLvlLbl val="0"/>
      </c:catAx>
      <c:valAx>
        <c:axId val="115440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440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[大卖选品数据可视化表格.xlsx]单链接卖家数!数据透视表1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BSR100</a:t>
            </a:r>
            <a:r>
              <a:rPr lang="zh-CN" altLang="en-US"/>
              <a:t>链接跟卖卖家数</a:t>
            </a:r>
          </a:p>
        </c:rich>
      </c:tx>
      <c:layout>
        <c:manualLayout>
          <c:xMode val="edge"/>
          <c:yMode val="edge"/>
          <c:x val="0.289444444444444"/>
          <c:y val="0.1092592582658489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863102009859698E-2"/>
          <c:y val="0.25534258458183101"/>
          <c:w val="0.86332954114524096"/>
          <c:h val="0.556598371575912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单链接卖家数!$B$3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687-4643-97CF-948FDD1D8F7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687-4643-97CF-948FDD1D8F7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687-4643-97CF-948FDD1D8F7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687-4643-97CF-948FDD1D8F7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687-4643-97CF-948FDD1D8F7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687-4643-97CF-948FDD1D8F7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687-4643-97CF-948FDD1D8F7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687-4643-97CF-948FDD1D8F7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687-4643-97CF-948FDD1D8F7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687-4643-97CF-948FDD1D8F7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687-4643-97CF-948FDD1D8F7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687-4643-97CF-948FDD1D8F7A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687-4643-97CF-948FDD1D8F7A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687-4643-97CF-948FDD1D8F7A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687-4643-97CF-948FDD1D8F7A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8687-4643-97CF-948FDD1D8F7A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8687-4643-97CF-948FDD1D8F7A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8687-4643-97CF-948FDD1D8F7A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8687-4643-97CF-948FDD1D8F7A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8687-4643-97CF-948FDD1D8F7A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8687-4643-97CF-948FDD1D8F7A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8687-4643-97CF-948FDD1D8F7A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8687-4643-97CF-948FDD1D8F7A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8687-4643-97CF-948FDD1D8F7A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8687-4643-97CF-948FDD1D8F7A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8687-4643-97CF-948FDD1D8F7A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8687-4643-97CF-948FDD1D8F7A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8687-4643-97CF-948FDD1D8F7A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8687-4643-97CF-948FDD1D8F7A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8687-4643-97CF-948FDD1D8F7A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8687-4643-97CF-948FDD1D8F7A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8687-4643-97CF-948FDD1D8F7A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8687-4643-97CF-948FDD1D8F7A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8687-4643-97CF-948FDD1D8F7A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8687-4643-97CF-948FDD1D8F7A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8687-4643-97CF-948FDD1D8F7A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8687-4643-97CF-948FDD1D8F7A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8687-4643-97CF-948FDD1D8F7A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8687-4643-97CF-948FDD1D8F7A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8687-4643-97CF-948FDD1D8F7A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8687-4643-97CF-948FDD1D8F7A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8687-4643-97CF-948FDD1D8F7A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8687-4643-97CF-948FDD1D8F7A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8687-4643-97CF-948FDD1D8F7A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8687-4643-97CF-948FDD1D8F7A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8687-4643-97CF-948FDD1D8F7A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8687-4643-97CF-948FDD1D8F7A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8687-4643-97CF-948FDD1D8F7A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8687-4643-97CF-948FDD1D8F7A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8687-4643-97CF-948FDD1D8F7A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8687-4643-97CF-948FDD1D8F7A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8687-4643-97CF-948FDD1D8F7A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8687-4643-97CF-948FDD1D8F7A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8687-4643-97CF-948FDD1D8F7A}"/>
              </c:ext>
            </c:extLst>
          </c:dPt>
          <c:dPt>
            <c:idx val="5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8687-4643-97CF-948FDD1D8F7A}"/>
              </c:ext>
            </c:extLst>
          </c:dPt>
          <c:dPt>
            <c:idx val="5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8687-4643-97CF-948FDD1D8F7A}"/>
              </c:ext>
            </c:extLst>
          </c:dPt>
          <c:dPt>
            <c:idx val="5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8687-4643-97CF-948FDD1D8F7A}"/>
              </c:ext>
            </c:extLst>
          </c:dPt>
          <c:dPt>
            <c:idx val="5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8687-4643-97CF-948FDD1D8F7A}"/>
              </c:ext>
            </c:extLst>
          </c:dPt>
          <c:dPt>
            <c:idx val="5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8687-4643-97CF-948FDD1D8F7A}"/>
              </c:ext>
            </c:extLst>
          </c:dPt>
          <c:dPt>
            <c:idx val="5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8687-4643-97CF-948FDD1D8F7A}"/>
              </c:ext>
            </c:extLst>
          </c:dPt>
          <c:dPt>
            <c:idx val="6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8687-4643-97CF-948FDD1D8F7A}"/>
              </c:ext>
            </c:extLst>
          </c:dPt>
          <c:dPt>
            <c:idx val="6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8687-4643-97CF-948FDD1D8F7A}"/>
              </c:ext>
            </c:extLst>
          </c:dPt>
          <c:dPt>
            <c:idx val="6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8687-4643-97CF-948FDD1D8F7A}"/>
              </c:ext>
            </c:extLst>
          </c:dPt>
          <c:dPt>
            <c:idx val="6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8687-4643-97CF-948FDD1D8F7A}"/>
              </c:ext>
            </c:extLst>
          </c:dPt>
          <c:dPt>
            <c:idx val="6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8687-4643-97CF-948FDD1D8F7A}"/>
              </c:ext>
            </c:extLst>
          </c:dPt>
          <c:dPt>
            <c:idx val="6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3-8687-4643-97CF-948FDD1D8F7A}"/>
              </c:ext>
            </c:extLst>
          </c:dPt>
          <c:dPt>
            <c:idx val="6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5-8687-4643-97CF-948FDD1D8F7A}"/>
              </c:ext>
            </c:extLst>
          </c:dPt>
          <c:dPt>
            <c:idx val="6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7-8687-4643-97CF-948FDD1D8F7A}"/>
              </c:ext>
            </c:extLst>
          </c:dPt>
          <c:dPt>
            <c:idx val="6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9-8687-4643-97CF-948FDD1D8F7A}"/>
              </c:ext>
            </c:extLst>
          </c:dPt>
          <c:dPt>
            <c:idx val="6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B-8687-4643-97CF-948FDD1D8F7A}"/>
              </c:ext>
            </c:extLst>
          </c:dPt>
          <c:dPt>
            <c:idx val="7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D-8687-4643-97CF-948FDD1D8F7A}"/>
              </c:ext>
            </c:extLst>
          </c:dPt>
          <c:dPt>
            <c:idx val="7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F-8687-4643-97CF-948FDD1D8F7A}"/>
              </c:ext>
            </c:extLst>
          </c:dPt>
          <c:dPt>
            <c:idx val="7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1-8687-4643-97CF-948FDD1D8F7A}"/>
              </c:ext>
            </c:extLst>
          </c:dPt>
          <c:dPt>
            <c:idx val="7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3-8687-4643-97CF-948FDD1D8F7A}"/>
              </c:ext>
            </c:extLst>
          </c:dPt>
          <c:dPt>
            <c:idx val="7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5-8687-4643-97CF-948FDD1D8F7A}"/>
              </c:ext>
            </c:extLst>
          </c:dPt>
          <c:dPt>
            <c:idx val="7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7-8687-4643-97CF-948FDD1D8F7A}"/>
              </c:ext>
            </c:extLst>
          </c:dPt>
          <c:dPt>
            <c:idx val="7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9-8687-4643-97CF-948FDD1D8F7A}"/>
              </c:ext>
            </c:extLst>
          </c:dPt>
          <c:dPt>
            <c:idx val="7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B-8687-4643-97CF-948FDD1D8F7A}"/>
              </c:ext>
            </c:extLst>
          </c:dPt>
          <c:dPt>
            <c:idx val="7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D-8687-4643-97CF-948FDD1D8F7A}"/>
              </c:ext>
            </c:extLst>
          </c:dPt>
          <c:dPt>
            <c:idx val="7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F-8687-4643-97CF-948FDD1D8F7A}"/>
              </c:ext>
            </c:extLst>
          </c:dPt>
          <c:dPt>
            <c:idx val="8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1-8687-4643-97CF-948FDD1D8F7A}"/>
              </c:ext>
            </c:extLst>
          </c:dPt>
          <c:dPt>
            <c:idx val="8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3-8687-4643-97CF-948FDD1D8F7A}"/>
              </c:ext>
            </c:extLst>
          </c:dPt>
          <c:dPt>
            <c:idx val="8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5-8687-4643-97CF-948FDD1D8F7A}"/>
              </c:ext>
            </c:extLst>
          </c:dPt>
          <c:dPt>
            <c:idx val="8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7-8687-4643-97CF-948FDD1D8F7A}"/>
              </c:ext>
            </c:extLst>
          </c:dPt>
          <c:dPt>
            <c:idx val="8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9-8687-4643-97CF-948FDD1D8F7A}"/>
              </c:ext>
            </c:extLst>
          </c:dPt>
          <c:dPt>
            <c:idx val="8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B-8687-4643-97CF-948FDD1D8F7A}"/>
              </c:ext>
            </c:extLst>
          </c:dPt>
          <c:dPt>
            <c:idx val="8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D-8687-4643-97CF-948FDD1D8F7A}"/>
              </c:ext>
            </c:extLst>
          </c:dPt>
          <c:dPt>
            <c:idx val="8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F-8687-4643-97CF-948FDD1D8F7A}"/>
              </c:ext>
            </c:extLst>
          </c:dPt>
          <c:dPt>
            <c:idx val="8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1-8687-4643-97CF-948FDD1D8F7A}"/>
              </c:ext>
            </c:extLst>
          </c:dPt>
          <c:dPt>
            <c:idx val="8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3-8687-4643-97CF-948FDD1D8F7A}"/>
              </c:ext>
            </c:extLst>
          </c:dPt>
          <c:dPt>
            <c:idx val="9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5-8687-4643-97CF-948FDD1D8F7A}"/>
              </c:ext>
            </c:extLst>
          </c:dPt>
          <c:dPt>
            <c:idx val="9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7-8687-4643-97CF-948FDD1D8F7A}"/>
              </c:ext>
            </c:extLst>
          </c:dPt>
          <c:dPt>
            <c:idx val="9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9-8687-4643-97CF-948FDD1D8F7A}"/>
              </c:ext>
            </c:extLst>
          </c:dPt>
          <c:dPt>
            <c:idx val="9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B-8687-4643-97CF-948FDD1D8F7A}"/>
              </c:ext>
            </c:extLst>
          </c:dPt>
          <c:dPt>
            <c:idx val="9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D-8687-4643-97CF-948FDD1D8F7A}"/>
              </c:ext>
            </c:extLst>
          </c:dPt>
          <c:dPt>
            <c:idx val="9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BF-8687-4643-97CF-948FDD1D8F7A}"/>
              </c:ext>
            </c:extLst>
          </c:dPt>
          <c:dPt>
            <c:idx val="9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1-8687-4643-97CF-948FDD1D8F7A}"/>
              </c:ext>
            </c:extLst>
          </c:dPt>
          <c:dPt>
            <c:idx val="9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3-8687-4643-97CF-948FDD1D8F7A}"/>
              </c:ext>
            </c:extLst>
          </c:dPt>
          <c:dPt>
            <c:idx val="9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5-8687-4643-97CF-948FDD1D8F7A}"/>
              </c:ext>
            </c:extLst>
          </c:dPt>
          <c:dPt>
            <c:idx val="9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C7-8687-4643-97CF-948FDD1D8F7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87-4643-97CF-948FDD1D8F7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87-4643-97CF-948FDD1D8F7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87-4643-97CF-948FDD1D8F7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687-4643-97CF-948FDD1D8F7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687-4643-97CF-948FDD1D8F7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687-4643-97CF-948FDD1D8F7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687-4643-97CF-948FDD1D8F7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687-4643-97CF-948FDD1D8F7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687-4643-97CF-948FDD1D8F7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687-4643-97CF-948FDD1D8F7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687-4643-97CF-948FDD1D8F7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687-4643-97CF-948FDD1D8F7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687-4643-97CF-948FDD1D8F7A}"/>
                </c:ext>
              </c:extLst>
            </c:dLbl>
            <c:dLbl>
              <c:idx val="1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687-4643-97CF-948FDD1D8F7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687-4643-97CF-948FDD1D8F7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687-4643-97CF-948FDD1D8F7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687-4643-97CF-948FDD1D8F7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687-4643-97CF-948FDD1D8F7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687-4643-97CF-948FDD1D8F7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687-4643-97CF-948FDD1D8F7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8687-4643-97CF-948FDD1D8F7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8687-4643-97CF-948FDD1D8F7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687-4643-97CF-948FDD1D8F7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687-4643-97CF-948FDD1D8F7A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687-4643-97CF-948FDD1D8F7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687-4643-97CF-948FDD1D8F7A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687-4643-97CF-948FDD1D8F7A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8687-4643-97CF-948FDD1D8F7A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8687-4643-97CF-948FDD1D8F7A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8687-4643-97CF-948FDD1D8F7A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8687-4643-97CF-948FDD1D8F7A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8687-4643-97CF-948FDD1D8F7A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8687-4643-97CF-948FDD1D8F7A}"/>
                </c:ext>
              </c:extLst>
            </c:dLbl>
            <c:dLbl>
              <c:idx val="3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8687-4643-97CF-948FDD1D8F7A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8687-4643-97CF-948FDD1D8F7A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8687-4643-97CF-948FDD1D8F7A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8687-4643-97CF-948FDD1D8F7A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8687-4643-97CF-948FDD1D8F7A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8687-4643-97CF-948FDD1D8F7A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8687-4643-97CF-948FDD1D8F7A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8687-4643-97CF-948FDD1D8F7A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8687-4643-97CF-948FDD1D8F7A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8687-4643-97CF-948FDD1D8F7A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8687-4643-97CF-948FDD1D8F7A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8687-4643-97CF-948FDD1D8F7A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8687-4643-97CF-948FDD1D8F7A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8687-4643-97CF-948FDD1D8F7A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8687-4643-97CF-948FDD1D8F7A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8687-4643-97CF-948FDD1D8F7A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8687-4643-97CF-948FDD1D8F7A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8687-4643-97CF-948FDD1D8F7A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8687-4643-97CF-948FDD1D8F7A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8687-4643-97CF-948FDD1D8F7A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8687-4643-97CF-948FDD1D8F7A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8687-4643-97CF-948FDD1D8F7A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8687-4643-97CF-948FDD1D8F7A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8687-4643-97CF-948FDD1D8F7A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8687-4643-97CF-948FDD1D8F7A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8687-4643-97CF-948FDD1D8F7A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8687-4643-97CF-948FDD1D8F7A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8687-4643-97CF-948FDD1D8F7A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8687-4643-97CF-948FDD1D8F7A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8687-4643-97CF-948FDD1D8F7A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8687-4643-97CF-948FDD1D8F7A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8687-4643-97CF-948FDD1D8F7A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8687-4643-97CF-948FDD1D8F7A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8687-4643-97CF-948FDD1D8F7A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8687-4643-97CF-948FDD1D8F7A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8687-4643-97CF-948FDD1D8F7A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8687-4643-97CF-948FDD1D8F7A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8687-4643-97CF-948FDD1D8F7A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8687-4643-97CF-948FDD1D8F7A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8687-4643-97CF-948FDD1D8F7A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8687-4643-97CF-948FDD1D8F7A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8687-4643-97CF-948FDD1D8F7A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8687-4643-97CF-948FDD1D8F7A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8687-4643-97CF-948FDD1D8F7A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8687-4643-97CF-948FDD1D8F7A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8687-4643-97CF-948FDD1D8F7A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8687-4643-97CF-948FDD1D8F7A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8687-4643-97CF-948FDD1D8F7A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8687-4643-97CF-948FDD1D8F7A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8687-4643-97CF-948FDD1D8F7A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8687-4643-97CF-948FDD1D8F7A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8687-4643-97CF-948FDD1D8F7A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8687-4643-97CF-948FDD1D8F7A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8687-4643-97CF-948FDD1D8F7A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8687-4643-97CF-948FDD1D8F7A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8687-4643-97CF-948FDD1D8F7A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8687-4643-97CF-948FDD1D8F7A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8687-4643-97CF-948FDD1D8F7A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8687-4643-97CF-948FDD1D8F7A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8687-4643-97CF-948FDD1D8F7A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8687-4643-97CF-948FDD1D8F7A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8687-4643-97CF-948FDD1D8F7A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8687-4643-97CF-948FDD1D8F7A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8687-4643-97CF-948FDD1D8F7A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8687-4643-97CF-948FDD1D8F7A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8687-4643-97CF-948FDD1D8F7A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8687-4643-97CF-948FDD1D8F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单链接卖家数!$A$4:$A$104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单链接卖家数!$B$4:$B$104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8</c:v>
                </c:pt>
                <c:pt idx="9">
                  <c:v>2</c:v>
                </c:pt>
                <c:pt idx="10">
                  <c:v>12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6</c:v>
                </c:pt>
                <c:pt idx="16">
                  <c:v>1</c:v>
                </c:pt>
                <c:pt idx="17">
                  <c:v>2</c:v>
                </c:pt>
                <c:pt idx="18">
                  <c:v>24</c:v>
                </c:pt>
                <c:pt idx="19">
                  <c:v>1</c:v>
                </c:pt>
                <c:pt idx="20">
                  <c:v>9</c:v>
                </c:pt>
                <c:pt idx="21">
                  <c:v>23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28</c:v>
                </c:pt>
                <c:pt idx="30">
                  <c:v>1</c:v>
                </c:pt>
                <c:pt idx="31">
                  <c:v>23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7</c:v>
                </c:pt>
                <c:pt idx="36">
                  <c:v>5</c:v>
                </c:pt>
                <c:pt idx="37">
                  <c:v>1</c:v>
                </c:pt>
                <c:pt idx="38">
                  <c:v>24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3</c:v>
                </c:pt>
                <c:pt idx="47">
                  <c:v>1</c:v>
                </c:pt>
                <c:pt idx="48">
                  <c:v>2</c:v>
                </c:pt>
                <c:pt idx="49">
                  <c:v>3</c:v>
                </c:pt>
                <c:pt idx="50">
                  <c:v>1</c:v>
                </c:pt>
                <c:pt idx="51">
                  <c:v>30</c:v>
                </c:pt>
                <c:pt idx="52">
                  <c:v>1</c:v>
                </c:pt>
                <c:pt idx="53">
                  <c:v>4</c:v>
                </c:pt>
                <c:pt idx="54">
                  <c:v>1</c:v>
                </c:pt>
                <c:pt idx="55">
                  <c:v>5</c:v>
                </c:pt>
                <c:pt idx="56">
                  <c:v>16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7</c:v>
                </c:pt>
                <c:pt idx="61">
                  <c:v>1</c:v>
                </c:pt>
                <c:pt idx="62">
                  <c:v>15</c:v>
                </c:pt>
                <c:pt idx="63">
                  <c:v>1</c:v>
                </c:pt>
                <c:pt idx="64">
                  <c:v>2</c:v>
                </c:pt>
                <c:pt idx="65">
                  <c:v>1</c:v>
                </c:pt>
                <c:pt idx="66">
                  <c:v>1</c:v>
                </c:pt>
                <c:pt idx="67">
                  <c:v>28</c:v>
                </c:pt>
                <c:pt idx="68">
                  <c:v>1</c:v>
                </c:pt>
                <c:pt idx="69">
                  <c:v>1</c:v>
                </c:pt>
                <c:pt idx="70">
                  <c:v>5</c:v>
                </c:pt>
                <c:pt idx="71">
                  <c:v>4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2</c:v>
                </c:pt>
                <c:pt idx="79">
                  <c:v>6</c:v>
                </c:pt>
                <c:pt idx="80">
                  <c:v>13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3</c:v>
                </c:pt>
                <c:pt idx="85">
                  <c:v>6</c:v>
                </c:pt>
                <c:pt idx="86">
                  <c:v>28</c:v>
                </c:pt>
                <c:pt idx="87">
                  <c:v>1</c:v>
                </c:pt>
                <c:pt idx="88">
                  <c:v>6</c:v>
                </c:pt>
                <c:pt idx="89">
                  <c:v>3</c:v>
                </c:pt>
                <c:pt idx="90">
                  <c:v>1</c:v>
                </c:pt>
                <c:pt idx="91">
                  <c:v>2</c:v>
                </c:pt>
                <c:pt idx="92">
                  <c:v>1</c:v>
                </c:pt>
                <c:pt idx="93">
                  <c:v>3</c:v>
                </c:pt>
                <c:pt idx="94">
                  <c:v>2</c:v>
                </c:pt>
                <c:pt idx="95">
                  <c:v>22</c:v>
                </c:pt>
                <c:pt idx="96">
                  <c:v>4</c:v>
                </c:pt>
                <c:pt idx="97">
                  <c:v>1</c:v>
                </c:pt>
                <c:pt idx="98">
                  <c:v>12</c:v>
                </c:pt>
                <c:pt idx="9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8-8687-4643-97CF-948FDD1D8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689539"/>
        <c:axId val="598719164"/>
      </c:barChart>
      <c:catAx>
        <c:axId val="8336895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8719164"/>
        <c:crosses val="autoZero"/>
        <c:auto val="1"/>
        <c:lblAlgn val="ctr"/>
        <c:lblOffset val="100"/>
        <c:noMultiLvlLbl val="0"/>
      </c:catAx>
      <c:valAx>
        <c:axId val="5987191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36895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6876183458569299E-2"/>
          <c:y val="0.3191028413934289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单链接卖家数!$E$3</c:f>
              <c:strCache>
                <c:ptCount val="1"/>
                <c:pt idx="0">
                  <c:v>链接数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A9-1F4E-A60D-3C23456458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A9-1F4E-A60D-3C23456458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A9-1F4E-A60D-3C23456458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A9-1F4E-A60D-3C23456458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A9-1F4E-A60D-3C2345645891}"/>
              </c:ext>
            </c:extLst>
          </c:dPt>
          <c:dLbls>
            <c:dLbl>
              <c:idx val="0"/>
              <c:layout>
                <c:manualLayout>
                  <c:x val="-0.16849554034254999"/>
                  <c:y val="4.04070170177186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A9-1F4E-A60D-3C2345645891}"/>
                </c:ext>
              </c:extLst>
            </c:dLbl>
            <c:dLbl>
              <c:idx val="1"/>
              <c:layout>
                <c:manualLayout>
                  <c:x val="-4.7299615295639703E-2"/>
                  <c:y val="1.6298935516521401E-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1533196816121601"/>
                      <c:h val="0.1489132684744360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2A9-1F4E-A60D-3C2345645891}"/>
                </c:ext>
              </c:extLst>
            </c:dLbl>
            <c:dLbl>
              <c:idx val="2"/>
              <c:layout>
                <c:manualLayout>
                  <c:x val="7.8759349858199101E-2"/>
                  <c:y val="4.05331707786164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A9-1F4E-A60D-3C2345645891}"/>
                </c:ext>
              </c:extLst>
            </c:dLbl>
            <c:dLbl>
              <c:idx val="3"/>
              <c:layout>
                <c:manualLayout>
                  <c:x val="0.135525605545226"/>
                  <c:y val="0.1449995680782089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A9-1F4E-A60D-3C2345645891}"/>
                </c:ext>
              </c:extLst>
            </c:dLbl>
            <c:dLbl>
              <c:idx val="4"/>
              <c:layout>
                <c:manualLayout>
                  <c:x val="-9.4427184632388805E-2"/>
                  <c:y val="-8.78154047759141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2A9-1F4E-A60D-3C23456458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单链接卖家数!$D$4:$D$8</c:f>
              <c:strCache>
                <c:ptCount val="5"/>
                <c:pt idx="0">
                  <c:v>20-30</c:v>
                </c:pt>
                <c:pt idx="1">
                  <c:v>10-20</c:v>
                </c:pt>
                <c:pt idx="2">
                  <c:v>5-10</c:v>
                </c:pt>
                <c:pt idx="3">
                  <c:v>1-5</c:v>
                </c:pt>
                <c:pt idx="4">
                  <c:v>1</c:v>
                </c:pt>
              </c:strCache>
            </c:strRef>
          </c:cat>
          <c:val>
            <c:numRef>
              <c:f>单链接卖家数!$E$4:$E$8</c:f>
              <c:numCache>
                <c:formatCode>General</c:formatCode>
                <c:ptCount val="5"/>
                <c:pt idx="0">
                  <c:v>8</c:v>
                </c:pt>
                <c:pt idx="1">
                  <c:v>5</c:v>
                </c:pt>
                <c:pt idx="2">
                  <c:v>11</c:v>
                </c:pt>
                <c:pt idx="3">
                  <c:v>23</c:v>
                </c:pt>
                <c:pt idx="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2A9-1F4E-A60D-3C234564589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899745529632501"/>
          <c:y val="0.92185833943185203"/>
          <c:w val="0.32459486089810002"/>
          <c:h val="6.9861801325755396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[大卖选品数据可视化表格.xlsx]销售量表现!数据透视表6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aseline="0"/>
              <a:t>BSR100</a:t>
            </a:r>
            <a:r>
              <a:rPr lang="zh-CN" altLang="en-US" baseline="0"/>
              <a:t>销量分布图</a:t>
            </a:r>
            <a:endParaRPr lang="zh-CN" altLang="en-US"/>
          </a:p>
        </c:rich>
      </c:tx>
      <c:layout>
        <c:manualLayout>
          <c:xMode val="edge"/>
          <c:yMode val="edge"/>
          <c:x val="0.33013289737904"/>
          <c:y val="0.14872829832345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1.9089029110769401E-3"/>
              <c:y val="-5.25375799970234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1868073598812198E-2"/>
                  <c:h val="3.8845066230093803E-2"/>
                </c:manualLayout>
              </c15:layout>
            </c:ext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2.22704651546132E-2"/>
              <c:y val="-5.65590045427687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3038578248080899E-2"/>
          <c:y val="0.162508574481697"/>
          <c:w val="0.70328460224036404"/>
          <c:h val="0.70125074574037105"/>
        </c:manualLayout>
      </c:layout>
      <c:lineChart>
        <c:grouping val="standard"/>
        <c:varyColors val="0"/>
        <c:ser>
          <c:idx val="0"/>
          <c:order val="0"/>
          <c:tx>
            <c:strRef>
              <c:f>销售量表现!$B$4</c:f>
              <c:strCache>
                <c:ptCount val="1"/>
                <c:pt idx="0">
                  <c:v>求和项:预测30天销量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52-0D43-AC15-7D6985E7A992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52-0D43-AC15-7D6985E7A992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52-0D43-AC15-7D6985E7A992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F52-0D43-AC15-7D6985E7A992}"/>
              </c:ext>
            </c:extLst>
          </c:dPt>
          <c:dPt>
            <c:idx val="4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F52-0D43-AC15-7D6985E7A992}"/>
              </c:ext>
            </c:extLst>
          </c:dPt>
          <c:dPt>
            <c:idx val="5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FF52-0D43-AC15-7D6985E7A992}"/>
              </c:ext>
            </c:extLst>
          </c:dPt>
          <c:dPt>
            <c:idx val="6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FF52-0D43-AC15-7D6985E7A992}"/>
              </c:ext>
            </c:extLst>
          </c:dPt>
          <c:dPt>
            <c:idx val="6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FF52-0D43-AC15-7D6985E7A992}"/>
              </c:ext>
            </c:extLst>
          </c:dPt>
          <c:dPt>
            <c:idx val="9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FF52-0D43-AC15-7D6985E7A992}"/>
              </c:ext>
            </c:extLst>
          </c:dPt>
          <c:dLbls>
            <c:dLbl>
              <c:idx val="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52-0D43-AC15-7D6985E7A992}"/>
                </c:ext>
              </c:extLst>
            </c:dLbl>
            <c:dLbl>
              <c:idx val="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F52-0D43-AC15-7D6985E7A992}"/>
                </c:ext>
              </c:extLst>
            </c:dLbl>
            <c:dLbl>
              <c:idx val="2"/>
              <c:layout>
                <c:manualLayout>
                  <c:x val="1.9089029110769401E-3"/>
                  <c:y val="-5.25375799970234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1868073598812198E-2"/>
                      <c:h val="3.884506623009380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FF52-0D43-AC15-7D6985E7A992}"/>
                </c:ext>
              </c:extLst>
            </c:dLbl>
            <c:dLbl>
              <c:idx val="3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F52-0D43-AC15-7D6985E7A99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F52-0D43-AC15-7D6985E7A99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F52-0D43-AC15-7D6985E7A99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F52-0D43-AC15-7D6985E7A99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F52-0D43-AC15-7D6985E7A99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F52-0D43-AC15-7D6985E7A99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F52-0D43-AC15-7D6985E7A99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F52-0D43-AC15-7D6985E7A99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F52-0D43-AC15-7D6985E7A992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F52-0D43-AC15-7D6985E7A992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F52-0D43-AC15-7D6985E7A992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F52-0D43-AC15-7D6985E7A99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F52-0D43-AC15-7D6985E7A992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F52-0D43-AC15-7D6985E7A992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F52-0D43-AC15-7D6985E7A99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F52-0D43-AC15-7D6985E7A992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F52-0D43-AC15-7D6985E7A992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F52-0D43-AC15-7D6985E7A992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FF52-0D43-AC15-7D6985E7A992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F52-0D43-AC15-7D6985E7A992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FF52-0D43-AC15-7D6985E7A992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FF52-0D43-AC15-7D6985E7A992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FF52-0D43-AC15-7D6985E7A992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FF52-0D43-AC15-7D6985E7A992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FF52-0D43-AC15-7D6985E7A992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FF52-0D43-AC15-7D6985E7A992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FF52-0D43-AC15-7D6985E7A992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FF52-0D43-AC15-7D6985E7A992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FF52-0D43-AC15-7D6985E7A992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F52-0D43-AC15-7D6985E7A992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F52-0D43-AC15-7D6985E7A992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F52-0D43-AC15-7D6985E7A992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52-0D43-AC15-7D6985E7A992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F52-0D43-AC15-7D6985E7A992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FF52-0D43-AC15-7D6985E7A992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FF52-0D43-AC15-7D6985E7A992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FF52-0D43-AC15-7D6985E7A992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FF52-0D43-AC15-7D6985E7A992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F52-0D43-AC15-7D6985E7A992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FF52-0D43-AC15-7D6985E7A992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FF52-0D43-AC15-7D6985E7A992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FF52-0D43-AC15-7D6985E7A992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F52-0D43-AC15-7D6985E7A992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FF52-0D43-AC15-7D6985E7A992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FF52-0D43-AC15-7D6985E7A992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FF52-0D43-AC15-7D6985E7A992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FF52-0D43-AC15-7D6985E7A992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FF52-0D43-AC15-7D6985E7A992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FF52-0D43-AC15-7D6985E7A992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FF52-0D43-AC15-7D6985E7A992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F52-0D43-AC15-7D6985E7A992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FF52-0D43-AC15-7D6985E7A992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FF52-0D43-AC15-7D6985E7A992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FF52-0D43-AC15-7D6985E7A992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FF52-0D43-AC15-7D6985E7A992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FF52-0D43-AC15-7D6985E7A992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FF52-0D43-AC15-7D6985E7A992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FF52-0D43-AC15-7D6985E7A992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FF52-0D43-AC15-7D6985E7A992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FF52-0D43-AC15-7D6985E7A992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FF52-0D43-AC15-7D6985E7A992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F52-0D43-AC15-7D6985E7A992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F52-0D43-AC15-7D6985E7A992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FF52-0D43-AC15-7D6985E7A992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FF52-0D43-AC15-7D6985E7A992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FF52-0D43-AC15-7D6985E7A992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FF52-0D43-AC15-7D6985E7A992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FF52-0D43-AC15-7D6985E7A992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FF52-0D43-AC15-7D6985E7A992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FF52-0D43-AC15-7D6985E7A992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FF52-0D43-AC15-7D6985E7A992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FF52-0D43-AC15-7D6985E7A992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FF52-0D43-AC15-7D6985E7A992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FF52-0D43-AC15-7D6985E7A992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FF52-0D43-AC15-7D6985E7A992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FF52-0D43-AC15-7D6985E7A992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FF52-0D43-AC15-7D6985E7A992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FF52-0D43-AC15-7D6985E7A992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FF52-0D43-AC15-7D6985E7A992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FF52-0D43-AC15-7D6985E7A992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FF52-0D43-AC15-7D6985E7A992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FF52-0D43-AC15-7D6985E7A992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FF52-0D43-AC15-7D6985E7A992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FF52-0D43-AC15-7D6985E7A992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FF52-0D43-AC15-7D6985E7A992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FF52-0D43-AC15-7D6985E7A992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FF52-0D43-AC15-7D6985E7A992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FF52-0D43-AC15-7D6985E7A992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FF52-0D43-AC15-7D6985E7A992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FF52-0D43-AC15-7D6985E7A992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FF52-0D43-AC15-7D6985E7A992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FF52-0D43-AC15-7D6985E7A992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FF52-0D43-AC15-7D6985E7A992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FF52-0D43-AC15-7D6985E7A992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F52-0D43-AC15-7D6985E7A992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FF52-0D43-AC15-7D6985E7A992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FF52-0D43-AC15-7D6985E7A9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销售量表现!$A$5:$A$105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销售量表现!$B$5:$B$105</c:f>
              <c:numCache>
                <c:formatCode>General</c:formatCode>
                <c:ptCount val="100"/>
                <c:pt idx="0">
                  <c:v>46335</c:v>
                </c:pt>
                <c:pt idx="1">
                  <c:v>19506</c:v>
                </c:pt>
                <c:pt idx="2">
                  <c:v>15667</c:v>
                </c:pt>
                <c:pt idx="3">
                  <c:v>18216</c:v>
                </c:pt>
                <c:pt idx="4">
                  <c:v>5674</c:v>
                </c:pt>
                <c:pt idx="5">
                  <c:v>16214</c:v>
                </c:pt>
                <c:pt idx="6">
                  <c:v>18298</c:v>
                </c:pt>
                <c:pt idx="7">
                  <c:v>17827</c:v>
                </c:pt>
                <c:pt idx="8">
                  <c:v>21587</c:v>
                </c:pt>
                <c:pt idx="9">
                  <c:v>9525</c:v>
                </c:pt>
                <c:pt idx="10">
                  <c:v>17712</c:v>
                </c:pt>
                <c:pt idx="11">
                  <c:v>16558</c:v>
                </c:pt>
                <c:pt idx="12">
                  <c:v>15108</c:v>
                </c:pt>
                <c:pt idx="13">
                  <c:v>14880</c:v>
                </c:pt>
                <c:pt idx="14">
                  <c:v>7514</c:v>
                </c:pt>
                <c:pt idx="15">
                  <c:v>8017</c:v>
                </c:pt>
                <c:pt idx="16">
                  <c:v>10763</c:v>
                </c:pt>
                <c:pt idx="17">
                  <c:v>9393</c:v>
                </c:pt>
                <c:pt idx="18">
                  <c:v>10360</c:v>
                </c:pt>
                <c:pt idx="19">
                  <c:v>12632</c:v>
                </c:pt>
                <c:pt idx="20">
                  <c:v>10171</c:v>
                </c:pt>
                <c:pt idx="21">
                  <c:v>10942</c:v>
                </c:pt>
                <c:pt idx="22">
                  <c:v>13809</c:v>
                </c:pt>
                <c:pt idx="23">
                  <c:v>12199</c:v>
                </c:pt>
                <c:pt idx="24">
                  <c:v>12270</c:v>
                </c:pt>
                <c:pt idx="25">
                  <c:v>10847</c:v>
                </c:pt>
                <c:pt idx="26">
                  <c:v>9603</c:v>
                </c:pt>
                <c:pt idx="27">
                  <c:v>12588</c:v>
                </c:pt>
                <c:pt idx="28">
                  <c:v>8502</c:v>
                </c:pt>
                <c:pt idx="29">
                  <c:v>12931</c:v>
                </c:pt>
                <c:pt idx="30">
                  <c:v>9669</c:v>
                </c:pt>
                <c:pt idx="31">
                  <c:v>13067</c:v>
                </c:pt>
                <c:pt idx="32">
                  <c:v>8317</c:v>
                </c:pt>
                <c:pt idx="33">
                  <c:v>12</c:v>
                </c:pt>
                <c:pt idx="34">
                  <c:v>9042</c:v>
                </c:pt>
                <c:pt idx="35">
                  <c:v>5022</c:v>
                </c:pt>
                <c:pt idx="36">
                  <c:v>12394</c:v>
                </c:pt>
                <c:pt idx="37">
                  <c:v>5468</c:v>
                </c:pt>
                <c:pt idx="38">
                  <c:v>12459</c:v>
                </c:pt>
                <c:pt idx="39">
                  <c:v>7754</c:v>
                </c:pt>
                <c:pt idx="40">
                  <c:v>10728</c:v>
                </c:pt>
                <c:pt idx="41">
                  <c:v>10236</c:v>
                </c:pt>
                <c:pt idx="42">
                  <c:v>11284</c:v>
                </c:pt>
                <c:pt idx="43">
                  <c:v>10431</c:v>
                </c:pt>
                <c:pt idx="44">
                  <c:v>5775</c:v>
                </c:pt>
                <c:pt idx="45">
                  <c:v>13008</c:v>
                </c:pt>
                <c:pt idx="46">
                  <c:v>7395</c:v>
                </c:pt>
                <c:pt idx="47">
                  <c:v>213</c:v>
                </c:pt>
                <c:pt idx="48">
                  <c:v>7749</c:v>
                </c:pt>
                <c:pt idx="49">
                  <c:v>8563</c:v>
                </c:pt>
                <c:pt idx="50">
                  <c:v>6360</c:v>
                </c:pt>
                <c:pt idx="51">
                  <c:v>8510</c:v>
                </c:pt>
                <c:pt idx="52">
                  <c:v>10282</c:v>
                </c:pt>
                <c:pt idx="53">
                  <c:v>6122</c:v>
                </c:pt>
                <c:pt idx="54">
                  <c:v>8869</c:v>
                </c:pt>
                <c:pt idx="55">
                  <c:v>11742</c:v>
                </c:pt>
                <c:pt idx="56">
                  <c:v>8430</c:v>
                </c:pt>
                <c:pt idx="57">
                  <c:v>2826</c:v>
                </c:pt>
                <c:pt idx="58">
                  <c:v>7088</c:v>
                </c:pt>
                <c:pt idx="59">
                  <c:v>9622</c:v>
                </c:pt>
                <c:pt idx="60">
                  <c:v>10944</c:v>
                </c:pt>
                <c:pt idx="61">
                  <c:v>8573</c:v>
                </c:pt>
                <c:pt idx="62">
                  <c:v>8743</c:v>
                </c:pt>
                <c:pt idx="63">
                  <c:v>5953</c:v>
                </c:pt>
                <c:pt idx="64">
                  <c:v>14436</c:v>
                </c:pt>
                <c:pt idx="65">
                  <c:v>6449</c:v>
                </c:pt>
                <c:pt idx="66">
                  <c:v>3648</c:v>
                </c:pt>
                <c:pt idx="67">
                  <c:v>6691</c:v>
                </c:pt>
                <c:pt idx="68">
                  <c:v>9611</c:v>
                </c:pt>
                <c:pt idx="69">
                  <c:v>8476</c:v>
                </c:pt>
                <c:pt idx="70">
                  <c:v>8770</c:v>
                </c:pt>
                <c:pt idx="71">
                  <c:v>8046</c:v>
                </c:pt>
                <c:pt idx="72">
                  <c:v>9127</c:v>
                </c:pt>
                <c:pt idx="73">
                  <c:v>6768</c:v>
                </c:pt>
                <c:pt idx="74">
                  <c:v>9208</c:v>
                </c:pt>
                <c:pt idx="75">
                  <c:v>9398</c:v>
                </c:pt>
                <c:pt idx="76">
                  <c:v>2211</c:v>
                </c:pt>
                <c:pt idx="77">
                  <c:v>6750</c:v>
                </c:pt>
                <c:pt idx="78">
                  <c:v>7599</c:v>
                </c:pt>
                <c:pt idx="79">
                  <c:v>9702</c:v>
                </c:pt>
                <c:pt idx="80">
                  <c:v>9503</c:v>
                </c:pt>
                <c:pt idx="81">
                  <c:v>7564</c:v>
                </c:pt>
                <c:pt idx="82">
                  <c:v>7970</c:v>
                </c:pt>
                <c:pt idx="83">
                  <c:v>5981</c:v>
                </c:pt>
                <c:pt idx="84">
                  <c:v>2955</c:v>
                </c:pt>
                <c:pt idx="85">
                  <c:v>3934</c:v>
                </c:pt>
                <c:pt idx="86">
                  <c:v>6979</c:v>
                </c:pt>
                <c:pt idx="87">
                  <c:v>6864</c:v>
                </c:pt>
                <c:pt idx="88">
                  <c:v>5297</c:v>
                </c:pt>
                <c:pt idx="89">
                  <c:v>5500</c:v>
                </c:pt>
                <c:pt idx="90">
                  <c:v>9970</c:v>
                </c:pt>
                <c:pt idx="91">
                  <c:v>2655</c:v>
                </c:pt>
                <c:pt idx="92">
                  <c:v>5708</c:v>
                </c:pt>
                <c:pt idx="93">
                  <c:v>6239</c:v>
                </c:pt>
                <c:pt idx="94">
                  <c:v>8106</c:v>
                </c:pt>
                <c:pt idx="95">
                  <c:v>7885</c:v>
                </c:pt>
                <c:pt idx="96">
                  <c:v>2173</c:v>
                </c:pt>
                <c:pt idx="97">
                  <c:v>6078</c:v>
                </c:pt>
                <c:pt idx="98">
                  <c:v>4601</c:v>
                </c:pt>
                <c:pt idx="99">
                  <c:v>5689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FF52-0D43-AC15-7D6985E7A992}"/>
            </c:ext>
          </c:extLst>
        </c:ser>
        <c:ser>
          <c:idx val="1"/>
          <c:order val="1"/>
          <c:tx>
            <c:strRef>
              <c:f>销售量表现!$C$4</c:f>
              <c:strCache>
                <c:ptCount val="1"/>
                <c:pt idx="0">
                  <c:v>平均值项:销量平均值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9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F-FF52-0D43-AC15-7D6985E7A99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FF52-0D43-AC15-7D6985E7A99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FF52-0D43-AC15-7D6985E7A99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FF52-0D43-AC15-7D6985E7A99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FF52-0D43-AC15-7D6985E7A99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FF52-0D43-AC15-7D6985E7A99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FF52-0D43-AC15-7D6985E7A99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FF52-0D43-AC15-7D6985E7A99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FF52-0D43-AC15-7D6985E7A99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FF52-0D43-AC15-7D6985E7A99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FF52-0D43-AC15-7D6985E7A99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FF52-0D43-AC15-7D6985E7A99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FF52-0D43-AC15-7D6985E7A992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FF52-0D43-AC15-7D6985E7A992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FF52-0D43-AC15-7D6985E7A992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FF52-0D43-AC15-7D6985E7A99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FF52-0D43-AC15-7D6985E7A992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FF52-0D43-AC15-7D6985E7A992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FF52-0D43-AC15-7D6985E7A99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FF52-0D43-AC15-7D6985E7A992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FF52-0D43-AC15-7D6985E7A992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FF52-0D43-AC15-7D6985E7A992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FF52-0D43-AC15-7D6985E7A992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FF52-0D43-AC15-7D6985E7A992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FF52-0D43-AC15-7D6985E7A992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FF52-0D43-AC15-7D6985E7A992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FF52-0D43-AC15-7D6985E7A992}"/>
                </c:ext>
              </c:extLst>
            </c:dLbl>
            <c:dLbl>
              <c:idx val="26"/>
              <c:layout>
                <c:manualLayout>
                  <c:x val="-2.22704651546132E-2"/>
                  <c:y val="-5.6559004542768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FF52-0D43-AC15-7D6985E7A992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FF52-0D43-AC15-7D6985E7A992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FF52-0D43-AC15-7D6985E7A992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FF52-0D43-AC15-7D6985E7A992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FF52-0D43-AC15-7D6985E7A992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FF52-0D43-AC15-7D6985E7A992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FF52-0D43-AC15-7D6985E7A992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FF52-0D43-AC15-7D6985E7A992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FF52-0D43-AC15-7D6985E7A992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FF52-0D43-AC15-7D6985E7A992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FF52-0D43-AC15-7D6985E7A992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FF52-0D43-AC15-7D6985E7A992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FF52-0D43-AC15-7D6985E7A992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FF52-0D43-AC15-7D6985E7A992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FF52-0D43-AC15-7D6985E7A992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FF52-0D43-AC15-7D6985E7A992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FF52-0D43-AC15-7D6985E7A992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FF52-0D43-AC15-7D6985E7A992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FF52-0D43-AC15-7D6985E7A992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FF52-0D43-AC15-7D6985E7A992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FF52-0D43-AC15-7D6985E7A992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FF52-0D43-AC15-7D6985E7A992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FF52-0D43-AC15-7D6985E7A992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FF52-0D43-AC15-7D6985E7A992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FF52-0D43-AC15-7D6985E7A992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FF52-0D43-AC15-7D6985E7A992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FF52-0D43-AC15-7D6985E7A992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FF52-0D43-AC15-7D6985E7A992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FF52-0D43-AC15-7D6985E7A992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FF52-0D43-AC15-7D6985E7A992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FF52-0D43-AC15-7D6985E7A992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FF52-0D43-AC15-7D6985E7A992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FF52-0D43-AC15-7D6985E7A992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FF52-0D43-AC15-7D6985E7A992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FF52-0D43-AC15-7D6985E7A992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FF52-0D43-AC15-7D6985E7A992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FF52-0D43-AC15-7D6985E7A992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FF52-0D43-AC15-7D6985E7A992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FF52-0D43-AC15-7D6985E7A992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FF52-0D43-AC15-7D6985E7A992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FF52-0D43-AC15-7D6985E7A992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FF52-0D43-AC15-7D6985E7A992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FF52-0D43-AC15-7D6985E7A992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FF52-0D43-AC15-7D6985E7A992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FF52-0D43-AC15-7D6985E7A992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FF52-0D43-AC15-7D6985E7A992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FF52-0D43-AC15-7D6985E7A992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FF52-0D43-AC15-7D6985E7A992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FF52-0D43-AC15-7D6985E7A992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FF52-0D43-AC15-7D6985E7A992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FF52-0D43-AC15-7D6985E7A992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FF52-0D43-AC15-7D6985E7A992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FF52-0D43-AC15-7D6985E7A992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FF52-0D43-AC15-7D6985E7A992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FF52-0D43-AC15-7D6985E7A992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FF52-0D43-AC15-7D6985E7A992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FF52-0D43-AC15-7D6985E7A992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FF52-0D43-AC15-7D6985E7A992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FF52-0D43-AC15-7D6985E7A992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FF52-0D43-AC15-7D6985E7A992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FF52-0D43-AC15-7D6985E7A992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FF52-0D43-AC15-7D6985E7A992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FF52-0D43-AC15-7D6985E7A992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FF52-0D43-AC15-7D6985E7A992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FF52-0D43-AC15-7D6985E7A992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FF52-0D43-AC15-7D6985E7A992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FF52-0D43-AC15-7D6985E7A992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FF52-0D43-AC15-7D6985E7A992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FF52-0D43-AC15-7D6985E7A992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FF52-0D43-AC15-7D6985E7A992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FF52-0D43-AC15-7D6985E7A992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FF52-0D43-AC15-7D6985E7A992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FF52-0D43-AC15-7D6985E7A992}"/>
                </c:ext>
              </c:extLst>
            </c:dLbl>
            <c:dLbl>
              <c:idx val="99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FF52-0D43-AC15-7D6985E7A9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销售量表现!$A$5:$A$105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销售量表现!$C$5:$C$105</c:f>
              <c:numCache>
                <c:formatCode>General</c:formatCode>
                <c:ptCount val="100"/>
                <c:pt idx="0">
                  <c:v>9568</c:v>
                </c:pt>
                <c:pt idx="1">
                  <c:v>9568</c:v>
                </c:pt>
                <c:pt idx="2">
                  <c:v>9568</c:v>
                </c:pt>
                <c:pt idx="3">
                  <c:v>9568</c:v>
                </c:pt>
                <c:pt idx="4">
                  <c:v>9568</c:v>
                </c:pt>
                <c:pt idx="5">
                  <c:v>9568</c:v>
                </c:pt>
                <c:pt idx="6">
                  <c:v>9568</c:v>
                </c:pt>
                <c:pt idx="7">
                  <c:v>9568</c:v>
                </c:pt>
                <c:pt idx="8">
                  <c:v>9568</c:v>
                </c:pt>
                <c:pt idx="9">
                  <c:v>9568</c:v>
                </c:pt>
                <c:pt idx="10">
                  <c:v>9568</c:v>
                </c:pt>
                <c:pt idx="11">
                  <c:v>9568</c:v>
                </c:pt>
                <c:pt idx="12">
                  <c:v>9568</c:v>
                </c:pt>
                <c:pt idx="13">
                  <c:v>9568</c:v>
                </c:pt>
                <c:pt idx="14">
                  <c:v>9568</c:v>
                </c:pt>
                <c:pt idx="15">
                  <c:v>9568</c:v>
                </c:pt>
                <c:pt idx="16">
                  <c:v>9568</c:v>
                </c:pt>
                <c:pt idx="17">
                  <c:v>9568</c:v>
                </c:pt>
                <c:pt idx="18">
                  <c:v>9568</c:v>
                </c:pt>
                <c:pt idx="19">
                  <c:v>9568</c:v>
                </c:pt>
                <c:pt idx="20">
                  <c:v>9568</c:v>
                </c:pt>
                <c:pt idx="21">
                  <c:v>9568</c:v>
                </c:pt>
                <c:pt idx="22">
                  <c:v>9568</c:v>
                </c:pt>
                <c:pt idx="23">
                  <c:v>9568</c:v>
                </c:pt>
                <c:pt idx="24">
                  <c:v>9568</c:v>
                </c:pt>
                <c:pt idx="25">
                  <c:v>9568</c:v>
                </c:pt>
                <c:pt idx="26">
                  <c:v>9568</c:v>
                </c:pt>
                <c:pt idx="27">
                  <c:v>9568</c:v>
                </c:pt>
                <c:pt idx="28">
                  <c:v>9568</c:v>
                </c:pt>
                <c:pt idx="29">
                  <c:v>9568</c:v>
                </c:pt>
                <c:pt idx="30">
                  <c:v>9568</c:v>
                </c:pt>
                <c:pt idx="31">
                  <c:v>9568</c:v>
                </c:pt>
                <c:pt idx="32">
                  <c:v>9568</c:v>
                </c:pt>
                <c:pt idx="33">
                  <c:v>9568</c:v>
                </c:pt>
                <c:pt idx="34">
                  <c:v>9568</c:v>
                </c:pt>
                <c:pt idx="35">
                  <c:v>9568</c:v>
                </c:pt>
                <c:pt idx="36">
                  <c:v>9568</c:v>
                </c:pt>
                <c:pt idx="37">
                  <c:v>9568</c:v>
                </c:pt>
                <c:pt idx="38">
                  <c:v>9568</c:v>
                </c:pt>
                <c:pt idx="39">
                  <c:v>9568</c:v>
                </c:pt>
                <c:pt idx="40">
                  <c:v>9568</c:v>
                </c:pt>
                <c:pt idx="41">
                  <c:v>9568</c:v>
                </c:pt>
                <c:pt idx="42">
                  <c:v>9568</c:v>
                </c:pt>
                <c:pt idx="43">
                  <c:v>9568</c:v>
                </c:pt>
                <c:pt idx="44">
                  <c:v>9568</c:v>
                </c:pt>
                <c:pt idx="45">
                  <c:v>9568</c:v>
                </c:pt>
                <c:pt idx="46">
                  <c:v>9568</c:v>
                </c:pt>
                <c:pt idx="47">
                  <c:v>9568</c:v>
                </c:pt>
                <c:pt idx="48">
                  <c:v>9568</c:v>
                </c:pt>
                <c:pt idx="49">
                  <c:v>9568</c:v>
                </c:pt>
                <c:pt idx="50">
                  <c:v>9568</c:v>
                </c:pt>
                <c:pt idx="51">
                  <c:v>9568</c:v>
                </c:pt>
                <c:pt idx="52">
                  <c:v>9568</c:v>
                </c:pt>
                <c:pt idx="53">
                  <c:v>9568</c:v>
                </c:pt>
                <c:pt idx="54">
                  <c:v>9568</c:v>
                </c:pt>
                <c:pt idx="55">
                  <c:v>9568</c:v>
                </c:pt>
                <c:pt idx="56">
                  <c:v>9568</c:v>
                </c:pt>
                <c:pt idx="57">
                  <c:v>9568</c:v>
                </c:pt>
                <c:pt idx="58">
                  <c:v>9568</c:v>
                </c:pt>
                <c:pt idx="59">
                  <c:v>9568</c:v>
                </c:pt>
                <c:pt idx="60">
                  <c:v>9568</c:v>
                </c:pt>
                <c:pt idx="61">
                  <c:v>9568</c:v>
                </c:pt>
                <c:pt idx="62">
                  <c:v>9568</c:v>
                </c:pt>
                <c:pt idx="63">
                  <c:v>9568</c:v>
                </c:pt>
                <c:pt idx="64">
                  <c:v>9568</c:v>
                </c:pt>
                <c:pt idx="65">
                  <c:v>9568</c:v>
                </c:pt>
                <c:pt idx="66">
                  <c:v>9568</c:v>
                </c:pt>
                <c:pt idx="67">
                  <c:v>9568</c:v>
                </c:pt>
                <c:pt idx="68">
                  <c:v>9568</c:v>
                </c:pt>
                <c:pt idx="69">
                  <c:v>9568</c:v>
                </c:pt>
                <c:pt idx="70">
                  <c:v>9568</c:v>
                </c:pt>
                <c:pt idx="71">
                  <c:v>9568</c:v>
                </c:pt>
                <c:pt idx="72">
                  <c:v>9568</c:v>
                </c:pt>
                <c:pt idx="73">
                  <c:v>9568</c:v>
                </c:pt>
                <c:pt idx="74">
                  <c:v>9568</c:v>
                </c:pt>
                <c:pt idx="75">
                  <c:v>9568</c:v>
                </c:pt>
                <c:pt idx="76">
                  <c:v>9568</c:v>
                </c:pt>
                <c:pt idx="77">
                  <c:v>9568</c:v>
                </c:pt>
                <c:pt idx="78">
                  <c:v>9568</c:v>
                </c:pt>
                <c:pt idx="79">
                  <c:v>9568</c:v>
                </c:pt>
                <c:pt idx="80">
                  <c:v>9568</c:v>
                </c:pt>
                <c:pt idx="81">
                  <c:v>9568</c:v>
                </c:pt>
                <c:pt idx="82">
                  <c:v>9568</c:v>
                </c:pt>
                <c:pt idx="83">
                  <c:v>9568</c:v>
                </c:pt>
                <c:pt idx="84">
                  <c:v>9568</c:v>
                </c:pt>
                <c:pt idx="85">
                  <c:v>9568</c:v>
                </c:pt>
                <c:pt idx="86">
                  <c:v>9568</c:v>
                </c:pt>
                <c:pt idx="87">
                  <c:v>9568</c:v>
                </c:pt>
                <c:pt idx="88">
                  <c:v>9568</c:v>
                </c:pt>
                <c:pt idx="89">
                  <c:v>9568</c:v>
                </c:pt>
                <c:pt idx="90">
                  <c:v>9568</c:v>
                </c:pt>
                <c:pt idx="91">
                  <c:v>9568</c:v>
                </c:pt>
                <c:pt idx="92">
                  <c:v>9568</c:v>
                </c:pt>
                <c:pt idx="93">
                  <c:v>9568</c:v>
                </c:pt>
                <c:pt idx="94">
                  <c:v>9568</c:v>
                </c:pt>
                <c:pt idx="95">
                  <c:v>9568</c:v>
                </c:pt>
                <c:pt idx="96">
                  <c:v>9568</c:v>
                </c:pt>
                <c:pt idx="97">
                  <c:v>9568</c:v>
                </c:pt>
                <c:pt idx="98">
                  <c:v>9568</c:v>
                </c:pt>
                <c:pt idx="99">
                  <c:v>9568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FF52-0D43-AC15-7D6985E7A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331600"/>
        <c:axId val="880332240"/>
      </c:lineChart>
      <c:catAx>
        <c:axId val="88033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0332240"/>
        <c:crosses val="autoZero"/>
        <c:auto val="1"/>
        <c:lblAlgn val="ctr"/>
        <c:lblOffset val="100"/>
        <c:noMultiLvlLbl val="0"/>
      </c:catAx>
      <c:valAx>
        <c:axId val="88033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033160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[大卖选品数据可视化表格.xlsx]销售额表现!数据透视表6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aseline="0"/>
              <a:t>BSR10</a:t>
            </a:r>
            <a:r>
              <a:rPr lang="zh-CN" altLang="en-US" baseline="0"/>
              <a:t>销售额分布图</a:t>
            </a:r>
            <a:endParaRPr lang="zh-CN" altLang="en-US"/>
          </a:p>
        </c:rich>
      </c:tx>
      <c:layout>
        <c:manualLayout>
          <c:xMode val="edge"/>
          <c:yMode val="edge"/>
          <c:x val="0.22062971736244899"/>
          <c:y val="0.15087691067797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28545719427543E-3"/>
              <c:y val="-7.54852624011501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2552917987830996E-2"/>
              <c:y val="-1.887131560028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销售额表现!$B$4</c:f>
              <c:strCache>
                <c:ptCount val="1"/>
                <c:pt idx="0">
                  <c:v>求和项:预测30天销售额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2D-DE4C-A3DC-AA5A00D4372E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2D-DE4C-A3DC-AA5A00D4372E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52D-DE4C-A3DC-AA5A00D4372E}"/>
              </c:ext>
            </c:extLst>
          </c:dPt>
          <c:dLbls>
            <c:dLbl>
              <c:idx val="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2D-DE4C-A3DC-AA5A00D4372E}"/>
                </c:ext>
              </c:extLst>
            </c:dLbl>
            <c:dLbl>
              <c:idx val="1"/>
              <c:layout>
                <c:manualLayout>
                  <c:x val="-1.28545719427543E-3"/>
                  <c:y val="-7.54852624011501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52D-DE4C-A3DC-AA5A00D4372E}"/>
                </c:ext>
              </c:extLst>
            </c:dLbl>
            <c:dLbl>
              <c:idx val="2"/>
              <c:layout>
                <c:manualLayout>
                  <c:x val="-9.2552917987830996E-2"/>
                  <c:y val="-1.887131560028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52D-DE4C-A3DC-AA5A00D4372E}"/>
                </c:ext>
              </c:extLst>
            </c:dLbl>
            <c:dLbl>
              <c:idx val="3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52D-DE4C-A3DC-AA5A00D4372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52D-DE4C-A3DC-AA5A00D4372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52D-DE4C-A3DC-AA5A00D4372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52D-DE4C-A3DC-AA5A00D4372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52D-DE4C-A3DC-AA5A00D4372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52D-DE4C-A3DC-AA5A00D4372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52D-DE4C-A3DC-AA5A00D4372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52D-DE4C-A3DC-AA5A00D4372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52D-DE4C-A3DC-AA5A00D4372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52D-DE4C-A3DC-AA5A00D4372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52D-DE4C-A3DC-AA5A00D4372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52D-DE4C-A3DC-AA5A00D4372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52D-DE4C-A3DC-AA5A00D4372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2D-DE4C-A3DC-AA5A00D4372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52D-DE4C-A3DC-AA5A00D4372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52D-DE4C-A3DC-AA5A00D4372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52D-DE4C-A3DC-AA5A00D4372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52D-DE4C-A3DC-AA5A00D4372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52D-DE4C-A3DC-AA5A00D4372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52D-DE4C-A3DC-AA5A00D4372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52D-DE4C-A3DC-AA5A00D4372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52D-DE4C-A3DC-AA5A00D4372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52D-DE4C-A3DC-AA5A00D4372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52D-DE4C-A3DC-AA5A00D4372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52D-DE4C-A3DC-AA5A00D4372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52D-DE4C-A3DC-AA5A00D4372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52D-DE4C-A3DC-AA5A00D4372E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52D-DE4C-A3DC-AA5A00D4372E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52D-DE4C-A3DC-AA5A00D4372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52D-DE4C-A3DC-AA5A00D4372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52D-DE4C-A3DC-AA5A00D4372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2D-DE4C-A3DC-AA5A00D4372E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52D-DE4C-A3DC-AA5A00D4372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52D-DE4C-A3DC-AA5A00D4372E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52D-DE4C-A3DC-AA5A00D4372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B52D-DE4C-A3DC-AA5A00D4372E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52D-DE4C-A3DC-AA5A00D4372E}"/>
                </c:ext>
              </c:extLst>
            </c:dLbl>
            <c:dLbl>
              <c:idx val="4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52D-DE4C-A3DC-AA5A00D4372E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B52D-DE4C-A3DC-AA5A00D4372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B52D-DE4C-A3DC-AA5A00D4372E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B52D-DE4C-A3DC-AA5A00D4372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B52D-DE4C-A3DC-AA5A00D4372E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B52D-DE4C-A3DC-AA5A00D4372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B52D-DE4C-A3DC-AA5A00D4372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B52D-DE4C-A3DC-AA5A00D4372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B52D-DE4C-A3DC-AA5A00D4372E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B52D-DE4C-A3DC-AA5A00D4372E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B52D-DE4C-A3DC-AA5A00D4372E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B52D-DE4C-A3DC-AA5A00D4372E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B52D-DE4C-A3DC-AA5A00D4372E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52D-DE4C-A3DC-AA5A00D4372E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B52D-DE4C-A3DC-AA5A00D4372E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B52D-DE4C-A3DC-AA5A00D4372E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B52D-DE4C-A3DC-AA5A00D4372E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B52D-DE4C-A3DC-AA5A00D4372E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B52D-DE4C-A3DC-AA5A00D4372E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B52D-DE4C-A3DC-AA5A00D4372E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B52D-DE4C-A3DC-AA5A00D4372E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B52D-DE4C-A3DC-AA5A00D4372E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B52D-DE4C-A3DC-AA5A00D4372E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B52D-DE4C-A3DC-AA5A00D4372E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B52D-DE4C-A3DC-AA5A00D4372E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B52D-DE4C-A3DC-AA5A00D4372E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B52D-DE4C-A3DC-AA5A00D4372E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B52D-DE4C-A3DC-AA5A00D4372E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B52D-DE4C-A3DC-AA5A00D4372E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B52D-DE4C-A3DC-AA5A00D4372E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B52D-DE4C-A3DC-AA5A00D4372E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B52D-DE4C-A3DC-AA5A00D4372E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B52D-DE4C-A3DC-AA5A00D4372E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B52D-DE4C-A3DC-AA5A00D4372E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B52D-DE4C-A3DC-AA5A00D4372E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B52D-DE4C-A3DC-AA5A00D4372E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B52D-DE4C-A3DC-AA5A00D4372E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B52D-DE4C-A3DC-AA5A00D4372E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B52D-DE4C-A3DC-AA5A00D4372E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B52D-DE4C-A3DC-AA5A00D4372E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B52D-DE4C-A3DC-AA5A00D4372E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B52D-DE4C-A3DC-AA5A00D4372E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B52D-DE4C-A3DC-AA5A00D4372E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B52D-DE4C-A3DC-AA5A00D4372E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B52D-DE4C-A3DC-AA5A00D4372E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B52D-DE4C-A3DC-AA5A00D4372E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B52D-DE4C-A3DC-AA5A00D4372E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B52D-DE4C-A3DC-AA5A00D4372E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B52D-DE4C-A3DC-AA5A00D4372E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B52D-DE4C-A3DC-AA5A00D4372E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B52D-DE4C-A3DC-AA5A00D4372E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B52D-DE4C-A3DC-AA5A00D4372E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B52D-DE4C-A3DC-AA5A00D4372E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B52D-DE4C-A3DC-AA5A00D4372E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B52D-DE4C-A3DC-AA5A00D4372E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B52D-DE4C-A3DC-AA5A00D4372E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B52D-DE4C-A3DC-AA5A00D4372E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B52D-DE4C-A3DC-AA5A00D4372E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B52D-DE4C-A3DC-AA5A00D4372E}"/>
                </c:ext>
              </c:extLst>
            </c:dLbl>
            <c:dLbl>
              <c:idx val="9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B52D-DE4C-A3DC-AA5A00D437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销售额表现!$A$5:$A$105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销售额表现!$B$5:$B$105</c:f>
              <c:numCache>
                <c:formatCode>General</c:formatCode>
                <c:ptCount val="100"/>
                <c:pt idx="0">
                  <c:v>672784.2</c:v>
                </c:pt>
                <c:pt idx="1">
                  <c:v>1543119.66</c:v>
                </c:pt>
                <c:pt idx="2">
                  <c:v>186123.96</c:v>
                </c:pt>
                <c:pt idx="3">
                  <c:v>637560</c:v>
                </c:pt>
                <c:pt idx="4">
                  <c:v>226676.3</c:v>
                </c:pt>
                <c:pt idx="5">
                  <c:v>486095.72</c:v>
                </c:pt>
                <c:pt idx="6">
                  <c:v>822495.1</c:v>
                </c:pt>
                <c:pt idx="7">
                  <c:v>249399.73</c:v>
                </c:pt>
                <c:pt idx="8">
                  <c:v>280631</c:v>
                </c:pt>
                <c:pt idx="9">
                  <c:v>148494.75</c:v>
                </c:pt>
                <c:pt idx="10">
                  <c:v>314388</c:v>
                </c:pt>
                <c:pt idx="11">
                  <c:v>313774.09999999998</c:v>
                </c:pt>
                <c:pt idx="12">
                  <c:v>271339.68</c:v>
                </c:pt>
                <c:pt idx="13">
                  <c:v>252513.6</c:v>
                </c:pt>
                <c:pt idx="14">
                  <c:v>225044.3</c:v>
                </c:pt>
                <c:pt idx="15">
                  <c:v>82174.25</c:v>
                </c:pt>
                <c:pt idx="16">
                  <c:v>128940.74</c:v>
                </c:pt>
                <c:pt idx="17">
                  <c:v>159587.07</c:v>
                </c:pt>
                <c:pt idx="18">
                  <c:v>77700</c:v>
                </c:pt>
                <c:pt idx="19">
                  <c:v>113561.68</c:v>
                </c:pt>
                <c:pt idx="20">
                  <c:v>1016591.45</c:v>
                </c:pt>
                <c:pt idx="21">
                  <c:v>426738</c:v>
                </c:pt>
                <c:pt idx="22">
                  <c:v>234614.91</c:v>
                </c:pt>
                <c:pt idx="23">
                  <c:v>487838.01</c:v>
                </c:pt>
                <c:pt idx="24">
                  <c:v>269326.5</c:v>
                </c:pt>
                <c:pt idx="25">
                  <c:v>181470.31</c:v>
                </c:pt>
                <c:pt idx="26">
                  <c:v>143948.97</c:v>
                </c:pt>
                <c:pt idx="27">
                  <c:v>213366.6</c:v>
                </c:pt>
                <c:pt idx="28">
                  <c:v>105849.9</c:v>
                </c:pt>
                <c:pt idx="29">
                  <c:v>103318.69</c:v>
                </c:pt>
                <c:pt idx="30">
                  <c:v>164276.31</c:v>
                </c:pt>
                <c:pt idx="31">
                  <c:v>240302.13</c:v>
                </c:pt>
                <c:pt idx="32">
                  <c:v>112944.86</c:v>
                </c:pt>
                <c:pt idx="34">
                  <c:v>271169.58</c:v>
                </c:pt>
                <c:pt idx="35">
                  <c:v>276159.78000000003</c:v>
                </c:pt>
                <c:pt idx="36">
                  <c:v>169797.8</c:v>
                </c:pt>
                <c:pt idx="37">
                  <c:v>81965.320000000007</c:v>
                </c:pt>
                <c:pt idx="38">
                  <c:v>209186.61</c:v>
                </c:pt>
                <c:pt idx="39">
                  <c:v>278756.3</c:v>
                </c:pt>
                <c:pt idx="40">
                  <c:v>182268.72</c:v>
                </c:pt>
                <c:pt idx="41">
                  <c:v>173500.2</c:v>
                </c:pt>
                <c:pt idx="42">
                  <c:v>534861.6</c:v>
                </c:pt>
                <c:pt idx="43">
                  <c:v>135498.69</c:v>
                </c:pt>
                <c:pt idx="44">
                  <c:v>98117.25</c:v>
                </c:pt>
                <c:pt idx="45">
                  <c:v>168973.92</c:v>
                </c:pt>
                <c:pt idx="46">
                  <c:v>263557.8</c:v>
                </c:pt>
                <c:pt idx="48">
                  <c:v>232082.55</c:v>
                </c:pt>
                <c:pt idx="49">
                  <c:v>175541.5</c:v>
                </c:pt>
                <c:pt idx="50">
                  <c:v>114416.4</c:v>
                </c:pt>
                <c:pt idx="51">
                  <c:v>144584.9</c:v>
                </c:pt>
                <c:pt idx="52">
                  <c:v>92435.18</c:v>
                </c:pt>
                <c:pt idx="53">
                  <c:v>73402.78</c:v>
                </c:pt>
                <c:pt idx="54">
                  <c:v>132946.31</c:v>
                </c:pt>
                <c:pt idx="55">
                  <c:v>222980.58</c:v>
                </c:pt>
                <c:pt idx="56">
                  <c:v>308790.90000000002</c:v>
                </c:pt>
                <c:pt idx="57">
                  <c:v>36709.74</c:v>
                </c:pt>
                <c:pt idx="58">
                  <c:v>148777.12</c:v>
                </c:pt>
                <c:pt idx="59">
                  <c:v>67257.78</c:v>
                </c:pt>
                <c:pt idx="60">
                  <c:v>191191.67999999999</c:v>
                </c:pt>
                <c:pt idx="61">
                  <c:v>111363.27</c:v>
                </c:pt>
                <c:pt idx="62">
                  <c:v>67321.100000000006</c:v>
                </c:pt>
                <c:pt idx="63">
                  <c:v>178530.47</c:v>
                </c:pt>
                <c:pt idx="64">
                  <c:v>360755.64</c:v>
                </c:pt>
                <c:pt idx="65">
                  <c:v>141813.51</c:v>
                </c:pt>
                <c:pt idx="66">
                  <c:v>36443.519999999997</c:v>
                </c:pt>
                <c:pt idx="67">
                  <c:v>68515.839999999997</c:v>
                </c:pt>
                <c:pt idx="68">
                  <c:v>95629.45</c:v>
                </c:pt>
                <c:pt idx="69">
                  <c:v>254195.24</c:v>
                </c:pt>
                <c:pt idx="70">
                  <c:v>77965.3</c:v>
                </c:pt>
                <c:pt idx="71">
                  <c:v>71448.479999999996</c:v>
                </c:pt>
                <c:pt idx="72">
                  <c:v>36234.19</c:v>
                </c:pt>
                <c:pt idx="73">
                  <c:v>108220.32</c:v>
                </c:pt>
                <c:pt idx="74">
                  <c:v>147696.32000000001</c:v>
                </c:pt>
                <c:pt idx="75">
                  <c:v>140876.01999999999</c:v>
                </c:pt>
                <c:pt idx="76">
                  <c:v>35265.449999999997</c:v>
                </c:pt>
                <c:pt idx="77">
                  <c:v>258997.5</c:v>
                </c:pt>
                <c:pt idx="78">
                  <c:v>74850.149999999994</c:v>
                </c:pt>
                <c:pt idx="79">
                  <c:v>77518.98</c:v>
                </c:pt>
                <c:pt idx="80">
                  <c:v>237479.97</c:v>
                </c:pt>
                <c:pt idx="81">
                  <c:v>41526.36</c:v>
                </c:pt>
                <c:pt idx="82">
                  <c:v>95560.3</c:v>
                </c:pt>
                <c:pt idx="83">
                  <c:v>258319.39</c:v>
                </c:pt>
                <c:pt idx="84">
                  <c:v>53101.35</c:v>
                </c:pt>
                <c:pt idx="85">
                  <c:v>393203.3</c:v>
                </c:pt>
                <c:pt idx="86">
                  <c:v>98124.74</c:v>
                </c:pt>
                <c:pt idx="87">
                  <c:v>89163.36</c:v>
                </c:pt>
                <c:pt idx="88">
                  <c:v>127075.03</c:v>
                </c:pt>
                <c:pt idx="89">
                  <c:v>219945</c:v>
                </c:pt>
                <c:pt idx="90">
                  <c:v>229210.3</c:v>
                </c:pt>
                <c:pt idx="91">
                  <c:v>42453.45</c:v>
                </c:pt>
                <c:pt idx="92">
                  <c:v>79854.92</c:v>
                </c:pt>
                <c:pt idx="93">
                  <c:v>187045.22</c:v>
                </c:pt>
                <c:pt idx="94">
                  <c:v>210350.7</c:v>
                </c:pt>
                <c:pt idx="95">
                  <c:v>106368.65</c:v>
                </c:pt>
                <c:pt idx="96">
                  <c:v>77988.97</c:v>
                </c:pt>
                <c:pt idx="97">
                  <c:v>78831.66</c:v>
                </c:pt>
                <c:pt idx="98">
                  <c:v>49460.75</c:v>
                </c:pt>
                <c:pt idx="99">
                  <c:v>119412.11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B52D-DE4C-A3DC-AA5A00D4372E}"/>
            </c:ext>
          </c:extLst>
        </c:ser>
        <c:ser>
          <c:idx val="1"/>
          <c:order val="1"/>
          <c:tx>
            <c:strRef>
              <c:f>销售额表现!$C$4</c:f>
              <c:strCache>
                <c:ptCount val="1"/>
                <c:pt idx="0">
                  <c:v>求和项:销售额平均值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34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9-B52D-DE4C-A3DC-AA5A00D4372E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B-B52D-DE4C-A3DC-AA5A00D4372E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D-B52D-DE4C-A3DC-AA5A00D4372E}"/>
              </c:ext>
            </c:extLst>
          </c:dPt>
          <c:dPt>
            <c:idx val="45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F-B52D-DE4C-A3DC-AA5A00D4372E}"/>
              </c:ext>
            </c:extLst>
          </c:dPt>
          <c:dPt>
            <c:idx val="46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1-B52D-DE4C-A3DC-AA5A00D4372E}"/>
              </c:ext>
            </c:extLst>
          </c:dPt>
          <c:dPt>
            <c:idx val="5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3-B52D-DE4C-A3DC-AA5A00D4372E}"/>
              </c:ext>
            </c:extLst>
          </c:dPt>
          <c:dPt>
            <c:idx val="64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5-B52D-DE4C-A3DC-AA5A00D4372E}"/>
              </c:ext>
            </c:extLst>
          </c:dPt>
          <c:dPt>
            <c:idx val="65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7-B52D-DE4C-A3DC-AA5A00D4372E}"/>
              </c:ext>
            </c:extLst>
          </c:dPt>
          <c:dPt>
            <c:idx val="97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9-B52D-DE4C-A3DC-AA5A00D4372E}"/>
              </c:ext>
            </c:extLst>
          </c:dPt>
          <c:dPt>
            <c:idx val="99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B-B52D-DE4C-A3DC-AA5A00D4372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B52D-DE4C-A3DC-AA5A00D4372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B52D-DE4C-A3DC-AA5A00D4372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B52D-DE4C-A3DC-AA5A00D4372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B52D-DE4C-A3DC-AA5A00D4372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B52D-DE4C-A3DC-AA5A00D4372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B52D-DE4C-A3DC-AA5A00D4372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B52D-DE4C-A3DC-AA5A00D4372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B52D-DE4C-A3DC-AA5A00D4372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B52D-DE4C-A3DC-AA5A00D4372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B52D-DE4C-A3DC-AA5A00D4372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B52D-DE4C-A3DC-AA5A00D4372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B52D-DE4C-A3DC-AA5A00D4372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B52D-DE4C-A3DC-AA5A00D4372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B52D-DE4C-A3DC-AA5A00D4372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B52D-DE4C-A3DC-AA5A00D4372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B52D-DE4C-A3DC-AA5A00D4372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B52D-DE4C-A3DC-AA5A00D4372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B52D-DE4C-A3DC-AA5A00D4372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B52D-DE4C-A3DC-AA5A00D4372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B52D-DE4C-A3DC-AA5A00D4372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B52D-DE4C-A3DC-AA5A00D4372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B52D-DE4C-A3DC-AA5A00D4372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B52D-DE4C-A3DC-AA5A00D4372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B52D-DE4C-A3DC-AA5A00D4372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B52D-DE4C-A3DC-AA5A00D4372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B52D-DE4C-A3DC-AA5A00D4372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B52D-DE4C-A3DC-AA5A00D4372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B52D-DE4C-A3DC-AA5A00D4372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B52D-DE4C-A3DC-AA5A00D4372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B52D-DE4C-A3DC-AA5A00D4372E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B52D-DE4C-A3DC-AA5A00D4372E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B52D-DE4C-A3DC-AA5A00D4372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B52D-DE4C-A3DC-AA5A00D4372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B52D-DE4C-A3DC-AA5A00D4372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B52D-DE4C-A3DC-AA5A00D4372E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B52D-DE4C-A3DC-AA5A00D4372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B52D-DE4C-A3DC-AA5A00D4372E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B52D-DE4C-A3DC-AA5A00D4372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B52D-DE4C-A3DC-AA5A00D4372E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B52D-DE4C-A3DC-AA5A00D4372E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B52D-DE4C-A3DC-AA5A00D4372E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B52D-DE4C-A3DC-AA5A00D4372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B52D-DE4C-A3DC-AA5A00D4372E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B52D-DE4C-A3DC-AA5A00D4372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B52D-DE4C-A3DC-AA5A00D4372E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B52D-DE4C-A3DC-AA5A00D4372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B52D-DE4C-A3DC-AA5A00D4372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B52D-DE4C-A3DC-AA5A00D4372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B52D-DE4C-A3DC-AA5A00D4372E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B52D-DE4C-A3DC-AA5A00D4372E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B52D-DE4C-A3DC-AA5A00D4372E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B52D-DE4C-A3DC-AA5A00D4372E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B52D-DE4C-A3DC-AA5A00D4372E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B52D-DE4C-A3DC-AA5A00D4372E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B52D-DE4C-A3DC-AA5A00D4372E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B52D-DE4C-A3DC-AA5A00D4372E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B52D-DE4C-A3DC-AA5A00D4372E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B52D-DE4C-A3DC-AA5A00D4372E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B52D-DE4C-A3DC-AA5A00D4372E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B52D-DE4C-A3DC-AA5A00D4372E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B52D-DE4C-A3DC-AA5A00D4372E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B52D-DE4C-A3DC-AA5A00D4372E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B52D-DE4C-A3DC-AA5A00D4372E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B52D-DE4C-A3DC-AA5A00D4372E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B52D-DE4C-A3DC-AA5A00D4372E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B52D-DE4C-A3DC-AA5A00D4372E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B52D-DE4C-A3DC-AA5A00D4372E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B52D-DE4C-A3DC-AA5A00D4372E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B52D-DE4C-A3DC-AA5A00D4372E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B52D-DE4C-A3DC-AA5A00D4372E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B52D-DE4C-A3DC-AA5A00D4372E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B52D-DE4C-A3DC-AA5A00D4372E}"/>
                </c:ext>
              </c:extLst>
            </c:dLbl>
            <c:dLbl>
              <c:idx val="7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B52D-DE4C-A3DC-AA5A00D4372E}"/>
                </c:ext>
              </c:extLst>
            </c:dLbl>
            <c:dLbl>
              <c:idx val="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B52D-DE4C-A3DC-AA5A00D4372E}"/>
                </c:ext>
              </c:extLst>
            </c:dLbl>
            <c:dLbl>
              <c:idx val="7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B52D-DE4C-A3DC-AA5A00D4372E}"/>
                </c:ext>
              </c:extLst>
            </c:dLbl>
            <c:dLbl>
              <c:idx val="7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B52D-DE4C-A3DC-AA5A00D4372E}"/>
                </c:ext>
              </c:extLst>
            </c:dLbl>
            <c:dLbl>
              <c:idx val="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B52D-DE4C-A3DC-AA5A00D4372E}"/>
                </c:ext>
              </c:extLst>
            </c:dLbl>
            <c:dLbl>
              <c:idx val="7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B52D-DE4C-A3DC-AA5A00D4372E}"/>
                </c:ext>
              </c:extLst>
            </c:dLbl>
            <c:dLbl>
              <c:idx val="7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B52D-DE4C-A3DC-AA5A00D4372E}"/>
                </c:ext>
              </c:extLst>
            </c:dLbl>
            <c:dLbl>
              <c:idx val="7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B52D-DE4C-A3DC-AA5A00D4372E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B52D-DE4C-A3DC-AA5A00D4372E}"/>
                </c:ext>
              </c:extLst>
            </c:dLbl>
            <c:dLbl>
              <c:idx val="8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B52D-DE4C-A3DC-AA5A00D4372E}"/>
                </c:ext>
              </c:extLst>
            </c:dLbl>
            <c:dLbl>
              <c:idx val="8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B52D-DE4C-A3DC-AA5A00D4372E}"/>
                </c:ext>
              </c:extLst>
            </c:dLbl>
            <c:dLbl>
              <c:idx val="8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B52D-DE4C-A3DC-AA5A00D4372E}"/>
                </c:ext>
              </c:extLst>
            </c:dLbl>
            <c:dLbl>
              <c:idx val="8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B52D-DE4C-A3DC-AA5A00D4372E}"/>
                </c:ext>
              </c:extLst>
            </c:dLbl>
            <c:dLbl>
              <c:idx val="8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B52D-DE4C-A3DC-AA5A00D4372E}"/>
                </c:ext>
              </c:extLst>
            </c:dLbl>
            <c:dLbl>
              <c:idx val="8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B52D-DE4C-A3DC-AA5A00D4372E}"/>
                </c:ext>
              </c:extLst>
            </c:dLbl>
            <c:dLbl>
              <c:idx val="8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B52D-DE4C-A3DC-AA5A00D4372E}"/>
                </c:ext>
              </c:extLst>
            </c:dLbl>
            <c:dLbl>
              <c:idx val="8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B52D-DE4C-A3DC-AA5A00D4372E}"/>
                </c:ext>
              </c:extLst>
            </c:dLbl>
            <c:dLbl>
              <c:idx val="8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B52D-DE4C-A3DC-AA5A00D4372E}"/>
                </c:ext>
              </c:extLst>
            </c:dLbl>
            <c:dLbl>
              <c:idx val="9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B52D-DE4C-A3DC-AA5A00D4372E}"/>
                </c:ext>
              </c:extLst>
            </c:dLbl>
            <c:dLbl>
              <c:idx val="9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B52D-DE4C-A3DC-AA5A00D4372E}"/>
                </c:ext>
              </c:extLst>
            </c:dLbl>
            <c:dLbl>
              <c:idx val="9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B52D-DE4C-A3DC-AA5A00D4372E}"/>
                </c:ext>
              </c:extLst>
            </c:dLbl>
            <c:dLbl>
              <c:idx val="9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B52D-DE4C-A3DC-AA5A00D4372E}"/>
                </c:ext>
              </c:extLst>
            </c:dLbl>
            <c:dLbl>
              <c:idx val="9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B52D-DE4C-A3DC-AA5A00D4372E}"/>
                </c:ext>
              </c:extLst>
            </c:dLbl>
            <c:dLbl>
              <c:idx val="9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B52D-DE4C-A3DC-AA5A00D4372E}"/>
                </c:ext>
              </c:extLst>
            </c:dLbl>
            <c:dLbl>
              <c:idx val="9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B52D-DE4C-A3DC-AA5A00D4372E}"/>
                </c:ext>
              </c:extLst>
            </c:dLbl>
            <c:dLbl>
              <c:idx val="9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B52D-DE4C-A3DC-AA5A00D4372E}"/>
                </c:ext>
              </c:extLst>
            </c:dLbl>
            <c:dLbl>
              <c:idx val="9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B52D-DE4C-A3DC-AA5A00D4372E}"/>
                </c:ext>
              </c:extLst>
            </c:dLbl>
            <c:dLbl>
              <c:idx val="99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B52D-DE4C-A3DC-AA5A00D437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销售额表现!$A$5:$A$105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销售额表现!$C$5:$C$105</c:f>
              <c:numCache>
                <c:formatCode>General</c:formatCode>
                <c:ptCount val="100"/>
                <c:pt idx="0">
                  <c:v>212408</c:v>
                </c:pt>
                <c:pt idx="1">
                  <c:v>212408</c:v>
                </c:pt>
                <c:pt idx="2">
                  <c:v>212408</c:v>
                </c:pt>
                <c:pt idx="3">
                  <c:v>212408</c:v>
                </c:pt>
                <c:pt idx="4">
                  <c:v>212408</c:v>
                </c:pt>
                <c:pt idx="5">
                  <c:v>212408</c:v>
                </c:pt>
                <c:pt idx="6">
                  <c:v>212408</c:v>
                </c:pt>
                <c:pt idx="7">
                  <c:v>212408</c:v>
                </c:pt>
                <c:pt idx="8">
                  <c:v>212408</c:v>
                </c:pt>
                <c:pt idx="9">
                  <c:v>212408</c:v>
                </c:pt>
                <c:pt idx="10">
                  <c:v>212408</c:v>
                </c:pt>
                <c:pt idx="11">
                  <c:v>212408</c:v>
                </c:pt>
                <c:pt idx="12">
                  <c:v>212408</c:v>
                </c:pt>
                <c:pt idx="13">
                  <c:v>212408</c:v>
                </c:pt>
                <c:pt idx="14">
                  <c:v>212408</c:v>
                </c:pt>
                <c:pt idx="15">
                  <c:v>212408</c:v>
                </c:pt>
                <c:pt idx="16">
                  <c:v>212408</c:v>
                </c:pt>
                <c:pt idx="17">
                  <c:v>212408</c:v>
                </c:pt>
                <c:pt idx="18">
                  <c:v>212408</c:v>
                </c:pt>
                <c:pt idx="19">
                  <c:v>212408</c:v>
                </c:pt>
                <c:pt idx="20">
                  <c:v>212408</c:v>
                </c:pt>
                <c:pt idx="21">
                  <c:v>212408</c:v>
                </c:pt>
                <c:pt idx="22">
                  <c:v>212408</c:v>
                </c:pt>
                <c:pt idx="23">
                  <c:v>212408</c:v>
                </c:pt>
                <c:pt idx="24">
                  <c:v>212408</c:v>
                </c:pt>
                <c:pt idx="25">
                  <c:v>212408</c:v>
                </c:pt>
                <c:pt idx="26">
                  <c:v>212408</c:v>
                </c:pt>
                <c:pt idx="27">
                  <c:v>212408</c:v>
                </c:pt>
                <c:pt idx="28">
                  <c:v>212408</c:v>
                </c:pt>
                <c:pt idx="29">
                  <c:v>212408</c:v>
                </c:pt>
                <c:pt idx="30">
                  <c:v>212408</c:v>
                </c:pt>
                <c:pt idx="31">
                  <c:v>212408</c:v>
                </c:pt>
                <c:pt idx="32">
                  <c:v>212408</c:v>
                </c:pt>
                <c:pt idx="33">
                  <c:v>212408</c:v>
                </c:pt>
                <c:pt idx="34">
                  <c:v>212408</c:v>
                </c:pt>
                <c:pt idx="35">
                  <c:v>212408</c:v>
                </c:pt>
                <c:pt idx="36">
                  <c:v>212408</c:v>
                </c:pt>
                <c:pt idx="37">
                  <c:v>212408</c:v>
                </c:pt>
                <c:pt idx="38">
                  <c:v>212408</c:v>
                </c:pt>
                <c:pt idx="39">
                  <c:v>212408</c:v>
                </c:pt>
                <c:pt idx="40">
                  <c:v>212408</c:v>
                </c:pt>
                <c:pt idx="41">
                  <c:v>212408</c:v>
                </c:pt>
                <c:pt idx="42">
                  <c:v>212408</c:v>
                </c:pt>
                <c:pt idx="43">
                  <c:v>212408</c:v>
                </c:pt>
                <c:pt idx="44">
                  <c:v>212408</c:v>
                </c:pt>
                <c:pt idx="45">
                  <c:v>212408</c:v>
                </c:pt>
                <c:pt idx="46">
                  <c:v>212408</c:v>
                </c:pt>
                <c:pt idx="47">
                  <c:v>212408</c:v>
                </c:pt>
                <c:pt idx="48">
                  <c:v>212408</c:v>
                </c:pt>
                <c:pt idx="49">
                  <c:v>212408</c:v>
                </c:pt>
                <c:pt idx="50">
                  <c:v>212408</c:v>
                </c:pt>
                <c:pt idx="51">
                  <c:v>212408</c:v>
                </c:pt>
                <c:pt idx="52">
                  <c:v>212408</c:v>
                </c:pt>
                <c:pt idx="53">
                  <c:v>212408</c:v>
                </c:pt>
                <c:pt idx="54">
                  <c:v>212408</c:v>
                </c:pt>
                <c:pt idx="55">
                  <c:v>212408</c:v>
                </c:pt>
                <c:pt idx="56">
                  <c:v>212408</c:v>
                </c:pt>
                <c:pt idx="57">
                  <c:v>212408</c:v>
                </c:pt>
                <c:pt idx="58">
                  <c:v>212408</c:v>
                </c:pt>
                <c:pt idx="59">
                  <c:v>212408</c:v>
                </c:pt>
                <c:pt idx="60">
                  <c:v>212408</c:v>
                </c:pt>
                <c:pt idx="61">
                  <c:v>212408</c:v>
                </c:pt>
                <c:pt idx="62">
                  <c:v>212408</c:v>
                </c:pt>
                <c:pt idx="63">
                  <c:v>212408</c:v>
                </c:pt>
                <c:pt idx="64">
                  <c:v>212408</c:v>
                </c:pt>
                <c:pt idx="65">
                  <c:v>212408</c:v>
                </c:pt>
                <c:pt idx="66">
                  <c:v>212408</c:v>
                </c:pt>
                <c:pt idx="67">
                  <c:v>212408</c:v>
                </c:pt>
                <c:pt idx="68">
                  <c:v>212408</c:v>
                </c:pt>
                <c:pt idx="69">
                  <c:v>212408</c:v>
                </c:pt>
                <c:pt idx="70">
                  <c:v>212408</c:v>
                </c:pt>
                <c:pt idx="71">
                  <c:v>212408</c:v>
                </c:pt>
                <c:pt idx="72">
                  <c:v>212408</c:v>
                </c:pt>
                <c:pt idx="73">
                  <c:v>212408</c:v>
                </c:pt>
                <c:pt idx="74">
                  <c:v>212408</c:v>
                </c:pt>
                <c:pt idx="75">
                  <c:v>212408</c:v>
                </c:pt>
                <c:pt idx="76">
                  <c:v>212408</c:v>
                </c:pt>
                <c:pt idx="77">
                  <c:v>212408</c:v>
                </c:pt>
                <c:pt idx="78">
                  <c:v>212408</c:v>
                </c:pt>
                <c:pt idx="79">
                  <c:v>212408</c:v>
                </c:pt>
                <c:pt idx="80">
                  <c:v>212408</c:v>
                </c:pt>
                <c:pt idx="81">
                  <c:v>212408</c:v>
                </c:pt>
                <c:pt idx="82">
                  <c:v>212408</c:v>
                </c:pt>
                <c:pt idx="83">
                  <c:v>212408</c:v>
                </c:pt>
                <c:pt idx="84">
                  <c:v>212408</c:v>
                </c:pt>
                <c:pt idx="85">
                  <c:v>212408</c:v>
                </c:pt>
                <c:pt idx="86">
                  <c:v>212408</c:v>
                </c:pt>
                <c:pt idx="87">
                  <c:v>212408</c:v>
                </c:pt>
                <c:pt idx="88">
                  <c:v>212408</c:v>
                </c:pt>
                <c:pt idx="89">
                  <c:v>212408</c:v>
                </c:pt>
                <c:pt idx="90">
                  <c:v>212408</c:v>
                </c:pt>
                <c:pt idx="91">
                  <c:v>212408</c:v>
                </c:pt>
                <c:pt idx="92">
                  <c:v>212408</c:v>
                </c:pt>
                <c:pt idx="93">
                  <c:v>212408</c:v>
                </c:pt>
                <c:pt idx="94">
                  <c:v>212408</c:v>
                </c:pt>
                <c:pt idx="95">
                  <c:v>212408</c:v>
                </c:pt>
                <c:pt idx="96">
                  <c:v>212408</c:v>
                </c:pt>
                <c:pt idx="97">
                  <c:v>212408</c:v>
                </c:pt>
                <c:pt idx="98">
                  <c:v>212408</c:v>
                </c:pt>
                <c:pt idx="99">
                  <c:v>212408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B52D-DE4C-A3DC-AA5A00D43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331600"/>
        <c:axId val="880332240"/>
      </c:lineChart>
      <c:catAx>
        <c:axId val="88033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0332240"/>
        <c:crosses val="autoZero"/>
        <c:auto val="1"/>
        <c:lblAlgn val="ctr"/>
        <c:lblOffset val="100"/>
        <c:noMultiLvlLbl val="0"/>
      </c:catAx>
      <c:valAx>
        <c:axId val="88033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033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[大卖选品数据可视化表格.xlsx]品牌占比!数据透视表8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品牌占比!$B$3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E9-0649-8D66-B8F33C26C4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E9-0649-8D66-B8F33C26C4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E9-0649-8D66-B8F33C26C4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6E9-0649-8D66-B8F33C26C4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6E9-0649-8D66-B8F33C26C4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6E9-0649-8D66-B8F33C26C4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6E9-0649-8D66-B8F33C26C4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6E9-0649-8D66-B8F33C26C4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6E9-0649-8D66-B8F33C26C4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6E9-0649-8D66-B8F33C26C4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6E9-0649-8D66-B8F33C26C4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6E9-0649-8D66-B8F33C26C4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D6E9-0649-8D66-B8F33C26C47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D6E9-0649-8D66-B8F33C26C47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D6E9-0649-8D66-B8F33C26C47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D6E9-0649-8D66-B8F33C26C4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品牌占比!$A$4:$A$20</c:f>
              <c:strCache>
                <c:ptCount val="16"/>
                <c:pt idx="0">
                  <c:v>Hydro Flask</c:v>
                </c:pt>
                <c:pt idx="1">
                  <c:v>Simple Modern</c:v>
                </c:pt>
                <c:pt idx="2">
                  <c:v>Contigo</c:v>
                </c:pt>
                <c:pt idx="3">
                  <c:v>Hanes</c:v>
                </c:pt>
                <c:pt idx="4">
                  <c:v>Columbia</c:v>
                </c:pt>
                <c:pt idx="5">
                  <c:v>Laite Hebe</c:v>
                </c:pt>
                <c:pt idx="6">
                  <c:v>UNIONBAY</c:v>
                </c:pt>
                <c:pt idx="7">
                  <c:v>KT Tape</c:v>
                </c:pt>
                <c:pt idx="8">
                  <c:v>CHARMKING</c:v>
                </c:pt>
                <c:pt idx="9">
                  <c:v>Band-Aid</c:v>
                </c:pt>
                <c:pt idx="10">
                  <c:v>SB SOX</c:v>
                </c:pt>
                <c:pt idx="11">
                  <c:v>Coleman</c:v>
                </c:pt>
                <c:pt idx="12">
                  <c:v>Fitbit</c:v>
                </c:pt>
                <c:pt idx="13">
                  <c:v>Blender Bottle</c:v>
                </c:pt>
                <c:pt idx="14">
                  <c:v>Baleaf</c:v>
                </c:pt>
                <c:pt idx="15">
                  <c:v>CamelBak</c:v>
                </c:pt>
              </c:strCache>
            </c:strRef>
          </c:cat>
          <c:val>
            <c:numRef>
              <c:f>品牌占比!$B$4:$B$20</c:f>
              <c:numCache>
                <c:formatCode>General</c:formatCode>
                <c:ptCount val="1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6E9-0649-8D66-B8F33C26C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073300263696594"/>
          <c:y val="1.24759103907192E-2"/>
          <c:w val="0.23882203249184"/>
          <c:h val="0.974288966891187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[大卖选品数据可视化表格.xlsx]品牌销量!数据透视表7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BSR100</a:t>
            </a:r>
            <a:r>
              <a:rPr lang="zh-CN" altLang="en-US"/>
              <a:t>品牌销量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品牌销量!$B$3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017-2043-A097-FEC2A424A867}"/>
                </c:ext>
              </c:extLst>
            </c:dLbl>
            <c:dLbl>
              <c:idx val="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17-2043-A097-FEC2A424A867}"/>
                </c:ext>
              </c:extLst>
            </c:dLbl>
            <c:dLbl>
              <c:idx val="2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017-2043-A097-FEC2A424A867}"/>
                </c:ext>
              </c:extLst>
            </c:dLbl>
            <c:dLbl>
              <c:idx val="3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17-2043-A097-FEC2A424A867}"/>
                </c:ext>
              </c:extLst>
            </c:dLbl>
            <c:dLbl>
              <c:idx val="4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017-2043-A097-FEC2A424A86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17-2043-A097-FEC2A424A86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017-2043-A097-FEC2A424A86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17-2043-A097-FEC2A424A86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017-2043-A097-FEC2A424A8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品牌销量!$A$4:$A$13</c:f>
              <c:strCache>
                <c:ptCount val="9"/>
                <c:pt idx="0">
                  <c:v>Hydro Flask</c:v>
                </c:pt>
                <c:pt idx="1">
                  <c:v>Simple Modern</c:v>
                </c:pt>
                <c:pt idx="2">
                  <c:v>CamelBak</c:v>
                </c:pt>
                <c:pt idx="3">
                  <c:v>Hanes</c:v>
                </c:pt>
                <c:pt idx="4">
                  <c:v>Physix Gear Sport</c:v>
                </c:pt>
                <c:pt idx="5">
                  <c:v>Baleaf</c:v>
                </c:pt>
                <c:pt idx="6">
                  <c:v>adidas</c:v>
                </c:pt>
                <c:pt idx="7">
                  <c:v>GCI Outdoor</c:v>
                </c:pt>
                <c:pt idx="8">
                  <c:v>Brimma</c:v>
                </c:pt>
              </c:strCache>
            </c:strRef>
          </c:cat>
          <c:val>
            <c:numRef>
              <c:f>品牌销量!$B$4:$B$13</c:f>
              <c:numCache>
                <c:formatCode>General</c:formatCode>
                <c:ptCount val="9"/>
                <c:pt idx="0">
                  <c:v>49442</c:v>
                </c:pt>
                <c:pt idx="1">
                  <c:v>49030</c:v>
                </c:pt>
                <c:pt idx="2">
                  <c:v>27709</c:v>
                </c:pt>
                <c:pt idx="3">
                  <c:v>26178</c:v>
                </c:pt>
                <c:pt idx="4">
                  <c:v>16558</c:v>
                </c:pt>
                <c:pt idx="5">
                  <c:v>12135</c:v>
                </c:pt>
                <c:pt idx="6">
                  <c:v>6239</c:v>
                </c:pt>
                <c:pt idx="7">
                  <c:v>5022</c:v>
                </c:pt>
                <c:pt idx="8">
                  <c:v>2955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017-2043-A097-FEC2A424A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923128"/>
        <c:axId val="908922168"/>
      </c:lineChart>
      <c:catAx>
        <c:axId val="908923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8922168"/>
        <c:crosses val="autoZero"/>
        <c:auto val="1"/>
        <c:lblAlgn val="ctr"/>
        <c:lblOffset val="100"/>
        <c:noMultiLvlLbl val="0"/>
      </c:catAx>
      <c:valAx>
        <c:axId val="90892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8923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[大卖选品数据可视化表格.xlsx]review数核计!数据透视表10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BSR100review</a:t>
            </a:r>
            <a:r>
              <a:rPr lang="zh-CN" altLang="en-US"/>
              <a:t>数核计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3">
                <a:alpha val="9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review数核计!$B$3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3">
                  <a:alpha val="9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review数核计!$A$4:$A$18</c:f>
              <c:strCache>
                <c:ptCount val="14"/>
                <c:pt idx="0">
                  <c:v>5000+</c:v>
                </c:pt>
                <c:pt idx="1">
                  <c:v>1500-2000</c:v>
                </c:pt>
                <c:pt idx="2">
                  <c:v>500-1000</c:v>
                </c:pt>
                <c:pt idx="3">
                  <c:v>1000-1500</c:v>
                </c:pt>
                <c:pt idx="4">
                  <c:v>3000-3500</c:v>
                </c:pt>
                <c:pt idx="5">
                  <c:v>2500-3000</c:v>
                </c:pt>
                <c:pt idx="6">
                  <c:v>200-500</c:v>
                </c:pt>
                <c:pt idx="7">
                  <c:v>4000-4500</c:v>
                </c:pt>
                <c:pt idx="8">
                  <c:v>2000-2500</c:v>
                </c:pt>
                <c:pt idx="9">
                  <c:v>3500-4000</c:v>
                </c:pt>
                <c:pt idx="10">
                  <c:v>4500-5000</c:v>
                </c:pt>
                <c:pt idx="11">
                  <c:v>&lt;20</c:v>
                </c:pt>
                <c:pt idx="12">
                  <c:v>100-200</c:v>
                </c:pt>
                <c:pt idx="13">
                  <c:v>20-50</c:v>
                </c:pt>
              </c:strCache>
            </c:strRef>
          </c:cat>
          <c:val>
            <c:numRef>
              <c:f>review数核计!$B$4:$B$18</c:f>
              <c:numCache>
                <c:formatCode>General</c:formatCode>
                <c:ptCount val="14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10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9-0949-83AF-E041F7BB1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0340560"/>
        <c:axId val="880338640"/>
      </c:barChart>
      <c:catAx>
        <c:axId val="88034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0338640"/>
        <c:crosses val="autoZero"/>
        <c:auto val="1"/>
        <c:lblAlgn val="ctr"/>
        <c:lblOffset val="100"/>
        <c:noMultiLvlLbl val="0"/>
      </c:catAx>
      <c:valAx>
        <c:axId val="88033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034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[大卖选品数据可视化表格.xlsx]评星分布!数据透视表11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BSR100</a:t>
            </a:r>
            <a:r>
              <a:rPr lang="zh-CN" altLang="en-US"/>
              <a:t>评星分布</a:t>
            </a:r>
            <a:endParaRPr lang="en-US" altLang="zh-CN"/>
          </a:p>
        </c:rich>
      </c:tx>
      <c:layout>
        <c:manualLayout>
          <c:xMode val="edge"/>
          <c:yMode val="edge"/>
          <c:x val="0.45508274231678503"/>
          <c:y val="4.0901137357830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layout>
            <c:manualLayout>
              <c:x val="0"/>
              <c:y val="-2.77777777777778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26547481289345198"/>
          <c:y val="0.24411441067177"/>
          <c:w val="0.34495740965320598"/>
          <c:h val="0.60143014455304999"/>
        </c:manualLayout>
      </c:layout>
      <c:radarChart>
        <c:radarStyle val="marker"/>
        <c:varyColors val="0"/>
        <c:ser>
          <c:idx val="0"/>
          <c:order val="0"/>
          <c:tx>
            <c:strRef>
              <c:f>评星分布!$B$3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6">
                    <a:lumMod val="75000"/>
                  </a:schemeClr>
                </a:solidFill>
                <a:ln w="9525">
                  <a:solidFill>
                    <a:schemeClr val="accent6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7F8-DB47-B8AF-AFE384F1139B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>
                    <a:lumMod val="75000"/>
                  </a:schemeClr>
                </a:solidFill>
                <a:ln w="9525">
                  <a:solidFill>
                    <a:schemeClr val="accent6">
                      <a:lumMod val="7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7F8-DB47-B8AF-AFE384F1139B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>
                    <a:lumMod val="75000"/>
                  </a:schemeClr>
                </a:solidFill>
                <a:ln w="9525">
                  <a:solidFill>
                    <a:schemeClr val="accent6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7F8-DB47-B8AF-AFE384F1139B}"/>
              </c:ext>
            </c:extLst>
          </c:dPt>
          <c:dLbls>
            <c:dLbl>
              <c:idx val="1"/>
              <c:layout>
                <c:manualLayout>
                  <c:x val="0"/>
                  <c:y val="-2.77777777777778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F8-DB47-B8AF-AFE384F113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评星分布!$A$4:$A$8</c:f>
              <c:strCache>
                <c:ptCount val="4"/>
                <c:pt idx="0">
                  <c:v>3-4星</c:v>
                </c:pt>
                <c:pt idx="1">
                  <c:v>4-4.5星</c:v>
                </c:pt>
                <c:pt idx="2">
                  <c:v>4.5-5星</c:v>
                </c:pt>
                <c:pt idx="3">
                  <c:v>1-2星</c:v>
                </c:pt>
              </c:strCache>
            </c:strRef>
          </c:cat>
          <c:val>
            <c:numRef>
              <c:f>评星分布!$B$4:$B$8</c:f>
              <c:numCache>
                <c:formatCode>General</c:formatCode>
                <c:ptCount val="4"/>
                <c:pt idx="0">
                  <c:v>8</c:v>
                </c:pt>
                <c:pt idx="1">
                  <c:v>59</c:v>
                </c:pt>
                <c:pt idx="2">
                  <c:v>32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F8-DB47-B8AF-AFE384F11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106808"/>
        <c:axId val="954106168"/>
      </c:radarChart>
      <c:catAx>
        <c:axId val="954106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4106168"/>
        <c:crosses val="autoZero"/>
        <c:auto val="1"/>
        <c:lblAlgn val="ctr"/>
        <c:lblOffset val="100"/>
        <c:noMultiLvlLbl val="0"/>
      </c:catAx>
      <c:valAx>
        <c:axId val="9541061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5410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[大卖选品数据可视化表格.xlsx]价格分布!数据透视表12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BSR100</a:t>
            </a:r>
            <a:r>
              <a:rPr lang="zh-CN" altLang="en-US"/>
              <a:t>价格分布占比</a:t>
            </a:r>
          </a:p>
        </c:rich>
      </c:tx>
      <c:layout>
        <c:manualLayout>
          <c:xMode val="edge"/>
          <c:yMode val="edge"/>
          <c:x val="0.40198770881763601"/>
          <c:y val="2.36220472440944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5589353612167306E-2"/>
              <c:y val="-2.787456445993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61139969731174E-2"/>
              <c:y val="-2.028519497540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7711134727227903E-2"/>
              <c:y val="-2.41157331724866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价格分布!$B$3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BE-EF4B-85E5-5251FCD47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BE-EF4B-85E5-5251FCD47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BE-EF4B-85E5-5251FCD47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8BE-EF4B-85E5-5251FCD47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8BE-EF4B-85E5-5251FCD47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8BE-EF4B-85E5-5251FCD47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8BE-EF4B-85E5-5251FCD47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8BE-EF4B-85E5-5251FCD47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8BE-EF4B-85E5-5251FCD479D9}"/>
              </c:ext>
            </c:extLst>
          </c:dPt>
          <c:dLbls>
            <c:dLbl>
              <c:idx val="4"/>
              <c:layout>
                <c:manualLayout>
                  <c:x val="-6.5589353612167306E-2"/>
                  <c:y val="-2.7874564459930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8BE-EF4B-85E5-5251FCD479D9}"/>
                </c:ext>
              </c:extLst>
            </c:dLbl>
            <c:dLbl>
              <c:idx val="5"/>
              <c:layout>
                <c:manualLayout>
                  <c:x val="-2.61139969731174E-2"/>
                  <c:y val="-2.0285194975406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8BE-EF4B-85E5-5251FCD479D9}"/>
                </c:ext>
              </c:extLst>
            </c:dLbl>
            <c:dLbl>
              <c:idx val="6"/>
              <c:layout>
                <c:manualLayout>
                  <c:x val="3.7711134727227903E-2"/>
                  <c:y val="-2.411573317248660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8BE-EF4B-85E5-5251FCD47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价格分布!$A$4:$A$13</c:f>
              <c:strCache>
                <c:ptCount val="9"/>
                <c:pt idx="0">
                  <c:v>10-15</c:v>
                </c:pt>
                <c:pt idx="1">
                  <c:v>15-20</c:v>
                </c:pt>
                <c:pt idx="2">
                  <c:v>20-30</c:v>
                </c:pt>
                <c:pt idx="3">
                  <c:v>5-10</c:v>
                </c:pt>
                <c:pt idx="4">
                  <c:v>30-40</c:v>
                </c:pt>
                <c:pt idx="5">
                  <c:v>&lt;5</c:v>
                </c:pt>
                <c:pt idx="6">
                  <c:v>70-100</c:v>
                </c:pt>
                <c:pt idx="7">
                  <c:v>40-50</c:v>
                </c:pt>
                <c:pt idx="8">
                  <c:v>50-70</c:v>
                </c:pt>
              </c:strCache>
            </c:strRef>
          </c:cat>
          <c:val>
            <c:numRef>
              <c:f>价格分布!$B$4:$B$13</c:f>
              <c:numCache>
                <c:formatCode>General</c:formatCode>
                <c:ptCount val="9"/>
                <c:pt idx="0">
                  <c:v>26</c:v>
                </c:pt>
                <c:pt idx="1">
                  <c:v>24</c:v>
                </c:pt>
                <c:pt idx="2">
                  <c:v>17</c:v>
                </c:pt>
                <c:pt idx="3">
                  <c:v>13</c:v>
                </c:pt>
                <c:pt idx="4">
                  <c:v>10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8BE-EF4B-85E5-5251FCD47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43179587831198"/>
          <c:y val="0.33484183379516602"/>
          <c:w val="9.8626104023552499E-2"/>
          <c:h val="0.403415457214189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[大卖选品数据可视化表格.xlsx]价格区间销售!数据透视表13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价格区间销售!$B$3</c:f>
              <c:strCache>
                <c:ptCount val="1"/>
                <c:pt idx="0">
                  <c:v>求和项:预测30天销量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价格区间销售!$A$4:$A$13</c:f>
              <c:strCache>
                <c:ptCount val="9"/>
                <c:pt idx="0">
                  <c:v>20-30</c:v>
                </c:pt>
                <c:pt idx="1">
                  <c:v>30-40</c:v>
                </c:pt>
                <c:pt idx="2">
                  <c:v>40-50</c:v>
                </c:pt>
                <c:pt idx="3">
                  <c:v>70-100</c:v>
                </c:pt>
                <c:pt idx="4">
                  <c:v>50-70</c:v>
                </c:pt>
                <c:pt idx="5">
                  <c:v>10-15</c:v>
                </c:pt>
                <c:pt idx="6">
                  <c:v>15-20</c:v>
                </c:pt>
                <c:pt idx="7">
                  <c:v>5-10</c:v>
                </c:pt>
                <c:pt idx="8">
                  <c:v>&lt;5</c:v>
                </c:pt>
              </c:strCache>
            </c:strRef>
          </c:cat>
          <c:val>
            <c:numRef>
              <c:f>价格区间销售!$B$4:$B$13</c:f>
              <c:numCache>
                <c:formatCode>General</c:formatCode>
                <c:ptCount val="9"/>
                <c:pt idx="0">
                  <c:v>148558</c:v>
                </c:pt>
                <c:pt idx="1">
                  <c:v>85033</c:v>
                </c:pt>
                <c:pt idx="2">
                  <c:v>35563</c:v>
                </c:pt>
                <c:pt idx="3">
                  <c:v>33611</c:v>
                </c:pt>
                <c:pt idx="4">
                  <c:v>5022</c:v>
                </c:pt>
                <c:pt idx="5">
                  <c:v>276483</c:v>
                </c:pt>
                <c:pt idx="6">
                  <c:v>243707</c:v>
                </c:pt>
                <c:pt idx="7">
                  <c:v>119510</c:v>
                </c:pt>
                <c:pt idx="8">
                  <c:v>9352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8-1B47-98C2-E57926675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80313680"/>
        <c:axId val="880321360"/>
      </c:barChart>
      <c:lineChart>
        <c:grouping val="standard"/>
        <c:varyColors val="0"/>
        <c:ser>
          <c:idx val="1"/>
          <c:order val="1"/>
          <c:tx>
            <c:strRef>
              <c:f>价格区间销售!$C$3</c:f>
              <c:strCache>
                <c:ptCount val="1"/>
                <c:pt idx="0">
                  <c:v>求和项:预测30天销售额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价格区间销售!$A$4:$A$13</c:f>
              <c:strCache>
                <c:ptCount val="9"/>
                <c:pt idx="0">
                  <c:v>20-30</c:v>
                </c:pt>
                <c:pt idx="1">
                  <c:v>30-40</c:v>
                </c:pt>
                <c:pt idx="2">
                  <c:v>40-50</c:v>
                </c:pt>
                <c:pt idx="3">
                  <c:v>70-100</c:v>
                </c:pt>
                <c:pt idx="4">
                  <c:v>50-70</c:v>
                </c:pt>
                <c:pt idx="5">
                  <c:v>10-15</c:v>
                </c:pt>
                <c:pt idx="6">
                  <c:v>15-20</c:v>
                </c:pt>
                <c:pt idx="7">
                  <c:v>5-10</c:v>
                </c:pt>
                <c:pt idx="8">
                  <c:v>&lt;5</c:v>
                </c:pt>
              </c:strCache>
            </c:strRef>
          </c:cat>
          <c:val>
            <c:numRef>
              <c:f>价格区间销售!$C$4:$C$13</c:f>
              <c:numCache>
                <c:formatCode>General</c:formatCode>
                <c:ptCount val="9"/>
                <c:pt idx="0">
                  <c:v>3853905.46</c:v>
                </c:pt>
                <c:pt idx="1">
                  <c:v>3186848.78</c:v>
                </c:pt>
                <c:pt idx="2">
                  <c:v>1615676.09</c:v>
                </c:pt>
                <c:pt idx="3">
                  <c:v>2952914.41</c:v>
                </c:pt>
                <c:pt idx="4">
                  <c:v>276159.78000000003</c:v>
                </c:pt>
                <c:pt idx="5">
                  <c:v>3680211.68</c:v>
                </c:pt>
                <c:pt idx="6">
                  <c:v>4217110.6900000004</c:v>
                </c:pt>
                <c:pt idx="7">
                  <c:v>996976.67</c:v>
                </c:pt>
                <c:pt idx="8">
                  <c:v>36234.19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08-1B47-98C2-E57926675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4139768"/>
        <c:axId val="954140408"/>
      </c:lineChart>
      <c:catAx>
        <c:axId val="88031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0321360"/>
        <c:crosses val="autoZero"/>
        <c:auto val="1"/>
        <c:lblAlgn val="ctr"/>
        <c:lblOffset val="100"/>
        <c:noMultiLvlLbl val="0"/>
      </c:catAx>
      <c:valAx>
        <c:axId val="8803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0313680"/>
        <c:crosses val="autoZero"/>
        <c:crossBetween val="between"/>
      </c:valAx>
      <c:catAx>
        <c:axId val="9541397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4140408"/>
        <c:crosses val="autoZero"/>
        <c:auto val="1"/>
        <c:lblAlgn val="ctr"/>
        <c:lblOffset val="100"/>
        <c:noMultiLvlLbl val="0"/>
      </c:catAx>
      <c:valAx>
        <c:axId val="9541404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4139768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[大卖选品数据可视化表格.xlsx]发货方式!数据透视表14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BSR100</a:t>
            </a:r>
            <a:r>
              <a:rPr lang="zh-CN" altLang="en-US"/>
              <a:t>发货方式占比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发货方式!$B$3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1A-4348-89D6-6DDF22442C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C1A-4348-89D6-6DDF22442C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C1A-4348-89D6-6DDF22442C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发货方式!$A$4:$A$7</c:f>
              <c:strCache>
                <c:ptCount val="3"/>
                <c:pt idx="0">
                  <c:v>AMZ</c:v>
                </c:pt>
                <c:pt idx="1">
                  <c:v>FBA</c:v>
                </c:pt>
                <c:pt idx="2">
                  <c:v>MCH</c:v>
                </c:pt>
              </c:strCache>
            </c:strRef>
          </c:cat>
          <c:val>
            <c:numRef>
              <c:f>发货方式!$B$4:$B$7</c:f>
              <c:numCache>
                <c:formatCode>General</c:formatCode>
                <c:ptCount val="3"/>
                <c:pt idx="0">
                  <c:v>22</c:v>
                </c:pt>
                <c:pt idx="1">
                  <c:v>49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1A-4348-89D6-6DDF22442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027777777777799"/>
          <c:y val="0.45792723826188397"/>
          <c:w val="0.16250000000000001"/>
          <c:h val="0.301642971711868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[大卖选品数据可视化表格.xlsx]重量区间!数据透视表5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重量区间</a:t>
            </a:r>
          </a:p>
        </c:rich>
      </c:tx>
      <c:layout>
        <c:manualLayout>
          <c:xMode val="edge"/>
          <c:yMode val="edge"/>
          <c:x val="0.43333333333333302"/>
          <c:y val="3.0365995917177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580927384077004E-2"/>
          <c:y val="0.20721784776902899"/>
          <c:w val="0.78790091863517098"/>
          <c:h val="0.590500874890638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重量区间!$B$3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重量区间!$A$4:$A$9</c:f>
              <c:strCache>
                <c:ptCount val="5"/>
                <c:pt idx="0">
                  <c:v>0-1</c:v>
                </c:pt>
                <c:pt idx="1">
                  <c:v>1-2</c:v>
                </c:pt>
                <c:pt idx="2">
                  <c:v>2-5</c:v>
                </c:pt>
                <c:pt idx="3">
                  <c:v>5-10</c:v>
                </c:pt>
                <c:pt idx="4">
                  <c:v>10-15</c:v>
                </c:pt>
              </c:strCache>
            </c:strRef>
          </c:cat>
          <c:val>
            <c:numRef>
              <c:f>重量区间!$B$4:$B$9</c:f>
              <c:numCache>
                <c:formatCode>General</c:formatCode>
                <c:ptCount val="5"/>
                <c:pt idx="0">
                  <c:v>76</c:v>
                </c:pt>
                <c:pt idx="1">
                  <c:v>14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D-BC4F-8E7A-E028FED41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1652304"/>
        <c:axId val="1081655504"/>
      </c:barChart>
      <c:catAx>
        <c:axId val="108165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1655504"/>
        <c:crosses val="autoZero"/>
        <c:auto val="1"/>
        <c:lblAlgn val="ctr"/>
        <c:lblOffset val="100"/>
        <c:noMultiLvlLbl val="0"/>
      </c:catAx>
      <c:valAx>
        <c:axId val="108165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165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7.png"/><Relationship Id="rId21" Type="http://schemas.openxmlformats.org/officeDocument/2006/relationships/image" Target="../media/image22.png"/><Relationship Id="rId42" Type="http://schemas.openxmlformats.org/officeDocument/2006/relationships/image" Target="../media/image43.png"/><Relationship Id="rId47" Type="http://schemas.openxmlformats.org/officeDocument/2006/relationships/image" Target="../media/image48.png"/><Relationship Id="rId63" Type="http://schemas.openxmlformats.org/officeDocument/2006/relationships/image" Target="../media/image64.png"/><Relationship Id="rId68" Type="http://schemas.openxmlformats.org/officeDocument/2006/relationships/image" Target="../media/image69.png"/><Relationship Id="rId84" Type="http://schemas.openxmlformats.org/officeDocument/2006/relationships/image" Target="../media/image85.png"/><Relationship Id="rId89" Type="http://schemas.openxmlformats.org/officeDocument/2006/relationships/image" Target="../media/image90.png"/><Relationship Id="rId16" Type="http://schemas.openxmlformats.org/officeDocument/2006/relationships/image" Target="../media/image17.png"/><Relationship Id="rId11" Type="http://schemas.openxmlformats.org/officeDocument/2006/relationships/image" Target="../media/image12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53" Type="http://schemas.openxmlformats.org/officeDocument/2006/relationships/image" Target="../media/image54.png"/><Relationship Id="rId58" Type="http://schemas.openxmlformats.org/officeDocument/2006/relationships/image" Target="../media/image59.png"/><Relationship Id="rId74" Type="http://schemas.openxmlformats.org/officeDocument/2006/relationships/image" Target="../media/image75.png"/><Relationship Id="rId79" Type="http://schemas.openxmlformats.org/officeDocument/2006/relationships/image" Target="../media/image80.png"/><Relationship Id="rId5" Type="http://schemas.openxmlformats.org/officeDocument/2006/relationships/image" Target="../media/image6.png"/><Relationship Id="rId90" Type="http://schemas.openxmlformats.org/officeDocument/2006/relationships/image" Target="../media/image91.png"/><Relationship Id="rId95" Type="http://schemas.openxmlformats.org/officeDocument/2006/relationships/image" Target="../media/image96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43" Type="http://schemas.openxmlformats.org/officeDocument/2006/relationships/image" Target="../media/image44.png"/><Relationship Id="rId48" Type="http://schemas.openxmlformats.org/officeDocument/2006/relationships/image" Target="../media/image49.png"/><Relationship Id="rId64" Type="http://schemas.openxmlformats.org/officeDocument/2006/relationships/image" Target="../media/image65.png"/><Relationship Id="rId69" Type="http://schemas.openxmlformats.org/officeDocument/2006/relationships/image" Target="../media/image70.png"/><Relationship Id="rId80" Type="http://schemas.openxmlformats.org/officeDocument/2006/relationships/image" Target="../media/image81.png"/><Relationship Id="rId85" Type="http://schemas.openxmlformats.org/officeDocument/2006/relationships/image" Target="../media/image86.png"/><Relationship Id="rId3" Type="http://schemas.openxmlformats.org/officeDocument/2006/relationships/image" Target="../media/image4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46" Type="http://schemas.openxmlformats.org/officeDocument/2006/relationships/image" Target="../media/image47.png"/><Relationship Id="rId59" Type="http://schemas.openxmlformats.org/officeDocument/2006/relationships/image" Target="../media/image60.png"/><Relationship Id="rId67" Type="http://schemas.openxmlformats.org/officeDocument/2006/relationships/image" Target="../media/image68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Relationship Id="rId54" Type="http://schemas.openxmlformats.org/officeDocument/2006/relationships/image" Target="../media/image55.png"/><Relationship Id="rId62" Type="http://schemas.openxmlformats.org/officeDocument/2006/relationships/image" Target="../media/image63.png"/><Relationship Id="rId70" Type="http://schemas.openxmlformats.org/officeDocument/2006/relationships/image" Target="../media/image71.png"/><Relationship Id="rId75" Type="http://schemas.openxmlformats.org/officeDocument/2006/relationships/image" Target="../media/image76.png"/><Relationship Id="rId83" Type="http://schemas.openxmlformats.org/officeDocument/2006/relationships/image" Target="../media/image84.png"/><Relationship Id="rId88" Type="http://schemas.openxmlformats.org/officeDocument/2006/relationships/image" Target="../media/image89.png"/><Relationship Id="rId91" Type="http://schemas.openxmlformats.org/officeDocument/2006/relationships/image" Target="../media/image92.png"/><Relationship Id="rId96" Type="http://schemas.openxmlformats.org/officeDocument/2006/relationships/image" Target="../media/image9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49" Type="http://schemas.openxmlformats.org/officeDocument/2006/relationships/image" Target="../media/image50.png"/><Relationship Id="rId57" Type="http://schemas.openxmlformats.org/officeDocument/2006/relationships/image" Target="../media/image58.png"/><Relationship Id="rId10" Type="http://schemas.openxmlformats.org/officeDocument/2006/relationships/image" Target="../media/image11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52" Type="http://schemas.openxmlformats.org/officeDocument/2006/relationships/image" Target="../media/image53.png"/><Relationship Id="rId60" Type="http://schemas.openxmlformats.org/officeDocument/2006/relationships/image" Target="../media/image61.png"/><Relationship Id="rId65" Type="http://schemas.openxmlformats.org/officeDocument/2006/relationships/image" Target="../media/image66.png"/><Relationship Id="rId73" Type="http://schemas.openxmlformats.org/officeDocument/2006/relationships/image" Target="../media/image74.png"/><Relationship Id="rId78" Type="http://schemas.openxmlformats.org/officeDocument/2006/relationships/image" Target="../media/image79.png"/><Relationship Id="rId81" Type="http://schemas.openxmlformats.org/officeDocument/2006/relationships/image" Target="../media/image82.png"/><Relationship Id="rId86" Type="http://schemas.openxmlformats.org/officeDocument/2006/relationships/image" Target="../media/image87.png"/><Relationship Id="rId94" Type="http://schemas.openxmlformats.org/officeDocument/2006/relationships/image" Target="../media/image95.png"/><Relationship Id="rId99" Type="http://schemas.openxmlformats.org/officeDocument/2006/relationships/image" Target="../media/image10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9" Type="http://schemas.openxmlformats.org/officeDocument/2006/relationships/image" Target="../media/image40.png"/><Relationship Id="rId34" Type="http://schemas.openxmlformats.org/officeDocument/2006/relationships/image" Target="../media/image35.png"/><Relationship Id="rId50" Type="http://schemas.openxmlformats.org/officeDocument/2006/relationships/image" Target="../media/image51.png"/><Relationship Id="rId55" Type="http://schemas.openxmlformats.org/officeDocument/2006/relationships/image" Target="../media/image56.png"/><Relationship Id="rId76" Type="http://schemas.openxmlformats.org/officeDocument/2006/relationships/image" Target="../media/image77.png"/><Relationship Id="rId97" Type="http://schemas.openxmlformats.org/officeDocument/2006/relationships/image" Target="../media/image98.png"/><Relationship Id="rId7" Type="http://schemas.openxmlformats.org/officeDocument/2006/relationships/image" Target="../media/image8.png"/><Relationship Id="rId71" Type="http://schemas.openxmlformats.org/officeDocument/2006/relationships/image" Target="../media/image72.png"/><Relationship Id="rId92" Type="http://schemas.openxmlformats.org/officeDocument/2006/relationships/image" Target="../media/image93.png"/><Relationship Id="rId2" Type="http://schemas.openxmlformats.org/officeDocument/2006/relationships/image" Target="../media/image3.png"/><Relationship Id="rId29" Type="http://schemas.openxmlformats.org/officeDocument/2006/relationships/image" Target="../media/image30.png"/><Relationship Id="rId24" Type="http://schemas.openxmlformats.org/officeDocument/2006/relationships/image" Target="../media/image25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66" Type="http://schemas.openxmlformats.org/officeDocument/2006/relationships/image" Target="../media/image67.png"/><Relationship Id="rId87" Type="http://schemas.openxmlformats.org/officeDocument/2006/relationships/image" Target="../media/image88.png"/><Relationship Id="rId61" Type="http://schemas.openxmlformats.org/officeDocument/2006/relationships/image" Target="../media/image62.png"/><Relationship Id="rId82" Type="http://schemas.openxmlformats.org/officeDocument/2006/relationships/image" Target="../media/image83.png"/><Relationship Id="rId19" Type="http://schemas.openxmlformats.org/officeDocument/2006/relationships/image" Target="../media/image20.png"/><Relationship Id="rId14" Type="http://schemas.openxmlformats.org/officeDocument/2006/relationships/image" Target="../media/image15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56" Type="http://schemas.openxmlformats.org/officeDocument/2006/relationships/image" Target="../media/image57.png"/><Relationship Id="rId77" Type="http://schemas.openxmlformats.org/officeDocument/2006/relationships/image" Target="../media/image78.png"/><Relationship Id="rId100" Type="http://schemas.openxmlformats.org/officeDocument/2006/relationships/image" Target="../media/image101.png"/><Relationship Id="rId8" Type="http://schemas.openxmlformats.org/officeDocument/2006/relationships/image" Target="../media/image9.png"/><Relationship Id="rId51" Type="http://schemas.openxmlformats.org/officeDocument/2006/relationships/image" Target="../media/image52.png"/><Relationship Id="rId72" Type="http://schemas.openxmlformats.org/officeDocument/2006/relationships/image" Target="../media/image73.png"/><Relationship Id="rId93" Type="http://schemas.openxmlformats.org/officeDocument/2006/relationships/image" Target="../media/image94.png"/><Relationship Id="rId98" Type="http://schemas.openxmlformats.org/officeDocument/2006/relationships/image" Target="../media/image9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2.png"/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0</xdr:rowOff>
    </xdr:from>
    <xdr:to>
      <xdr:col>12</xdr:col>
      <xdr:colOff>184150</xdr:colOff>
      <xdr:row>18</xdr:row>
      <xdr:rowOff>107950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546100</xdr:colOff>
      <xdr:row>0</xdr:row>
      <xdr:rowOff>25400</xdr:rowOff>
    </xdr:from>
    <xdr:to>
      <xdr:col>18</xdr:col>
      <xdr:colOff>584200</xdr:colOff>
      <xdr:row>15</xdr:row>
      <xdr:rowOff>50800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09E9C08E-D1A6-B31C-3005-F08697588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25400"/>
          <a:ext cx="4152900" cy="273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6</xdr:col>
      <xdr:colOff>0</xdr:colOff>
      <xdr:row>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90850" y="58356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</xdr:row>
      <xdr:rowOff>0</xdr:rowOff>
    </xdr:from>
    <xdr:to>
      <xdr:col>6</xdr:col>
      <xdr:colOff>0</xdr:colOff>
      <xdr:row>4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990850" y="147193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990850" y="236029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</xdr:row>
      <xdr:rowOff>0</xdr:rowOff>
    </xdr:from>
    <xdr:to>
      <xdr:col>6</xdr:col>
      <xdr:colOff>0</xdr:colOff>
      <xdr:row>6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90850" y="324866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6</xdr:col>
      <xdr:colOff>0</xdr:colOff>
      <xdr:row>7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90850" y="413702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6</xdr:col>
      <xdr:colOff>0</xdr:colOff>
      <xdr:row>8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990850" y="502539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6</xdr:col>
      <xdr:colOff>0</xdr:colOff>
      <xdr:row>9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990850" y="591375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6</xdr:col>
      <xdr:colOff>0</xdr:colOff>
      <xdr:row>10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990850" y="680212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6</xdr:col>
      <xdr:colOff>0</xdr:colOff>
      <xdr:row>11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990850" y="769048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6</xdr:col>
      <xdr:colOff>0</xdr:colOff>
      <xdr:row>12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990850" y="857885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6</xdr:col>
      <xdr:colOff>0</xdr:colOff>
      <xdr:row>13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90850" y="946721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6</xdr:col>
      <xdr:colOff>0</xdr:colOff>
      <xdr:row>14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990850" y="1035558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6</xdr:col>
      <xdr:colOff>0</xdr:colOff>
      <xdr:row>15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990850" y="1124394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15</xdr:row>
      <xdr:rowOff>0</xdr:rowOff>
    </xdr:from>
    <xdr:to>
      <xdr:col>6</xdr:col>
      <xdr:colOff>0</xdr:colOff>
      <xdr:row>16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990850" y="1213231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6</xdr:col>
      <xdr:colOff>0</xdr:colOff>
      <xdr:row>17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2990850" y="1302067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17</xdr:row>
      <xdr:rowOff>0</xdr:rowOff>
    </xdr:from>
    <xdr:to>
      <xdr:col>6</xdr:col>
      <xdr:colOff>0</xdr:colOff>
      <xdr:row>18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2990850" y="1390904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6</xdr:col>
      <xdr:colOff>0</xdr:colOff>
      <xdr:row>19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990850" y="1479740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20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990850" y="1568577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6</xdr:col>
      <xdr:colOff>0</xdr:colOff>
      <xdr:row>21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990850" y="1657413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6</xdr:col>
      <xdr:colOff>0</xdr:colOff>
      <xdr:row>22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2990850" y="1746250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6</xdr:col>
      <xdr:colOff>0</xdr:colOff>
      <xdr:row>23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2990850" y="1835086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6</xdr:col>
      <xdr:colOff>0</xdr:colOff>
      <xdr:row>24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2990850" y="1923923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24</xdr:row>
      <xdr:rowOff>0</xdr:rowOff>
    </xdr:from>
    <xdr:to>
      <xdr:col>6</xdr:col>
      <xdr:colOff>0</xdr:colOff>
      <xdr:row>25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2990850" y="2012759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6</xdr:col>
      <xdr:colOff>0</xdr:colOff>
      <xdr:row>26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990850" y="2101596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6</xdr:col>
      <xdr:colOff>0</xdr:colOff>
      <xdr:row>27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990850" y="2190432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6</xdr:col>
      <xdr:colOff>0</xdr:colOff>
      <xdr:row>28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990850" y="2279269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6</xdr:col>
      <xdr:colOff>0</xdr:colOff>
      <xdr:row>29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990850" y="2368105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29</xdr:row>
      <xdr:rowOff>0</xdr:rowOff>
    </xdr:from>
    <xdr:to>
      <xdr:col>6</xdr:col>
      <xdr:colOff>0</xdr:colOff>
      <xdr:row>30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2990850" y="2456942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30</xdr:row>
      <xdr:rowOff>0</xdr:rowOff>
    </xdr:from>
    <xdr:to>
      <xdr:col>6</xdr:col>
      <xdr:colOff>0</xdr:colOff>
      <xdr:row>31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2990850" y="2545778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31</xdr:row>
      <xdr:rowOff>0</xdr:rowOff>
    </xdr:from>
    <xdr:to>
      <xdr:col>6</xdr:col>
      <xdr:colOff>0</xdr:colOff>
      <xdr:row>32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2990850" y="2634615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32</xdr:row>
      <xdr:rowOff>0</xdr:rowOff>
    </xdr:from>
    <xdr:to>
      <xdr:col>6</xdr:col>
      <xdr:colOff>0</xdr:colOff>
      <xdr:row>33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2990850" y="2723451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33</xdr:row>
      <xdr:rowOff>0</xdr:rowOff>
    </xdr:from>
    <xdr:to>
      <xdr:col>6</xdr:col>
      <xdr:colOff>0</xdr:colOff>
      <xdr:row>34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2990850" y="2812288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34</xdr:row>
      <xdr:rowOff>0</xdr:rowOff>
    </xdr:from>
    <xdr:to>
      <xdr:col>6</xdr:col>
      <xdr:colOff>0</xdr:colOff>
      <xdr:row>35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2990850" y="2901124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35</xdr:row>
      <xdr:rowOff>0</xdr:rowOff>
    </xdr:from>
    <xdr:to>
      <xdr:col>6</xdr:col>
      <xdr:colOff>0</xdr:colOff>
      <xdr:row>36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2990850" y="2989961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36</xdr:row>
      <xdr:rowOff>0</xdr:rowOff>
    </xdr:from>
    <xdr:to>
      <xdr:col>6</xdr:col>
      <xdr:colOff>0</xdr:colOff>
      <xdr:row>37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2990850" y="3078797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37</xdr:row>
      <xdr:rowOff>0</xdr:rowOff>
    </xdr:from>
    <xdr:to>
      <xdr:col>6</xdr:col>
      <xdr:colOff>0</xdr:colOff>
      <xdr:row>38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990850" y="3167634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38</xdr:row>
      <xdr:rowOff>0</xdr:rowOff>
    </xdr:from>
    <xdr:to>
      <xdr:col>6</xdr:col>
      <xdr:colOff>0</xdr:colOff>
      <xdr:row>39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2990850" y="3256470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39</xdr:row>
      <xdr:rowOff>0</xdr:rowOff>
    </xdr:from>
    <xdr:to>
      <xdr:col>6</xdr:col>
      <xdr:colOff>0</xdr:colOff>
      <xdr:row>40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990850" y="3345307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40</xdr:row>
      <xdr:rowOff>0</xdr:rowOff>
    </xdr:from>
    <xdr:to>
      <xdr:col>6</xdr:col>
      <xdr:colOff>0</xdr:colOff>
      <xdr:row>41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2990850" y="3434143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41</xdr:row>
      <xdr:rowOff>0</xdr:rowOff>
    </xdr:from>
    <xdr:to>
      <xdr:col>6</xdr:col>
      <xdr:colOff>0</xdr:colOff>
      <xdr:row>42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2990850" y="3522980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42</xdr:row>
      <xdr:rowOff>0</xdr:rowOff>
    </xdr:from>
    <xdr:to>
      <xdr:col>6</xdr:col>
      <xdr:colOff>0</xdr:colOff>
      <xdr:row>43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2990850" y="3611816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43</xdr:row>
      <xdr:rowOff>0</xdr:rowOff>
    </xdr:from>
    <xdr:to>
      <xdr:col>6</xdr:col>
      <xdr:colOff>0</xdr:colOff>
      <xdr:row>44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2990850" y="3700653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44</xdr:row>
      <xdr:rowOff>0</xdr:rowOff>
    </xdr:from>
    <xdr:to>
      <xdr:col>6</xdr:col>
      <xdr:colOff>0</xdr:colOff>
      <xdr:row>45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2990850" y="3789489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45</xdr:row>
      <xdr:rowOff>0</xdr:rowOff>
    </xdr:from>
    <xdr:to>
      <xdr:col>6</xdr:col>
      <xdr:colOff>0</xdr:colOff>
      <xdr:row>46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2990850" y="3878326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46</xdr:row>
      <xdr:rowOff>0</xdr:rowOff>
    </xdr:from>
    <xdr:to>
      <xdr:col>6</xdr:col>
      <xdr:colOff>0</xdr:colOff>
      <xdr:row>47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2990850" y="3967162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47</xdr:row>
      <xdr:rowOff>0</xdr:rowOff>
    </xdr:from>
    <xdr:to>
      <xdr:col>6</xdr:col>
      <xdr:colOff>0</xdr:colOff>
      <xdr:row>48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2990850" y="4055999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48</xdr:row>
      <xdr:rowOff>0</xdr:rowOff>
    </xdr:from>
    <xdr:to>
      <xdr:col>6</xdr:col>
      <xdr:colOff>0</xdr:colOff>
      <xdr:row>49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2990850" y="4144835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49</xdr:row>
      <xdr:rowOff>0</xdr:rowOff>
    </xdr:from>
    <xdr:to>
      <xdr:col>6</xdr:col>
      <xdr:colOff>0</xdr:colOff>
      <xdr:row>50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2990850" y="4233672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51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2990850" y="4322508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51</xdr:row>
      <xdr:rowOff>0</xdr:rowOff>
    </xdr:from>
    <xdr:to>
      <xdr:col>5</xdr:col>
      <xdr:colOff>868680</xdr:colOff>
      <xdr:row>51</xdr:row>
      <xdr:rowOff>1085850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2990850" y="44113450"/>
          <a:ext cx="86868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52</xdr:row>
      <xdr:rowOff>57150</xdr:rowOff>
    </xdr:from>
    <xdr:to>
      <xdr:col>5</xdr:col>
      <xdr:colOff>868680</xdr:colOff>
      <xdr:row>53</xdr:row>
      <xdr:rowOff>0</xdr:rowOff>
    </xdr:to>
    <xdr:pic>
      <xdr:nvPicPr>
        <xdr:cNvPr id="52" name="Picture 2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2990850" y="45058965"/>
          <a:ext cx="868680" cy="83121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53</xdr:row>
      <xdr:rowOff>0</xdr:rowOff>
    </xdr:from>
    <xdr:to>
      <xdr:col>6</xdr:col>
      <xdr:colOff>0</xdr:colOff>
      <xdr:row>54</xdr:row>
      <xdr:rowOff>0</xdr:rowOff>
    </xdr:to>
    <xdr:pic>
      <xdr:nvPicPr>
        <xdr:cNvPr id="53" name="Picture 3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2990850" y="4589018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54</xdr:row>
      <xdr:rowOff>0</xdr:rowOff>
    </xdr:from>
    <xdr:to>
      <xdr:col>6</xdr:col>
      <xdr:colOff>0</xdr:colOff>
      <xdr:row>55</xdr:row>
      <xdr:rowOff>0</xdr:rowOff>
    </xdr:to>
    <xdr:pic>
      <xdr:nvPicPr>
        <xdr:cNvPr id="54" name="Picture 4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2990850" y="4677854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55</xdr:row>
      <xdr:rowOff>0</xdr:rowOff>
    </xdr:from>
    <xdr:to>
      <xdr:col>6</xdr:col>
      <xdr:colOff>0</xdr:colOff>
      <xdr:row>56</xdr:row>
      <xdr:rowOff>0</xdr:rowOff>
    </xdr:to>
    <xdr:pic>
      <xdr:nvPicPr>
        <xdr:cNvPr id="55" name="Picture 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2990850" y="4766691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56</xdr:row>
      <xdr:rowOff>0</xdr:rowOff>
    </xdr:from>
    <xdr:to>
      <xdr:col>6</xdr:col>
      <xdr:colOff>0</xdr:colOff>
      <xdr:row>57</xdr:row>
      <xdr:rowOff>0</xdr:rowOff>
    </xdr:to>
    <xdr:pic>
      <xdr:nvPicPr>
        <xdr:cNvPr id="56" name="Picture 6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2990850" y="4855527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57</xdr:row>
      <xdr:rowOff>0</xdr:rowOff>
    </xdr:from>
    <xdr:to>
      <xdr:col>6</xdr:col>
      <xdr:colOff>0</xdr:colOff>
      <xdr:row>58</xdr:row>
      <xdr:rowOff>0</xdr:rowOff>
    </xdr:to>
    <xdr:pic>
      <xdr:nvPicPr>
        <xdr:cNvPr id="57" name="Picture 7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2990850" y="4944364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58</xdr:row>
      <xdr:rowOff>0</xdr:rowOff>
    </xdr:from>
    <xdr:to>
      <xdr:col>6</xdr:col>
      <xdr:colOff>0</xdr:colOff>
      <xdr:row>59</xdr:row>
      <xdr:rowOff>0</xdr:rowOff>
    </xdr:to>
    <xdr:pic>
      <xdr:nvPicPr>
        <xdr:cNvPr id="58" name="Picture 8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2990850" y="5033200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59</xdr:row>
      <xdr:rowOff>0</xdr:rowOff>
    </xdr:from>
    <xdr:to>
      <xdr:col>6</xdr:col>
      <xdr:colOff>0</xdr:colOff>
      <xdr:row>60</xdr:row>
      <xdr:rowOff>0</xdr:rowOff>
    </xdr:to>
    <xdr:pic>
      <xdr:nvPicPr>
        <xdr:cNvPr id="59" name="Picture 9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2990850" y="5122037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60</xdr:row>
      <xdr:rowOff>0</xdr:rowOff>
    </xdr:from>
    <xdr:to>
      <xdr:col>6</xdr:col>
      <xdr:colOff>0</xdr:colOff>
      <xdr:row>61</xdr:row>
      <xdr:rowOff>0</xdr:rowOff>
    </xdr:to>
    <xdr:pic>
      <xdr:nvPicPr>
        <xdr:cNvPr id="60" name="Picture 10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2990850" y="5210873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61</xdr:row>
      <xdr:rowOff>0</xdr:rowOff>
    </xdr:from>
    <xdr:to>
      <xdr:col>6</xdr:col>
      <xdr:colOff>0</xdr:colOff>
      <xdr:row>62</xdr:row>
      <xdr:rowOff>0</xdr:rowOff>
    </xdr:to>
    <xdr:pic>
      <xdr:nvPicPr>
        <xdr:cNvPr id="61" name="Picture 11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2990850" y="5299710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62</xdr:row>
      <xdr:rowOff>0</xdr:rowOff>
    </xdr:from>
    <xdr:to>
      <xdr:col>6</xdr:col>
      <xdr:colOff>0</xdr:colOff>
      <xdr:row>63</xdr:row>
      <xdr:rowOff>0</xdr:rowOff>
    </xdr:to>
    <xdr:pic>
      <xdr:nvPicPr>
        <xdr:cNvPr id="62" name="Picture 12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2990850" y="5388546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63</xdr:row>
      <xdr:rowOff>0</xdr:rowOff>
    </xdr:from>
    <xdr:to>
      <xdr:col>6</xdr:col>
      <xdr:colOff>0</xdr:colOff>
      <xdr:row>64</xdr:row>
      <xdr:rowOff>0</xdr:rowOff>
    </xdr:to>
    <xdr:pic>
      <xdr:nvPicPr>
        <xdr:cNvPr id="63" name="Picture 13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2990850" y="5477383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64</xdr:row>
      <xdr:rowOff>0</xdr:rowOff>
    </xdr:from>
    <xdr:to>
      <xdr:col>6</xdr:col>
      <xdr:colOff>0</xdr:colOff>
      <xdr:row>65</xdr:row>
      <xdr:rowOff>0</xdr:rowOff>
    </xdr:to>
    <xdr:pic>
      <xdr:nvPicPr>
        <xdr:cNvPr id="64" name="Picture 14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2990850" y="5566219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65</xdr:row>
      <xdr:rowOff>0</xdr:rowOff>
    </xdr:from>
    <xdr:to>
      <xdr:col>6</xdr:col>
      <xdr:colOff>0</xdr:colOff>
      <xdr:row>66</xdr:row>
      <xdr:rowOff>0</xdr:rowOff>
    </xdr:to>
    <xdr:pic>
      <xdr:nvPicPr>
        <xdr:cNvPr id="65" name="Picture 15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2990850" y="5655056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66</xdr:row>
      <xdr:rowOff>0</xdr:rowOff>
    </xdr:from>
    <xdr:to>
      <xdr:col>6</xdr:col>
      <xdr:colOff>0</xdr:colOff>
      <xdr:row>67</xdr:row>
      <xdr:rowOff>0</xdr:rowOff>
    </xdr:to>
    <xdr:pic>
      <xdr:nvPicPr>
        <xdr:cNvPr id="66" name="Picture 16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2990850" y="5743892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67</xdr:row>
      <xdr:rowOff>0</xdr:rowOff>
    </xdr:from>
    <xdr:to>
      <xdr:col>6</xdr:col>
      <xdr:colOff>0</xdr:colOff>
      <xdr:row>68</xdr:row>
      <xdr:rowOff>0</xdr:rowOff>
    </xdr:to>
    <xdr:pic>
      <xdr:nvPicPr>
        <xdr:cNvPr id="67" name="Picture 17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2990850" y="5832729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68</xdr:row>
      <xdr:rowOff>0</xdr:rowOff>
    </xdr:from>
    <xdr:to>
      <xdr:col>6</xdr:col>
      <xdr:colOff>0</xdr:colOff>
      <xdr:row>69</xdr:row>
      <xdr:rowOff>0</xdr:rowOff>
    </xdr:to>
    <xdr:pic>
      <xdr:nvPicPr>
        <xdr:cNvPr id="68" name="Picture 18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2990850" y="5921565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70</xdr:row>
      <xdr:rowOff>0</xdr:rowOff>
    </xdr:to>
    <xdr:pic>
      <xdr:nvPicPr>
        <xdr:cNvPr id="69" name="Picture 19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2990850" y="6010402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70</xdr:row>
      <xdr:rowOff>0</xdr:rowOff>
    </xdr:from>
    <xdr:to>
      <xdr:col>6</xdr:col>
      <xdr:colOff>0</xdr:colOff>
      <xdr:row>71</xdr:row>
      <xdr:rowOff>0</xdr:rowOff>
    </xdr:to>
    <xdr:pic>
      <xdr:nvPicPr>
        <xdr:cNvPr id="70" name="Picture 20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2990850" y="6099238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71</xdr:row>
      <xdr:rowOff>0</xdr:rowOff>
    </xdr:from>
    <xdr:to>
      <xdr:col>6</xdr:col>
      <xdr:colOff>0</xdr:colOff>
      <xdr:row>72</xdr:row>
      <xdr:rowOff>0</xdr:rowOff>
    </xdr:to>
    <xdr:pic>
      <xdr:nvPicPr>
        <xdr:cNvPr id="71" name="Picture 21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2990850" y="6188075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72</xdr:row>
      <xdr:rowOff>0</xdr:rowOff>
    </xdr:from>
    <xdr:to>
      <xdr:col>6</xdr:col>
      <xdr:colOff>0</xdr:colOff>
      <xdr:row>73</xdr:row>
      <xdr:rowOff>0</xdr:rowOff>
    </xdr:to>
    <xdr:pic>
      <xdr:nvPicPr>
        <xdr:cNvPr id="72" name="Picture 22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2990850" y="6276911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73</xdr:row>
      <xdr:rowOff>0</xdr:rowOff>
    </xdr:from>
    <xdr:to>
      <xdr:col>6</xdr:col>
      <xdr:colOff>0</xdr:colOff>
      <xdr:row>74</xdr:row>
      <xdr:rowOff>0</xdr:rowOff>
    </xdr:to>
    <xdr:pic>
      <xdr:nvPicPr>
        <xdr:cNvPr id="73" name="Picture 23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2990850" y="6365748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6</xdr:col>
      <xdr:colOff>0</xdr:colOff>
      <xdr:row>75</xdr:row>
      <xdr:rowOff>0</xdr:rowOff>
    </xdr:to>
    <xdr:pic>
      <xdr:nvPicPr>
        <xdr:cNvPr id="74" name="Picture 24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2990850" y="6454584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75</xdr:row>
      <xdr:rowOff>0</xdr:rowOff>
    </xdr:from>
    <xdr:to>
      <xdr:col>6</xdr:col>
      <xdr:colOff>0</xdr:colOff>
      <xdr:row>76</xdr:row>
      <xdr:rowOff>0</xdr:rowOff>
    </xdr:to>
    <xdr:pic>
      <xdr:nvPicPr>
        <xdr:cNvPr id="75" name="Picture 25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2990850" y="6543421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6</xdr:col>
      <xdr:colOff>0</xdr:colOff>
      <xdr:row>77</xdr:row>
      <xdr:rowOff>0</xdr:rowOff>
    </xdr:to>
    <xdr:pic>
      <xdr:nvPicPr>
        <xdr:cNvPr id="76" name="Picture 26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2990850" y="6632257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77</xdr:row>
      <xdr:rowOff>0</xdr:rowOff>
    </xdr:from>
    <xdr:to>
      <xdr:col>6</xdr:col>
      <xdr:colOff>0</xdr:colOff>
      <xdr:row>78</xdr:row>
      <xdr:rowOff>0</xdr:rowOff>
    </xdr:to>
    <xdr:pic>
      <xdr:nvPicPr>
        <xdr:cNvPr id="77" name="Picture 27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2990850" y="6721094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78</xdr:row>
      <xdr:rowOff>0</xdr:rowOff>
    </xdr:from>
    <xdr:to>
      <xdr:col>6</xdr:col>
      <xdr:colOff>0</xdr:colOff>
      <xdr:row>79</xdr:row>
      <xdr:rowOff>0</xdr:rowOff>
    </xdr:to>
    <xdr:pic>
      <xdr:nvPicPr>
        <xdr:cNvPr id="78" name="Picture 28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2990850" y="6809930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79</xdr:row>
      <xdr:rowOff>0</xdr:rowOff>
    </xdr:from>
    <xdr:to>
      <xdr:col>6</xdr:col>
      <xdr:colOff>0</xdr:colOff>
      <xdr:row>80</xdr:row>
      <xdr:rowOff>0</xdr:rowOff>
    </xdr:to>
    <xdr:pic>
      <xdr:nvPicPr>
        <xdr:cNvPr id="79" name="Picture 29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2990850" y="6898767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80</xdr:row>
      <xdr:rowOff>0</xdr:rowOff>
    </xdr:from>
    <xdr:to>
      <xdr:col>6</xdr:col>
      <xdr:colOff>0</xdr:colOff>
      <xdr:row>81</xdr:row>
      <xdr:rowOff>0</xdr:rowOff>
    </xdr:to>
    <xdr:pic>
      <xdr:nvPicPr>
        <xdr:cNvPr id="80" name="Picture 30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2990850" y="6987603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81</xdr:row>
      <xdr:rowOff>0</xdr:rowOff>
    </xdr:from>
    <xdr:to>
      <xdr:col>6</xdr:col>
      <xdr:colOff>0</xdr:colOff>
      <xdr:row>82</xdr:row>
      <xdr:rowOff>0</xdr:rowOff>
    </xdr:to>
    <xdr:pic>
      <xdr:nvPicPr>
        <xdr:cNvPr id="81" name="Picture 31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2990850" y="7076440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82</xdr:row>
      <xdr:rowOff>0</xdr:rowOff>
    </xdr:from>
    <xdr:to>
      <xdr:col>6</xdr:col>
      <xdr:colOff>0</xdr:colOff>
      <xdr:row>83</xdr:row>
      <xdr:rowOff>0</xdr:rowOff>
    </xdr:to>
    <xdr:pic>
      <xdr:nvPicPr>
        <xdr:cNvPr id="82" name="Picture 32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2990850" y="7165276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83</xdr:row>
      <xdr:rowOff>0</xdr:rowOff>
    </xdr:from>
    <xdr:to>
      <xdr:col>6</xdr:col>
      <xdr:colOff>0</xdr:colOff>
      <xdr:row>84</xdr:row>
      <xdr:rowOff>0</xdr:rowOff>
    </xdr:to>
    <xdr:pic>
      <xdr:nvPicPr>
        <xdr:cNvPr id="83" name="Picture 33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2990850" y="7254113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84</xdr:row>
      <xdr:rowOff>0</xdr:rowOff>
    </xdr:from>
    <xdr:to>
      <xdr:col>6</xdr:col>
      <xdr:colOff>0</xdr:colOff>
      <xdr:row>85</xdr:row>
      <xdr:rowOff>0</xdr:rowOff>
    </xdr:to>
    <xdr:pic>
      <xdr:nvPicPr>
        <xdr:cNvPr id="84" name="Picture 34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2990850" y="7342949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85</xdr:row>
      <xdr:rowOff>0</xdr:rowOff>
    </xdr:from>
    <xdr:to>
      <xdr:col>6</xdr:col>
      <xdr:colOff>0</xdr:colOff>
      <xdr:row>86</xdr:row>
      <xdr:rowOff>0</xdr:rowOff>
    </xdr:to>
    <xdr:pic>
      <xdr:nvPicPr>
        <xdr:cNvPr id="85" name="Picture 35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2990850" y="7431786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86</xdr:row>
      <xdr:rowOff>0</xdr:rowOff>
    </xdr:from>
    <xdr:to>
      <xdr:col>6</xdr:col>
      <xdr:colOff>0</xdr:colOff>
      <xdr:row>87</xdr:row>
      <xdr:rowOff>0</xdr:rowOff>
    </xdr:to>
    <xdr:pic>
      <xdr:nvPicPr>
        <xdr:cNvPr id="86" name="Picture 36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2990850" y="7520622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87</xdr:row>
      <xdr:rowOff>0</xdr:rowOff>
    </xdr:from>
    <xdr:to>
      <xdr:col>6</xdr:col>
      <xdr:colOff>0</xdr:colOff>
      <xdr:row>88</xdr:row>
      <xdr:rowOff>0</xdr:rowOff>
    </xdr:to>
    <xdr:pic>
      <xdr:nvPicPr>
        <xdr:cNvPr id="87" name="Picture 37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2990850" y="7609459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88</xdr:row>
      <xdr:rowOff>0</xdr:rowOff>
    </xdr:from>
    <xdr:to>
      <xdr:col>6</xdr:col>
      <xdr:colOff>0</xdr:colOff>
      <xdr:row>89</xdr:row>
      <xdr:rowOff>0</xdr:rowOff>
    </xdr:to>
    <xdr:pic>
      <xdr:nvPicPr>
        <xdr:cNvPr id="88" name="Picture 38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2990850" y="7698295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89</xdr:row>
      <xdr:rowOff>0</xdr:rowOff>
    </xdr:from>
    <xdr:to>
      <xdr:col>6</xdr:col>
      <xdr:colOff>0</xdr:colOff>
      <xdr:row>90</xdr:row>
      <xdr:rowOff>0</xdr:rowOff>
    </xdr:to>
    <xdr:pic>
      <xdr:nvPicPr>
        <xdr:cNvPr id="89" name="Picture 39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2990850" y="7787132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90</xdr:row>
      <xdr:rowOff>0</xdr:rowOff>
    </xdr:from>
    <xdr:to>
      <xdr:col>6</xdr:col>
      <xdr:colOff>0</xdr:colOff>
      <xdr:row>91</xdr:row>
      <xdr:rowOff>0</xdr:rowOff>
    </xdr:to>
    <xdr:pic>
      <xdr:nvPicPr>
        <xdr:cNvPr id="90" name="Picture 40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2990850" y="7875968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91</xdr:row>
      <xdr:rowOff>0</xdr:rowOff>
    </xdr:from>
    <xdr:to>
      <xdr:col>6</xdr:col>
      <xdr:colOff>0</xdr:colOff>
      <xdr:row>92</xdr:row>
      <xdr:rowOff>0</xdr:rowOff>
    </xdr:to>
    <xdr:pic>
      <xdr:nvPicPr>
        <xdr:cNvPr id="91" name="Picture 41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2990850" y="7964805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92</xdr:row>
      <xdr:rowOff>0</xdr:rowOff>
    </xdr:from>
    <xdr:to>
      <xdr:col>6</xdr:col>
      <xdr:colOff>0</xdr:colOff>
      <xdr:row>93</xdr:row>
      <xdr:rowOff>0</xdr:rowOff>
    </xdr:to>
    <xdr:pic>
      <xdr:nvPicPr>
        <xdr:cNvPr id="92" name="Picture 42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2990850" y="8053641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93</xdr:row>
      <xdr:rowOff>0</xdr:rowOff>
    </xdr:from>
    <xdr:to>
      <xdr:col>6</xdr:col>
      <xdr:colOff>0</xdr:colOff>
      <xdr:row>94</xdr:row>
      <xdr:rowOff>0</xdr:rowOff>
    </xdr:to>
    <xdr:pic>
      <xdr:nvPicPr>
        <xdr:cNvPr id="93" name="Picture 43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2990850" y="8142478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94</xdr:row>
      <xdr:rowOff>0</xdr:rowOff>
    </xdr:from>
    <xdr:to>
      <xdr:col>6</xdr:col>
      <xdr:colOff>0</xdr:colOff>
      <xdr:row>95</xdr:row>
      <xdr:rowOff>0</xdr:rowOff>
    </xdr:to>
    <xdr:pic>
      <xdr:nvPicPr>
        <xdr:cNvPr id="94" name="Picture 44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2990850" y="8231314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95</xdr:row>
      <xdr:rowOff>0</xdr:rowOff>
    </xdr:from>
    <xdr:to>
      <xdr:col>6</xdr:col>
      <xdr:colOff>0</xdr:colOff>
      <xdr:row>96</xdr:row>
      <xdr:rowOff>0</xdr:rowOff>
    </xdr:to>
    <xdr:pic>
      <xdr:nvPicPr>
        <xdr:cNvPr id="95" name="Picture 45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2990850" y="8320151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96</xdr:row>
      <xdr:rowOff>0</xdr:rowOff>
    </xdr:from>
    <xdr:to>
      <xdr:col>6</xdr:col>
      <xdr:colOff>0</xdr:colOff>
      <xdr:row>97</xdr:row>
      <xdr:rowOff>0</xdr:rowOff>
    </xdr:to>
    <xdr:pic>
      <xdr:nvPicPr>
        <xdr:cNvPr id="96" name="Picture 46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2990850" y="8408987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97</xdr:row>
      <xdr:rowOff>0</xdr:rowOff>
    </xdr:from>
    <xdr:to>
      <xdr:col>6</xdr:col>
      <xdr:colOff>0</xdr:colOff>
      <xdr:row>98</xdr:row>
      <xdr:rowOff>0</xdr:rowOff>
    </xdr:to>
    <xdr:pic>
      <xdr:nvPicPr>
        <xdr:cNvPr id="97" name="Picture 47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2990850" y="8497824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98</xdr:row>
      <xdr:rowOff>0</xdr:rowOff>
    </xdr:from>
    <xdr:to>
      <xdr:col>6</xdr:col>
      <xdr:colOff>0</xdr:colOff>
      <xdr:row>99</xdr:row>
      <xdr:rowOff>0</xdr:rowOff>
    </xdr:to>
    <xdr:pic>
      <xdr:nvPicPr>
        <xdr:cNvPr id="98" name="Picture 48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2990850" y="8586660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99</xdr:row>
      <xdr:rowOff>0</xdr:rowOff>
    </xdr:from>
    <xdr:to>
      <xdr:col>6</xdr:col>
      <xdr:colOff>0</xdr:colOff>
      <xdr:row>100</xdr:row>
      <xdr:rowOff>0</xdr:rowOff>
    </xdr:to>
    <xdr:pic>
      <xdr:nvPicPr>
        <xdr:cNvPr id="99" name="Picture 49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2990850" y="86754970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100</xdr:row>
      <xdr:rowOff>0</xdr:rowOff>
    </xdr:from>
    <xdr:to>
      <xdr:col>6</xdr:col>
      <xdr:colOff>0</xdr:colOff>
      <xdr:row>101</xdr:row>
      <xdr:rowOff>0</xdr:rowOff>
    </xdr:to>
    <xdr:pic>
      <xdr:nvPicPr>
        <xdr:cNvPr id="100" name="Picture 50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2990850" y="87643335"/>
          <a:ext cx="914400" cy="88836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101</xdr:row>
      <xdr:rowOff>0</xdr:rowOff>
    </xdr:from>
    <xdr:to>
      <xdr:col>6</xdr:col>
      <xdr:colOff>0</xdr:colOff>
      <xdr:row>102</xdr:row>
      <xdr:rowOff>0</xdr:rowOff>
    </xdr:to>
    <xdr:pic>
      <xdr:nvPicPr>
        <xdr:cNvPr id="101" name="Picture 51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2990850" y="88531700"/>
          <a:ext cx="914400" cy="8883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676275</xdr:colOff>
      <xdr:row>8</xdr:row>
      <xdr:rowOff>139700</xdr:rowOff>
    </xdr:from>
    <xdr:to>
      <xdr:col>10</xdr:col>
      <xdr:colOff>447675</xdr:colOff>
      <xdr:row>24</xdr:row>
      <xdr:rowOff>139700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171450</xdr:rowOff>
    </xdr:from>
    <xdr:to>
      <xdr:col>11</xdr:col>
      <xdr:colOff>304800</xdr:colOff>
      <xdr:row>16</xdr:row>
      <xdr:rowOff>69850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305435</xdr:colOff>
      <xdr:row>17</xdr:row>
      <xdr:rowOff>120650</xdr:rowOff>
    </xdr:from>
    <xdr:to>
      <xdr:col>13</xdr:col>
      <xdr:colOff>24765</xdr:colOff>
      <xdr:row>33</xdr:row>
      <xdr:rowOff>158115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165100</xdr:colOff>
      <xdr:row>0</xdr:row>
      <xdr:rowOff>56514</xdr:rowOff>
    </xdr:from>
    <xdr:to>
      <xdr:col>14</xdr:col>
      <xdr:colOff>0</xdr:colOff>
      <xdr:row>18</xdr:row>
      <xdr:rowOff>38099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290830</xdr:colOff>
      <xdr:row>2</xdr:row>
      <xdr:rowOff>95885</xdr:rowOff>
    </xdr:from>
    <xdr:to>
      <xdr:col>38</xdr:col>
      <xdr:colOff>107950</xdr:colOff>
      <xdr:row>27</xdr:row>
      <xdr:rowOff>160020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0.61858</cdr:x>
      <cdr:y>0.54166</cdr:y>
    </cdr:from>
    <cdr:to>
      <cdr:x>0.75282</cdr:x>
      <cdr:y>0.67821</cdr:y>
    </cdr:to>
    <cdr:sp macro="" textlink="">
      <cdr:nvSpPr>
        <cdr:cNvPr id="2" name="圆角矩形标注 1"/>
        <cdr:cNvSpPr/>
      </cdr:nvSpPr>
      <cdr:spPr>
        <a:xfrm xmlns:a="http://schemas.openxmlformats.org/drawingml/2006/main">
          <a:off x="7407765" y="2311007"/>
          <a:ext cx="1607586" cy="582599"/>
        </a:xfrm>
        <a:prstGeom xmlns:a="http://schemas.openxmlformats.org/drawingml/2006/main" prst="wedgeRoundRectCallout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3">
          <a:schemeClr val="accent6"/>
        </a:fillRef>
        <a:effectRef xmlns:a="http://schemas.openxmlformats.org/drawingml/2006/main" idx="2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zh-CN" altLang="en-US"/>
            <a:t>平均销量：</a:t>
          </a:r>
          <a:endParaRPr lang="en-US" altLang="zh-CN"/>
        </a:p>
        <a:p xmlns:a="http://schemas.openxmlformats.org/drawingml/2006/main">
          <a:r>
            <a:rPr lang="en-US" altLang="zh-CN"/>
            <a:t>9588</a:t>
          </a:r>
        </a:p>
        <a:p xmlns:a="http://schemas.openxmlformats.org/drawingml/2006/main">
          <a:endParaRPr lang="en-US" altLang="zh-CN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498475</xdr:colOff>
      <xdr:row>0</xdr:row>
      <xdr:rowOff>80645</xdr:rowOff>
    </xdr:from>
    <xdr:to>
      <xdr:col>22</xdr:col>
      <xdr:colOff>50242</xdr:colOff>
      <xdr:row>21</xdr:row>
      <xdr:rowOff>13410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0.58936</cdr:x>
      <cdr:y>0.55599</cdr:y>
    </cdr:from>
    <cdr:to>
      <cdr:x>0.73948</cdr:x>
      <cdr:y>0.71359</cdr:y>
    </cdr:to>
    <cdr:sp macro="" textlink="">
      <cdr:nvSpPr>
        <cdr:cNvPr id="2" name="圆角矩形标注 1"/>
        <cdr:cNvSpPr/>
      </cdr:nvSpPr>
      <cdr:spPr>
        <a:xfrm xmlns:a="http://schemas.openxmlformats.org/drawingml/2006/main">
          <a:off x="4367128" y="1964420"/>
          <a:ext cx="1112373" cy="556834"/>
        </a:xfrm>
        <a:prstGeom xmlns:a="http://schemas.openxmlformats.org/drawingml/2006/main" prst="wedgeRoundRectCallout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3">
          <a:schemeClr val="accent6"/>
        </a:fillRef>
        <a:effectRef xmlns:a="http://schemas.openxmlformats.org/drawingml/2006/main" idx="2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zh-CN" altLang="en-US"/>
            <a:t>平均销售额：</a:t>
          </a:r>
          <a:endParaRPr lang="en-US" altLang="zh-CN"/>
        </a:p>
        <a:p xmlns:a="http://schemas.openxmlformats.org/drawingml/2006/main">
          <a:r>
            <a:rPr lang="en-US" altLang="zh-CN"/>
            <a:t>212408</a:t>
          </a:r>
        </a:p>
        <a:p xmlns:a="http://schemas.openxmlformats.org/drawingml/2006/main">
          <a:endParaRPr lang="zh-CN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399415</xdr:colOff>
      <xdr:row>1</xdr:row>
      <xdr:rowOff>12065</xdr:rowOff>
    </xdr:from>
    <xdr:to>
      <xdr:col>14</xdr:col>
      <xdr:colOff>145415</xdr:colOff>
      <xdr:row>22</xdr:row>
      <xdr:rowOff>50165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0.31984</cdr:x>
      <cdr:y>0.02093</cdr:y>
    </cdr:from>
    <cdr:to>
      <cdr:x>0.59866</cdr:x>
      <cdr:y>0.10937</cdr:y>
    </cdr:to>
    <cdr:sp macro="" textlink="">
      <cdr:nvSpPr>
        <cdr:cNvPr id="2" name="矩形 1"/>
        <cdr:cNvSpPr/>
      </cdr:nvSpPr>
      <cdr:spPr>
        <a:xfrm xmlns:a="http://schemas.openxmlformats.org/drawingml/2006/main">
          <a:off x="2327275" y="76200"/>
          <a:ext cx="2028825" cy="3219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r>
            <a:rPr lang="en-US" altLang="zh-CN" sz="1400"/>
            <a:t>BSR100</a:t>
          </a:r>
          <a:r>
            <a:rPr lang="zh-CN" altLang="en-US" sz="1400"/>
            <a:t>品牌占比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</xdr:row>
      <xdr:rowOff>38100</xdr:rowOff>
    </xdr:from>
    <xdr:to>
      <xdr:col>12</xdr:col>
      <xdr:colOff>342900</xdr:colOff>
      <xdr:row>21</xdr:row>
      <xdr:rowOff>165100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2</xdr:row>
      <xdr:rowOff>146050</xdr:rowOff>
    </xdr:from>
    <xdr:to>
      <xdr:col>13</xdr:col>
      <xdr:colOff>69850</xdr:colOff>
      <xdr:row>21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600710</xdr:colOff>
      <xdr:row>0</xdr:row>
      <xdr:rowOff>25400</xdr:rowOff>
    </xdr:from>
    <xdr:to>
      <xdr:col>12</xdr:col>
      <xdr:colOff>486410</xdr:colOff>
      <xdr:row>20</xdr:row>
      <xdr:rowOff>127000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558800</xdr:colOff>
      <xdr:row>0</xdr:row>
      <xdr:rowOff>139700</xdr:rowOff>
    </xdr:from>
    <xdr:to>
      <xdr:col>13</xdr:col>
      <xdr:colOff>323850</xdr:colOff>
      <xdr:row>21</xdr:row>
      <xdr:rowOff>50800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76200</xdr:rowOff>
    </xdr:from>
    <xdr:to>
      <xdr:col>16</xdr:col>
      <xdr:colOff>19050</xdr:colOff>
      <xdr:row>21</xdr:row>
      <xdr:rowOff>158750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247650</xdr:colOff>
      <xdr:row>0</xdr:row>
      <xdr:rowOff>9525</xdr:rowOff>
    </xdr:from>
    <xdr:to>
      <xdr:col>21</xdr:col>
      <xdr:colOff>60960</xdr:colOff>
      <xdr:row>14</xdr:row>
      <xdr:rowOff>90805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77950" y="9525"/>
          <a:ext cx="2556510" cy="2481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19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3593.671099537001" createdVersion="5" refreshedVersion="5" minRefreshableVersion="3" recordCount="100" xr:uid="{00000000-000A-0000-FFFF-FFFF00000000}">
  <cacheSource type="worksheet">
    <worksheetSource ref="A2:AB102" sheet="Outdoor Recreation"/>
  </cacheSource>
  <cacheFields count="28">
    <cacheField name="排名" numFmtId="0">
      <sharedItems containsSemiMixedTypes="0" containsString="0" containsNumber="1" containsInteger="1" minValue="0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排名区间" numFmtId="0">
      <sharedItems count="5">
        <s v="TOP20"/>
        <s v="TOP21-40"/>
        <s v="TOP41-60"/>
        <s v="TOP61-80"/>
        <s v="TOP81-100"/>
      </sharedItems>
    </cacheField>
    <cacheField name="大类排名" numFmtId="0">
      <sharedItems containsSemiMixedTypes="0" containsString="0" containsNumber="1" containsInteger="1" minValue="0" maxValue="188659" count="89">
        <n v="12"/>
        <n v="3"/>
        <n v="9"/>
        <n v="6"/>
        <n v="8"/>
        <n v="17"/>
        <n v="19"/>
        <n v="11"/>
        <n v="22"/>
        <n v="24"/>
        <n v="28"/>
        <n v="20"/>
        <n v="33"/>
        <n v="30"/>
        <n v="36"/>
        <n v="31"/>
        <n v="144"/>
        <n v="34"/>
        <n v="50"/>
        <n v="38"/>
        <n v="40"/>
        <n v="41"/>
        <n v="60"/>
        <n v="45"/>
        <n v="46"/>
        <n v="39"/>
        <n v="47"/>
        <n v="74"/>
        <n v="79"/>
        <n v="188659"/>
        <n v="81"/>
        <n v="49"/>
        <n v="87"/>
        <n v="2"/>
        <n v="54"/>
        <n v="55"/>
        <n v="56"/>
        <n v="58"/>
        <n v="116"/>
        <n v="65"/>
        <n v="67"/>
        <n v="68"/>
        <n v="142"/>
        <n v="72"/>
        <n v="145"/>
        <n v="147"/>
        <n v="310"/>
        <n v="76"/>
        <n v="73"/>
        <n v="181"/>
        <n v="82"/>
        <n v="83"/>
        <n v="84"/>
        <n v="85"/>
        <n v="185"/>
        <n v="344"/>
        <n v="192"/>
        <n v="89"/>
        <n v="193"/>
        <n v="91"/>
        <n v="270"/>
        <n v="93"/>
        <n v="368"/>
        <n v="204"/>
        <n v="97"/>
        <n v="98"/>
        <n v="90"/>
        <n v="104"/>
        <n v="105"/>
        <n v="106"/>
        <n v="107"/>
        <n v="112"/>
        <n v="113"/>
        <n v="244"/>
        <n v="103"/>
        <n v="416"/>
        <n v="249"/>
        <n v="120"/>
        <n v="254"/>
        <n v="255"/>
        <n v="111"/>
        <n v="265"/>
        <n v="124"/>
        <n v="125"/>
        <n v="449"/>
        <n v="130"/>
        <n v="132"/>
        <n v="275"/>
        <n v="133"/>
      </sharedItems>
    </cacheField>
    <cacheField name="分类" numFmtId="0">
      <sharedItems count="8">
        <s v="Health &amp; Household"/>
        <s v="Sports &amp; Outdoors"/>
        <s v="Clothing, Shoes &amp; Jewelry"/>
        <s v="Kitchen &amp; Dining"/>
        <s v="Patio, Lawn &amp; Garden"/>
        <s v="Automotive"/>
        <s v="Tools &amp; Home Improvement"/>
        <s v="Home &amp; Kitchen"/>
      </sharedItems>
    </cacheField>
    <cacheField name="ASIN" numFmtId="0">
      <sharedItems count="100">
        <s v="B07B46WWN2"/>
        <s v="B01M4RCAVO"/>
        <s v="B07JPYSNDP"/>
        <s v="B004QWYCVG"/>
        <s v="B01ACAXJ50"/>
        <s v="B0779SKCXW"/>
        <s v="B01GW2GH4M"/>
        <s v="B07JDFRM6G"/>
        <s v="B01LA75PTW"/>
        <s v="B07MTWNXV1"/>
        <s v="B00M1VN15M"/>
        <s v="B01J4MF19O"/>
        <s v="B07HY3VCC3"/>
        <s v="B07BNVTFM1"/>
        <s v="B01N9TMZJU"/>
        <s v="B004N59OFU"/>
        <s v="B07G2VY8NW"/>
        <s v="B07DPTYS35"/>
        <s v="B00E8PZTHC"/>
        <s v="B07NDHJ6L6"/>
        <s v="B07MSYTQNM"/>
        <s v="B07PFS93YQ"/>
        <s v="B07QDPMZBM"/>
        <s v="B07L9DH48D"/>
        <s v="B07FDVKYYS"/>
        <s v="B00HA2ZKFQ"/>
        <s v="B07CBMVV6G"/>
        <s v="B07PGJ593Z"/>
        <s v="B07QMP66MK"/>
        <s v="B003FO2B5U"/>
        <s v="B07KLS5N5W"/>
        <s v="B07PBY2Y5V"/>
        <s v="B07B725M81"/>
        <s v="B07QNFL7ZX"/>
        <s v="B078YPVCC9"/>
        <s v="B00P2XZKZ0"/>
        <s v="B006EPM74W"/>
        <s v="B0793T58LL"/>
        <s v="B0006IX87S"/>
        <s v="B07C1H3PH6"/>
        <s v="B07CVNLX71"/>
        <s v="B07C4BZY7Y"/>
        <s v="B001NCDE84"/>
        <s v="B07PFRLSC5"/>
        <s v="B071HLPJ77"/>
        <s v="B07P7RGQ6B"/>
        <s v="B01EN6LTAQ"/>
        <s v="B07HG3LWNH"/>
        <s v="B00PZTVEMY"/>
        <s v="B00GA03F2O"/>
        <s v="B07BHXYR57"/>
        <s v="B01L8JJ1GK"/>
        <s v="B00CYBXH7G"/>
        <s v="B076CWHTP5"/>
        <s v="B07CGMMGZW"/>
        <s v="B07H1R7M45"/>
        <s v="B07F8B9T8Z"/>
        <s v="B01A5KLUG2"/>
        <s v="B07H7HWYZN"/>
        <s v="B07FZTWG1B"/>
        <s v="B006QF3TW4"/>
        <s v="B07BKR2WXP"/>
        <s v="B00DGAV88Y"/>
        <s v="B07BQV3HQR"/>
        <s v="B07DKHTKP3"/>
        <s v="B01GDQH5TI"/>
        <s v="B07PJSS153"/>
        <s v="B075M2QJPH"/>
        <s v="B073TVN384"/>
        <s v="B07HP3KWB1"/>
        <s v="B001RR08O8"/>
        <s v="B07C81F48R"/>
        <s v="B00006IDL6"/>
        <s v="B07CMWGL2M"/>
        <s v="B07C1X4GS7"/>
        <s v="B07MJJ2G5Z"/>
        <s v="B011H28ZII"/>
        <s v="B07FTHGQ2Y"/>
        <s v="B07H7CHWML"/>
        <s v="B001ZFIA6U"/>
        <s v="B0033990ZQ"/>
        <s v="B00AC8G8C4"/>
        <s v="B01M0F5IA4"/>
        <s v="B07P7Y877S"/>
        <s v="B010EAR6YI"/>
        <s v="B07MM5W7Q8"/>
        <s v="B07P11Q96H"/>
        <s v="B076T39YNG"/>
        <s v="B01MT8MQBT"/>
        <s v="B07Q41Y9P6"/>
        <s v="B07PB1MCJY"/>
        <s v="B072WHQFJ7"/>
        <s v="B07D3TTS5X"/>
        <s v="B01HO66F1U"/>
        <s v="B07CNSRKH7"/>
        <s v="B002NLGNW8"/>
        <s v="B07F1SFJ2W"/>
        <s v="B014JUMTXM"/>
        <s v="B016YKHX1S"/>
        <s v="B07QD5NMTB"/>
      </sharedItems>
    </cacheField>
    <cacheField name="图片" numFmtId="0">
      <sharedItems containsSemiMixedTypes="0" containsString="0" containsNumber="1" containsInteger="1" minValue="0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标题" numFmtId="0">
      <sharedItems count="99">
        <s v="Cottonelle FreshCare Flushable Wipes for Adults, Wet Wipes, Alcohol Free, 336 Wet Wipes per Pack (Eight 42-Count Resealable Soft Packs)"/>
        <s v="Sawyer Products Premium Insect Repellent with 20% Picaridin"/>
        <s v="VIFUUR Water Sports Shoes Barefoot Quick-Dry Aqua Yoga Socks Slip-on for Men Women Kids"/>
        <s v="Native Unisex Kid's Jefferson Slip-On Sneaker"/>
        <s v="Hydro Flask 32 oz Double Wall Vacuum Insulated Stainless Steel Leak Proof Sports Water Bottle, Wide Mouth with BPA Free Flex Cap, Cobalt"/>
        <s v="LETSCOM Fitness Tracker HR, Activity Tracker Watch with Heart Rate Monitor, Waterproof Smart Fitness Band with Step Counter, Calorie Counter, Pedometer Watch for Kids Women and Men"/>
        <s v="Hydro Flask Double Wall Vacuum Insulated Stainless Steel Sports Water Bottle, Wide Mouth with BPA Free Straw Lid"/>
        <s v="Simple Modern Summit Water Bottle + Extra Lid - Wide Mouth Vacuum Insulated 18/8 Stainless Steel Powder Coated"/>
        <s v="CamelBak eddy Kids 12oz Water Bottle"/>
        <s v="Stearns Puddle Jumper Kids Life Jacket | Life Vest for Children"/>
        <s v="BlenderBottle Classic Loop Top Shaker Bottle, 28-Ounce, Aqua/Aqua"/>
        <s v="Physix Gear Compression Socks for Men &amp; Women (20-30 mmHg) Best Graduated Athletic Fit for Running, Nurses, Shin Splints, Flight Travel &amp; Maternity Pregnancy - Boost Stamina, Circulation &amp; Recovery"/>
        <s v="BuildLife 1 Gallon Water Bottle Motivational Fitness Workout with Time Marker |Drink More Water Daily | Clear BPA-Free | Large 128 Ounce/73OZ/43OZ of Water"/>
        <s v="POWERLIX Compression Knee Sleeve - Best Knee Brace for Men &amp; Women (SINGLE) – Knee Support for Running, Crossfit, Basketball, Weightlifting, Gym, Workout, Sports etc. – for BEST FIT CHECK SIZING CHART"/>
        <s v="Hydro Flask 12 Oz Standard w Flex Cap Lava, 1 EA"/>
        <s v="REPEL Plant-Based Lemon Eucalyptus Insect Repellent, Pump Spray, 4-Ounce"/>
        <s v="SIMARI Womens and Mens Water Shoes Quick-Dry Aqua Socks Barefoot for Outdoor Beach Swim Surf Yoga Exercise SWS001"/>
        <s v="Hydro Flask Wide Mouth BPA Free Insulated Sports Water Bottle Straw Lid for Sipping (Not Leak Proof)"/>
        <s v="Next Level Mens T-Shirt"/>
        <s v="Rainleaf Microfiber Towel Perfect Sports &amp; Travel &amp;Beach Towel. Fast Drying - Super Absorbent - Ultra Compact. Suitable for Camping, Gym, Beach, Swimming, Backpacking."/>
        <s v="Fitbit Inspire HR Heart Rate &amp; Fitness Tracker, One Size (S &amp; L bands included), 1 Count"/>
        <s v="Coleman Dome Tent for Camping | Sundome Tent with Easy Setup"/>
        <s v="Carhartt Men's K87 Workwear Pocket Short-Sleeve T-Shirt"/>
        <s v="Simple Modern Summit Water Bottle with Straw Lid - Wide Mouth Vacuum Insulated 18/8 Stainless Steel Powder Coated"/>
        <s v="QuiFit Portable Drinking Straw Daily Water Bottle Sport Water Jug Gallon BPA Free Non Leak Design with Time Marked to Ensure You Drink Enough of Water Throughout The Day(Kindly tips:not include brush)"/>
        <s v="Sport-Brella Versa-Brella SPF 50+ Adjustable Umbrella with Universal Clamp"/>
        <s v="Copper Compression Socks For Men &amp; Women(3 Pairs),15-20mmHg is Best For Running,Athletic,Medical,Pregnancy and Travel"/>
        <s v="SB SOX Compression Socks (20-30mmHg) for Men &amp; Women - Best Stockings for Running, Medical, Athletic, Edema, Diabetic, Varicose Veins, Travel, Pregnancy, Shin Splints"/>
        <s v="Zippo Butane Fuel"/>
        <s v="Fit &amp; Fresh Cool Coolers Slim Ice Packs for Coolers/Lunch Bags/Lunch Boxes/Office/Jobsite/Camping/Beach/Picnics/Golfing, for All Ages, Set of 4, Blue"/>
        <s v="HYDRO CELL Stainless Steel Water Bottle w/Straw &amp; Wide Mouth Lids (40oz 32oz 24oz 18oz) - Keeps Liquids Hot or Cold with Double Wall Vacuum Insulated Sweat Proof Sport Design"/>
        <s v="Hanes Men's Pullover EcoSmart Fleece Hooded Sweatshirt"/>
        <s v="Womens and Mens Kids Water Shoes Barefoot Quick-Dry Aqua Socks for Beach Swim Surf Yoga Exercise"/>
        <s v="Band-Aid Brand Flexible Fabric Adhesive Bandages for Wound Care &amp; First Aid, Assorted Sizes, 100 ct"/>
        <s v="CHARMKING Compression Socks for Women &amp; Men 15-20 mmHg is Best Graduated Athletic &amp; Medical Running Flight Travel Nurses Pregnant - Boost Performance Blood Circulation &amp; Recovery"/>
        <s v="GCI Outdoor Freestyle Rocker Portable Folding Rocking Chair"/>
        <s v="KT Tape Pro Kinesiology Sports Tape, Latex Free, Water Resistant, Therapeutic Tape, Pro &amp; Olympic Choice, Precut &amp; Uncut Options, 1 Roll"/>
        <s v="Barerun Barefoot Quick-Dry Water Sports Shoes Aqua Socks for Swim Beach Pool Surf Yoga for Women Men"/>
        <s v="Camco TastePURE Water Filter with Flexible Hose Protector Greatly Reduces Bad Taste, Odors, Chlorine and Sediment in Drinking Water (40043)"/>
        <s v="Wise Owl Outfitters Hammock Camping Double &amp; Single with Tree Straps - USA Based Hammocks Brand Gear, Indoor Outdoor Backpacking Survival &amp; Travel, Portable"/>
        <s v="Contigo Kids 2 and 1 Snack Hero Kids Tumbler and Snack Cup- 13 oz (Blue)"/>
        <s v="SB SOX Compression Foot Sleeves for Men &amp; Women - Best Plantar Fasciitis Socks for Plantar Fasciitis Pain Relief, Heel Pain, and Treatment for Everyday Use with Arch Support"/>
        <s v="Nalgene Tritan Wide Mouth BPA-Free Water Bottle"/>
        <s v="Simple Modern Wave Water Bottle - Vacuum Insulated Double Wall 18/8 Stainless Steel"/>
        <s v="Baleaf Men's UPF 50+ UV Sun Protection Outdoor Long Sleeve Performance T-Shirt"/>
        <s v="Contigo 2063286 Ashland Water Bottle, 24 oz, Chard"/>
        <s v="Razor A Kick Scooter"/>
        <s v="CCBETTER Bike Lock, Cable Locks 4 Feet x 1/2 Inch High Security 5 Digit Resettable Combination Bicycle Lock Coiling Best for Bicycle Outdoors"/>
        <s v="Unionbay Men's Cordova Belted Messenger Cargo Short - Reg and Big and Tall Sizes"/>
        <s v="Hydro Flask Double Wall Vacuum Insulated Stainless Steel Water Bottle / Travel Coffee Mug, Wide Mouth with BPA Free Hydro Flip Cap"/>
        <s v="Baleaf Women's UPF 50+ Sun Protection T-Shirt Long/Short Sleeve Outdoor Performance"/>
        <s v="Hanes Men's Ecosmart Fleece Sweatshirt"/>
        <s v="Be Smart Get Prepared 100 Piece First Aid Kit, Clean, Treat and Protect Most Injuries with The kit That is Great for Any Home, Office, Vehicle, Camping and Sports. 0.71 Pound"/>
        <s v="CamelBak Chute Mag Water Bottle, BPA-Free"/>
        <s v="UFlex Athletics Knee Compression Sleeve Support for Running, Jogging, Sports - Brace for Joint Pain Relief, Arthritis and Injury Recovery - Single Wrap"/>
        <s v="Brita 26 Ounce Premium Filtering Water Bottle with Filter BPA Free - Clear"/>
        <s v="Intex Dura-Beam Standard Series Pillow Rest Raised Airbed w/Built-in Pillow &amp; Internal Electric Pump"/>
        <s v="UV Flashlight Black light UV Lights , Vansky 51 LED Ultraviolet Blacklight Pet Urine Detector For Dog/Cat Urine,Dry Stains,Bed Bug, Matching with Pet Odor Eliminator"/>
        <s v="Compression Socks for Women and Men-Best Medical,for Running,Nursing,Circulation &amp; Recovery"/>
        <s v="Maledan Bands Replacement Compatible with Fitbit Charge 2, 3-Pack, Women Men"/>
        <s v="LifeStraw Personal Water Filter"/>
        <s v="Simple Modern Ascent Water Bottle - Narrow Mouth, Vacuum Insulated, Double Wall, 18/8 Stainless Steel Powder Coated"/>
        <s v="Bell Standard and Self Sealing Bike Tubes"/>
        <s v="Hilor Women's One Piece Swimsuits One Shoulder Swimwear Asymmetric Ruffle Monokinis Bathing Suits"/>
        <s v="TRUWEO Posture Corrector For Men And Women - USA Designed Upper Back Brace For Clavicle Support And Providing Pain Relief From Neck, Back &amp; Shoulder"/>
        <s v="Pink Queen Women's Removable Strap Wrap Pad Cheeky High Waist Bikini Set Swimsuit"/>
        <s v="IYOU Sport Watch Band Compatible with Apple Watch 38mm 40mm 42mm 44mm, Lightweight Breathable Nylon Loop Bands Replacement Strap Compatible with iWatch Series 4/3/2/1"/>
        <s v="Jerzees Men's Spot Shield Short Sleeve Polo Sport Shirt"/>
        <s v="UV Protection Cooling Arm Sleeves - UPF 50 Compression Sun Sleeves for Men &amp; Women for Running, Cycling, Fishing, Golf, Volleyball, Basketball, Baseball &amp; Football - Skin Cancer Foundation Recommended"/>
        <s v="LoveHome Memory Foam Lumbar Support Back Cushion with 3D Mesh Cover Balanced Firmness Designed for Lower Back Pain Relief- Ideal Back Pillow for Computer/Office Chair, Car Seat, Recliner etc. (Azure)"/>
        <s v="KT Tape Cotton Kinesiology Sports Tape, Latex Free, Breathable, Therapeutic Tape, Pro &amp; Olympic Choice, Precut &amp; Uncut Options, 1 Roll"/>
        <s v="BlenderBottle Pro Series Shaker Bottle, 24-Ounce, Black"/>
        <s v="Band-Aid Brand Flexible Fabric Adhesive Bandages for Wound Care and First Aid, All One Size, 100 ct (Packaging May Vary)"/>
        <s v="GKVK Mens Slimming Body Shaper Vest Shirt Abs Abdomen Slim"/>
        <s v="TechWare Pro Ankle Brace Compression Sleeve - Relieves Achilles Tendonitis, Joint Pain. Plantar Fasciitis Foot Sock with Arch Support Reduces Swelling &amp; Heel Spur Pain. Injury Recovery for Sports"/>
        <s v="Sable Knee Brace, Compression Sleeve FDA Approved, Support for Arthritis, ACL, Running, Biking, Basketball Sports, Joint Pain Relief, Meniscus Tear, Faster Injury Recovery, 1 Pair"/>
        <s v="Savvy Infusion Water Bottle - 24 or 32 Ounce - Featuring Unique Leak-Proof Siliconed Sealed Cap w/ Handle - Includes Bonus Recipe Ebook"/>
        <s v="Fitness Tracker HR, Y1 Activity Tracker Watch with Heart Rate Monitor, Pedometer IP67 Waterproof Sleep Monitor Step Counter for Android &amp; iPhone"/>
        <s v="Laite Hebe Compression Socks,(3 Pairs) Compression Sock Women &amp; Men - Best Running, Athletic Sports, Crossfit, Flight Travel"/>
        <s v="Franklin Sports Ball Maintenance Kit: Pump, Needles, &amp; Pressure Gauge — Pump for Soccer Balls, Basketballs, Volleyballs and Footballs — Sidelines Ball Pump — Complete Kit"/>
        <s v="Coleman Portable Camping Quad Chair with 4-Can Cooler"/>
        <s v="OUTDOOR Paracord Planet Mil-Spec Commercial Grade 550lb Type III Nylon Paracord"/>
        <s v="Tomight [2 Pack] Elbow Brace, Tennis Elbow Brace with Compression Pad for Both Men and Women"/>
        <s v="Columbia Men's Silver Ridge Convertible Pant, Breathable, UPF"/>
        <s v="Brimma Leak Proof Fruit Infuser Water Bottle, Large 32 Oz."/>
        <s v="Champion Men's Long Mesh Short with Pockets"/>
        <s v="CAMBIVO 2 Pack Knee Brace, Knee Compression Sleeve Support for Running, Arthritis, ACL, Meniscus Tear, Sports, Joint Pain Relief and Injury Recovery"/>
        <s v="UNIONBAY Men's Survivor Belted Cargo Short-Reg and Big &amp; Tall Sizes"/>
        <s v="Columbia Men's Glennaker Lake Front-Zip Rain Jacket with Hideaway Hood"/>
        <s v="Contigo 2063296 Autoseal Chill Water Bottle, 24 oz, Chard"/>
        <s v="GearLight LED Tactical Flashlight S1000 [2 PACK] - High Lumen, Zoomable, 5 Modes, Water Resistant, Handheld Light - Best Camping, Outdoor, Emergency, Everyday Flashlights"/>
        <s v="Compression Socks (3 Pairs) 15-20 mmHg is Best Athletic &amp; Medical for Men &amp; Women, Running, Flight, Travel, Nurses,Edema"/>
        <s v="adidas Youth Soccer Tiro 17 Training Pants"/>
        <s v="Iron Flask Sports Water Bottle - 22 Oz, 32 Oz, 40 Oz, or 64 Oz, 3 Lids, Vacuum Insulated Stainless Steel, Hot &amp; Cold, Wide Mouth, Double Walled, Simple Thermo Modern Travel Mug, Hydro Metal Canteen"/>
        <s v="Mueller Green Fitted Wrist Brace, Black, Right Hand, Small/Medium"/>
        <s v="Willful Fitness Tracker, Heart Rate Monitor Fitness Watch Activity Tracker(14 Modes) Pedometer with Step Counter Sleep Monitor Call SMS SNS Notice for Women Men Kids (Color Screen,IP68 Waterproof)"/>
        <s v="Foxelli Headlamp Flashlight - 165 Lumen, 3 x AAA Batteries Operated, Bright White Cree Led + Red Light, Perfect for Runners, Lightweight, Waterproof, Adjustable Headband, 3 AAA Batteries Included"/>
        <s v="Hanes Women's Jersey Short"/>
        <s v="ATUP Compatible Apple Watch Band 38mm 40mm 42mm 44mm Women Men, Soft Silicone Band Compatible iWatch Series 4, Series 3, Series 2, Series 1"/>
      </sharedItems>
    </cacheField>
    <cacheField name="品牌" numFmtId="0">
      <sharedItems count="77">
        <s v="Cottonelle"/>
        <s v="Sawyer Products"/>
        <s v="VIFUUR"/>
        <s v="Native-Shoes"/>
        <s v="Hydro Flask"/>
        <s v="LETSCOM"/>
        <s v="Simple Modern"/>
        <s v="CamelBak"/>
        <s v="Stearns"/>
        <s v="Blender Bottle"/>
        <s v="Physix Gear Sport"/>
        <s v="BuildLife"/>
        <s v="POWERLIX"/>
        <s v="Repel"/>
        <s v="SIMARI"/>
        <s v="Next Level"/>
        <s v="Rainleaf"/>
        <s v="Fitbit"/>
        <s v="Coleman"/>
        <s v="Carhartt"/>
        <s v="QuiFit"/>
        <s v="Sport-Brella"/>
        <s v="FuelMeFoot"/>
        <s v="SB SOX"/>
        <s v="Zippo"/>
        <s v="Fit &amp; Fresh"/>
        <s v="HYDRO CELL"/>
        <s v="Hanes"/>
        <s v="WateLves"/>
        <s v="Band-Aid"/>
        <s v="CHARMKING"/>
        <s v="GCI Outdoor"/>
        <s v="KT Tape"/>
        <s v="Barerun"/>
        <s v="Camco"/>
        <s v="Wise Owl Outfitters"/>
        <s v="Contigo"/>
        <s v="Nalgene"/>
        <s v="Baleaf"/>
        <s v="Razor"/>
        <s v="CCBETTER"/>
        <s v="UNIONBAY"/>
        <s v="Be Smart Get Prepared"/>
        <s v="UFlex Athletics"/>
        <s v="Brita"/>
        <s v="Intex"/>
        <s v="Vansky"/>
        <s v="Laite Hebe"/>
        <s v="Maledan"/>
        <s v="LifeStraw"/>
        <s v="Bell"/>
        <s v="Hilor"/>
        <s v="Truweo"/>
        <s v="Pink Queen"/>
        <s v="IYOU"/>
        <s v="Jerzees"/>
        <s v="Tough Outdoors"/>
        <s v="LoveHome"/>
        <s v="GKVK"/>
        <s v="TechWare Pro"/>
        <s v="Sable"/>
        <s v="Savvy Infusion"/>
        <s v="Akuti"/>
        <s v="Franklin Sports"/>
        <s v="PARACORD PLANET"/>
        <s v="Tomight"/>
        <s v="Columbia"/>
        <s v="Brimma"/>
        <s v="Champion"/>
        <s v="CAMBIVO"/>
        <s v="GearLight"/>
        <s v="adidas"/>
        <s v="Iron Flask"/>
        <s v="Mueller"/>
        <s v="Willful"/>
        <s v="Foxelli"/>
        <s v="ATUP"/>
      </sharedItems>
    </cacheField>
    <cacheField name="价格" numFmtId="0">
      <sharedItems containsSemiMixedTypes="0" containsString="0" containsNumber="1" minValue="-1" maxValue="99.95" count="78">
        <n v="14.52"/>
        <n v="79.11"/>
        <n v="7.88"/>
        <n v="26.98"/>
        <n v="39.950000000000003"/>
        <n v="29.98"/>
        <n v="40.950000000000003"/>
        <n v="13.99"/>
        <n v="13"/>
        <n v="15.59"/>
        <n v="17.75"/>
        <n v="9.5"/>
        <n v="13.96"/>
        <n v="16.97"/>
        <n v="29.95"/>
        <n v="5.29"/>
        <n v="11.98"/>
        <n v="12.95"/>
        <n v="1.99"/>
        <n v="8.99"/>
        <n v="98.99"/>
        <n v="34.950000000000003"/>
        <n v="12.99"/>
        <n v="9.99"/>
        <n v="19.95"/>
        <n v="17.989999999999998"/>
        <n v="9.85"/>
        <n v="9.9499999999999993"/>
        <n v="12.45"/>
        <n v="7.99"/>
        <n v="16.989999999999998"/>
        <n v="10.99"/>
        <n v="3.98"/>
        <n v="6.88"/>
        <n v="54.99"/>
        <n v="14.97"/>
        <n v="5.99"/>
        <n v="16.79"/>
        <n v="25.95"/>
        <n v="5.66"/>
        <n v="15.99"/>
        <n v="35.64"/>
        <n v="-1"/>
        <n v="20"/>
        <n v="20.5"/>
        <n v="7.02"/>
        <n v="11.99"/>
        <n v="14.99"/>
        <n v="18.989999999999998"/>
        <n v="39.99"/>
        <n v="18.75"/>
        <n v="6.99"/>
        <n v="17.47"/>
        <n v="7.7"/>
        <n v="21.99"/>
        <n v="24.99"/>
        <n v="15.98"/>
        <n v="6.48"/>
        <n v="29.99"/>
        <n v="8.89"/>
        <n v="8.8800000000000008"/>
        <n v="6.35"/>
        <n v="15.95"/>
        <n v="3.75"/>
        <n v="14.58"/>
        <n v="17.97"/>
        <n v="99.95"/>
        <n v="8.2899999999999991"/>
        <n v="9.8800000000000008"/>
        <n v="19.989999999999998"/>
        <n v="27.2"/>
        <n v="22.99"/>
        <n v="9.86"/>
        <n v="13.49"/>
        <n v="35.89"/>
        <n v="12.97"/>
        <n v="6.44"/>
        <n v="5.85"/>
      </sharedItems>
    </cacheField>
    <cacheField name="最高价" numFmtId="0">
      <sharedItems containsSemiMixedTypes="0" containsString="0" containsNumber="1" minValue="-1" maxValue="620" count="78">
        <n v="14.52"/>
        <n v="79.11"/>
        <n v="13.68"/>
        <n v="74.989999999999995"/>
        <n v="39.950000000000003"/>
        <n v="29.98"/>
        <n v="84.99"/>
        <n v="32.99"/>
        <n v="13"/>
        <n v="15.59"/>
        <n v="17.75"/>
        <n v="28.95"/>
        <n v="18.96"/>
        <n v="16.97"/>
        <n v="29.95"/>
        <n v="5.29"/>
        <n v="12.98"/>
        <n v="32.69"/>
        <n v="48.07"/>
        <n v="20.99"/>
        <n v="98.99"/>
        <n v="620"/>
        <n v="39.99"/>
        <n v="21.95"/>
        <n v="17.989999999999998"/>
        <n v="19.989999999999998"/>
        <n v="16.95"/>
        <n v="12.45"/>
        <n v="7.99"/>
        <n v="16.989999999999998"/>
        <n v="36.57"/>
        <n v="13.58"/>
        <n v="94.55"/>
        <n v="33.78"/>
        <n v="54.99"/>
        <n v="14.97"/>
        <n v="14.99"/>
        <n v="16.79"/>
        <n v="38.950000000000003"/>
        <n v="134.81"/>
        <n v="31.99"/>
        <n v="12.99"/>
        <n v="35.64"/>
        <n v="-1"/>
        <n v="81.510000000000005"/>
        <n v="59.99"/>
        <n v="28.16"/>
        <n v="8.99"/>
        <n v="11.99"/>
        <n v="18.989999999999998"/>
        <n v="33.79"/>
        <n v="9.99"/>
        <n v="17.47"/>
        <n v="34.99"/>
        <n v="7.7"/>
        <n v="29.99"/>
        <n v="24.99"/>
        <n v="22.99"/>
        <n v="28.52"/>
        <n v="9.9499999999999993"/>
        <n v="8.89"/>
        <n v="8.8800000000000008"/>
        <n v="6.35"/>
        <n v="15.99"/>
        <n v="15.95"/>
        <n v="19.489999999999998"/>
        <n v="153.26"/>
        <n v="17.97"/>
        <n v="99.95"/>
        <n v="35.47"/>
        <n v="110.93"/>
        <n v="18.89"/>
        <n v="108.87"/>
        <n v="32.950000000000003"/>
        <n v="13.49"/>
        <n v="35.89"/>
        <n v="12.97"/>
        <n v="17.48"/>
      </sharedItems>
    </cacheField>
    <cacheField name="购物车价格" numFmtId="0">
      <sharedItems containsString="0" containsBlank="1" containsNumber="1" minValue="0" maxValue="99.95" count="73">
        <n v="14.52"/>
        <n v="79.11"/>
        <n v="11.88"/>
        <n v="35"/>
        <n v="39.950000000000003"/>
        <n v="29.98"/>
        <n v="44.95"/>
        <n v="13.99"/>
        <n v="13"/>
        <n v="15.59"/>
        <n v="17.75"/>
        <n v="18.95"/>
        <n v="17.96"/>
        <n v="16.97"/>
        <n v="29.95"/>
        <n v="10.25"/>
        <n v="11.98"/>
        <n v="16.989999999999998"/>
        <n v="7.5"/>
        <n v="8.99"/>
        <n v="99.95"/>
        <n v="39"/>
        <n v="39.99"/>
        <n v="21.95"/>
        <n v="16.73"/>
        <n v="14.99"/>
        <n v="16.95"/>
        <n v="12.45"/>
        <n v="7.99"/>
        <n v="18.39"/>
        <n v="13.58"/>
        <m/>
        <n v="29.99"/>
        <n v="54.99"/>
        <n v="13.7"/>
        <n v="16.79"/>
        <n v="35.950000000000003"/>
        <n v="47.4"/>
        <n v="12.99"/>
        <n v="35.64"/>
        <n v="20.5"/>
        <n v="17.989999999999998"/>
        <n v="11.99"/>
        <n v="18.989999999999998"/>
        <n v="36.630000000000003"/>
        <n v="20.99"/>
        <n v="6.99"/>
        <n v="17.47"/>
        <n v="7.7"/>
        <n v="24.99"/>
        <n v="21.99"/>
        <n v="9.99"/>
        <n v="10.24"/>
        <n v="9.9499999999999993"/>
        <n v="8.89"/>
        <n v="8.8800000000000008"/>
        <n v="3.97"/>
        <n v="15.99"/>
        <n v="16.04"/>
        <n v="15.95"/>
        <n v="38.369999999999997"/>
        <n v="9.85"/>
        <n v="5.49"/>
        <n v="43.19"/>
        <n v="17.97"/>
        <n v="14.06"/>
        <n v="23.99"/>
        <n v="22.99"/>
        <n v="25.95"/>
        <n v="13.49"/>
        <n v="35.89"/>
        <n v="12.97"/>
        <n v="10.75"/>
      </sharedItems>
    </cacheField>
    <cacheField name="评星" numFmtId="0">
      <sharedItems containsString="0" containsBlank="1" containsNumber="1" minValue="0" maxValue="5" count="15">
        <n v="4.3"/>
        <n v="4.4000000000000004"/>
        <n v="4.0999999999999996"/>
        <n v="4.5"/>
        <n v="3.9"/>
        <n v="4"/>
        <n v="4.7"/>
        <n v="4.5999999999999996"/>
        <n v="3.3"/>
        <n v="4.2"/>
        <m/>
        <n v="4.8"/>
        <n v="5"/>
        <n v="3.8"/>
        <n v="3.5"/>
      </sharedItems>
    </cacheField>
    <cacheField name="Review 数量" numFmtId="0">
      <sharedItems containsSemiMixedTypes="0" containsString="0" containsNumber="1" containsInteger="1" minValue="0" maxValue="11057" count="99">
        <n v="1347"/>
        <n v="3797"/>
        <n v="2295"/>
        <n v="2622"/>
        <n v="377"/>
        <n v="4070"/>
        <n v="4383"/>
        <n v="3494"/>
        <n v="3066"/>
        <n v="3505"/>
        <n v="8434"/>
        <n v="11057"/>
        <n v="1672"/>
        <n v="4287"/>
        <n v="8"/>
        <n v="4724"/>
        <n v="623"/>
        <n v="1285"/>
        <n v="1530"/>
        <n v="1725"/>
        <n v="239"/>
        <n v="6743"/>
        <n v="4234"/>
        <n v="756"/>
        <n v="842"/>
        <n v="4403"/>
        <n v="2433"/>
        <n v="7949"/>
        <n v="1170"/>
        <n v="5030"/>
        <n v="1787"/>
        <n v="5541"/>
        <n v="1918"/>
        <n v="602"/>
        <n v="3608"/>
        <n v="940"/>
        <n v="3380"/>
        <n v="787"/>
        <n v="3837"/>
        <n v="3263"/>
        <n v="1024"/>
        <n v="5969"/>
        <n v="6279"/>
        <n v="2293"/>
        <n v="879"/>
        <n v="1641"/>
        <n v="4057"/>
        <n v="1"/>
        <n v="2567"/>
        <n v="5837"/>
        <n v="660"/>
        <n v="3287"/>
        <n v="373"/>
        <n v="825"/>
        <n v="8964"/>
        <n v="547"/>
        <n v="188"/>
        <n v="2503"/>
        <n v="5964"/>
        <n v="2981"/>
        <n v="7904"/>
        <n v="1872"/>
        <n v="1533"/>
        <n v="351"/>
        <n v="2160"/>
        <n v="1703"/>
        <n v="47"/>
        <n v="1999"/>
        <n v="918"/>
        <n v="3122"/>
        <n v="2367"/>
        <n v="430"/>
        <n v="1616"/>
        <n v="1237"/>
        <n v="1631"/>
        <n v="2817"/>
        <n v="3086"/>
        <n v="1277"/>
        <n v="2590"/>
        <n v="1486"/>
        <n v="5287"/>
        <n v="1345"/>
        <n v="1405"/>
        <n v="3318"/>
        <n v="1315"/>
        <n v="4507"/>
        <n v="1652"/>
        <n v="1131"/>
        <n v="3384"/>
        <n v="2535"/>
        <n v="2647"/>
        <n v="2121"/>
        <n v="797"/>
        <n v="1430"/>
        <n v="6431"/>
        <n v="951"/>
        <n v="3427"/>
        <n v="1481"/>
        <n v="357"/>
      </sharedItems>
    </cacheField>
    <cacheField name="预测30天销量" numFmtId="0">
      <sharedItems containsSemiMixedTypes="0" containsString="0" containsNumber="1" containsInteger="1" minValue="0" maxValue="46335" count="100">
        <n v="46335"/>
        <n v="19506"/>
        <n v="15667"/>
        <n v="18216"/>
        <n v="5674"/>
        <n v="16214"/>
        <n v="18298"/>
        <n v="17827"/>
        <n v="21587"/>
        <n v="9525"/>
        <n v="17712"/>
        <n v="16558"/>
        <n v="15108"/>
        <n v="14880"/>
        <n v="7514"/>
        <n v="8017"/>
        <n v="10763"/>
        <n v="9393"/>
        <n v="10360"/>
        <n v="12632"/>
        <n v="10171"/>
        <n v="10942"/>
        <n v="13809"/>
        <n v="12199"/>
        <n v="12270"/>
        <n v="10847"/>
        <n v="9603"/>
        <n v="12588"/>
        <n v="8502"/>
        <n v="12931"/>
        <n v="9669"/>
        <n v="13067"/>
        <n v="8317"/>
        <n v="12"/>
        <n v="9042"/>
        <n v="5022"/>
        <n v="12394"/>
        <n v="5468"/>
        <n v="12459"/>
        <n v="7754"/>
        <n v="10728"/>
        <n v="10236"/>
        <n v="11284"/>
        <n v="10431"/>
        <n v="5775"/>
        <n v="13008"/>
        <n v="7395"/>
        <n v="213"/>
        <n v="7749"/>
        <n v="8563"/>
        <n v="6360"/>
        <n v="8510"/>
        <n v="10282"/>
        <n v="6122"/>
        <n v="8869"/>
        <n v="11742"/>
        <n v="8430"/>
        <n v="2826"/>
        <n v="7088"/>
        <n v="9622"/>
        <n v="10944"/>
        <n v="8573"/>
        <n v="8743"/>
        <n v="5953"/>
        <n v="14436"/>
        <n v="6449"/>
        <n v="3648"/>
        <n v="6691"/>
        <n v="9611"/>
        <n v="8476"/>
        <n v="8770"/>
        <n v="8046"/>
        <n v="9127"/>
        <n v="6768"/>
        <n v="9208"/>
        <n v="9398"/>
        <n v="2211"/>
        <n v="6750"/>
        <n v="7599"/>
        <n v="9702"/>
        <n v="9503"/>
        <n v="7564"/>
        <n v="7970"/>
        <n v="5981"/>
        <n v="2955"/>
        <n v="3934"/>
        <n v="6979"/>
        <n v="6864"/>
        <n v="5297"/>
        <n v="5500"/>
        <n v="9970"/>
        <n v="2655"/>
        <n v="5708"/>
        <n v="6239"/>
        <n v="8106"/>
        <n v="7885"/>
        <n v="2173"/>
        <n v="6078"/>
        <n v="4601"/>
        <n v="5689"/>
      </sharedItems>
    </cacheField>
    <cacheField name="预测30天销售额" numFmtId="0">
      <sharedItems containsString="0" containsBlank="1" containsNumber="1" minValue="0" maxValue="1543119.66" count="99">
        <n v="672784.2"/>
        <n v="1543119.66"/>
        <n v="186123.96"/>
        <n v="637560"/>
        <n v="226676.3"/>
        <n v="486095.72"/>
        <n v="822495.1"/>
        <n v="249399.73"/>
        <n v="280631"/>
        <n v="148494.75"/>
        <n v="314388"/>
        <n v="313774.09999999998"/>
        <n v="271339.68"/>
        <n v="252513.6"/>
        <n v="225044.3"/>
        <n v="82174.25"/>
        <n v="128940.74"/>
        <n v="159587.07"/>
        <n v="77700"/>
        <n v="113561.68"/>
        <n v="1016591.45"/>
        <n v="426738"/>
        <n v="234614.91"/>
        <n v="487838.01"/>
        <n v="269326.5"/>
        <n v="181470.31"/>
        <n v="143948.97"/>
        <n v="213366.6"/>
        <n v="105849.9"/>
        <n v="103318.69"/>
        <n v="164276.31"/>
        <n v="240302.13"/>
        <n v="112944.86"/>
        <m/>
        <n v="271169.58"/>
        <n v="276159.78000000003"/>
        <n v="169797.8"/>
        <n v="81965.320000000007"/>
        <n v="209186.61"/>
        <n v="278756.3"/>
        <n v="182268.72"/>
        <n v="173500.2"/>
        <n v="534861.6"/>
        <n v="135498.69"/>
        <n v="98117.25"/>
        <n v="168973.92"/>
        <n v="263557.8"/>
        <n v="232082.55"/>
        <n v="175541.5"/>
        <n v="114416.4"/>
        <n v="144584.9"/>
        <n v="92435.18"/>
        <n v="73402.78"/>
        <n v="132946.31"/>
        <n v="222980.58"/>
        <n v="308790.90000000002"/>
        <n v="36709.74"/>
        <n v="148777.12"/>
        <n v="67257.78"/>
        <n v="191191.67999999999"/>
        <n v="111363.27"/>
        <n v="67321.100000000006"/>
        <n v="178530.47"/>
        <n v="360755.64"/>
        <n v="141813.51"/>
        <n v="36443.519999999997"/>
        <n v="68515.839999999997"/>
        <n v="95629.45"/>
        <n v="254195.24"/>
        <n v="77965.3"/>
        <n v="71448.479999999996"/>
        <n v="36234.19"/>
        <n v="108220.32"/>
        <n v="147696.32000000001"/>
        <n v="140876.01999999999"/>
        <n v="35265.449999999997"/>
        <n v="258997.5"/>
        <n v="74850.149999999994"/>
        <n v="77518.98"/>
        <n v="237479.97"/>
        <n v="41526.36"/>
        <n v="95560.3"/>
        <n v="258319.39"/>
        <n v="53101.35"/>
        <n v="393203.3"/>
        <n v="98124.74"/>
        <n v="89163.36"/>
        <n v="127075.03"/>
        <n v="219945"/>
        <n v="229210.3"/>
        <n v="42453.45"/>
        <n v="79854.92"/>
        <n v="187045.22"/>
        <n v="210350.7"/>
        <n v="106368.65"/>
        <n v="77988.97"/>
        <n v="78831.66"/>
        <n v="49460.75"/>
        <n v="119412.11"/>
      </sharedItems>
    </cacheField>
    <cacheField name="销量平均值" numFmtId="0">
      <sharedItems containsSemiMixedTypes="0" containsString="0" containsNumber="1" containsInteger="1" minValue="0" maxValue="9568" count="1">
        <n v="9568"/>
      </sharedItems>
    </cacheField>
    <cacheField name="销售额平均值" numFmtId="0">
      <sharedItems containsSemiMixedTypes="0" containsString="0" containsNumber="1" containsInteger="1" minValue="0" maxValue="212408" count="1">
        <n v="212408"/>
      </sharedItems>
    </cacheField>
    <cacheField name="上架日期" numFmtId="0">
      <sharedItems containsBlank="1" count="95">
        <s v="5/25/2018"/>
        <s v="7/16/2009"/>
        <s v="7/25/2018"/>
        <s v="8/8/2005"/>
        <s v="5/10/2016"/>
        <s v="3/26/2019"/>
        <s v="8/16/2016"/>
        <s v="3/27/2016"/>
        <s v="1/21/2016"/>
        <s v="6/3/2010"/>
        <s v="8/19/2014"/>
        <m/>
        <s v="5/18/2018"/>
        <s v="2/6/2017"/>
        <s v="2/24/2016"/>
        <s v="1/26/2009"/>
        <s v="7/31/2018"/>
        <s v="9/6/2016"/>
        <s v="7/28/2013"/>
        <s v="5/14/2016"/>
        <s v="3/10/2019"/>
        <s v="6/29/2006"/>
        <s v="4/25/2006"/>
        <s v="4/25/2019"/>
        <s v="8/3/2018"/>
        <s v="3/27/2014"/>
        <s v="8/7/2017"/>
        <s v="12/31/2011"/>
        <s v="7/1/2010"/>
        <s v="4/5/2017"/>
        <s v="2/25/2019"/>
        <s v="4/5/2019"/>
        <s v="1/11/2018"/>
        <s v="11/18/2013"/>
        <s v="1/13/2011"/>
        <s v="1/18/2018"/>
        <s v="6/15/2004"/>
        <s v="8/11/2015"/>
        <s v="5/4/2018"/>
        <s v="12/15/2016"/>
        <s v="7/16/2016"/>
        <s v="12/3/2018"/>
        <s v="2/26/2019"/>
        <s v="1/23/2017"/>
        <s v="5/5/2019"/>
        <s v="1/10/2013"/>
        <s v="2/22/2013"/>
        <s v="6/27/2017"/>
        <s v="7/26/2005"/>
        <s v="8/20/2017"/>
        <s v="3/17/2018"/>
        <s v="11/30/2016"/>
        <s v="12/1/2018"/>
        <s v="10/12/2018"/>
        <s v="1/4/2016"/>
        <s v="9/10/2018"/>
        <s v="12/16/2016"/>
        <s v="7/19/2018"/>
        <s v="3/19/2017"/>
        <s v="1/18/2008"/>
        <s v="3/26/2018"/>
        <s v="6/24/2018"/>
        <s v="5/31/2016"/>
        <s v="3/16/2019"/>
        <s v="1/15/2008"/>
        <s v="10/26/2017"/>
        <s v="6/1/2014"/>
        <s v="8/3/2009"/>
        <s v="4/20/2018"/>
        <s v="2/5/2008"/>
        <s v="11/5/2015"/>
        <s v="7/15/2017"/>
        <s v="6/25/2017"/>
        <s v="5/19/2014"/>
        <s v="8/10/2018"/>
        <s v="8/11/2017"/>
        <s v="5/17/2009"/>
        <s v="1/1/2010"/>
        <s v="1/31/2013"/>
        <s v="9/20/2016"/>
        <s v="5/24/2012"/>
        <s v="6/25/2015"/>
        <s v="7/22/2015"/>
        <s v="8/8/2017"/>
        <s v="4/8/2015"/>
        <s v="3/7/2012"/>
        <s v="6/26/2017"/>
        <s v="5/16/2018"/>
        <s v="1/4/2017"/>
        <s v="9/15/2016"/>
        <s v="8/24/2010"/>
        <s v="5/7/2018"/>
        <s v="8/1/2018"/>
        <s v="11/15/2015"/>
        <s v="10/7/2018"/>
      </sharedItems>
    </cacheField>
    <cacheField name="卖家数" numFmtId="0">
      <sharedItems containsSemiMixedTypes="0" containsString="0" containsNumber="1" containsInteger="1" minValue="0" maxValue="30" count="18">
        <n v="1"/>
        <n v="4"/>
        <n v="2"/>
        <n v="8"/>
        <n v="12"/>
        <n v="6"/>
        <n v="24"/>
        <n v="9"/>
        <n v="23"/>
        <n v="3"/>
        <n v="28"/>
        <n v="7"/>
        <n v="5"/>
        <n v="30"/>
        <n v="16"/>
        <n v="15"/>
        <n v="13"/>
        <n v="22"/>
      </sharedItems>
    </cacheField>
    <cacheField name="购物车卖家" numFmtId="0">
      <sharedItems count="3">
        <s v="MCH"/>
        <s v="AMZ"/>
        <s v="FBA"/>
      </sharedItems>
    </cacheField>
    <cacheField name="LQS质量分" numFmtId="0">
      <sharedItems containsSemiMixedTypes="0" containsString="0" containsNumber="1" containsInteger="1" minValue="0" maxValue="94" count="31">
        <n v="76"/>
        <n v="72"/>
        <n v="80"/>
        <n v="86"/>
        <n v="78"/>
        <n v="68"/>
        <n v="70"/>
        <n v="88"/>
        <n v="84"/>
        <n v="82"/>
        <n v="50"/>
        <n v="66"/>
        <n v="63"/>
        <n v="64"/>
        <n v="62"/>
        <n v="71"/>
        <n v="65"/>
        <n v="26"/>
        <n v="87"/>
        <n v="73"/>
        <n v="77"/>
        <n v="83"/>
        <n v="60"/>
        <n v="59"/>
        <n v="69"/>
        <n v="75"/>
        <n v="79"/>
        <n v="90"/>
        <n v="94"/>
        <n v="56"/>
        <n v="74"/>
      </sharedItems>
    </cacheField>
    <cacheField name="评星等级" numFmtId="0">
      <sharedItems count="4">
        <s v="4-4.5星"/>
        <s v="4.5-5星"/>
        <s v="3-4星"/>
        <s v="1-2星"/>
      </sharedItems>
    </cacheField>
    <cacheField name="价格区间" numFmtId="0">
      <sharedItems count="21">
        <s v="10-15"/>
        <s v="70-100"/>
        <s v="30-40"/>
        <s v="20-30"/>
        <s v="40-50"/>
        <s v="15-20"/>
        <s v="5-10"/>
        <s v="&lt;5"/>
        <s v="50-70"/>
        <s v="&lt;10" u="1"/>
        <s v="120-150" u="1"/>
        <s v="200-250" u="1"/>
        <s v="500+" u="1"/>
        <s v="800-900" u="1"/>
        <s v="300-350" u="1"/>
        <s v="10-20" u="1"/>
        <s v="150-180" u="1"/>
        <s v="350-400" u="1"/>
        <s v="180-200" u="1"/>
        <s v="400-450" u="1"/>
        <s v="100-120" u="1"/>
      </sharedItems>
    </cacheField>
    <cacheField name="review数区间" numFmtId="0">
      <sharedItems count="14">
        <s v="1000-1500"/>
        <s v="3500-4000"/>
        <s v="2000-2500"/>
        <s v="2500-3000"/>
        <s v="200-500"/>
        <s v="4000-4500"/>
        <s v="3000-3500"/>
        <s v="5000+"/>
        <s v="1500-2000"/>
        <s v="&lt;20"/>
        <s v="4500-5000"/>
        <s v="500-1000"/>
        <s v="100-200"/>
        <s v="20-50"/>
      </sharedItems>
    </cacheField>
    <cacheField name="包装重量" numFmtId="0">
      <sharedItems containsString="0" containsBlank="1" containsNumber="1" minValue="0" maxValue="14.8" count="54">
        <n v="4.7"/>
        <n v="4.4000000000000004"/>
        <n v="0.2"/>
        <n v="0.75"/>
        <n v="0.98"/>
        <n v="0.05"/>
        <n v="1.1000000000000001"/>
        <n v="0.13"/>
        <n v="0.55000000000000004"/>
        <n v="0.35"/>
        <n v="0.22"/>
        <n v="0.24"/>
        <n v="0.5"/>
        <n v="0.36"/>
        <n v="0.12"/>
        <n v="1.5"/>
        <n v="0.04"/>
        <n v="6.38"/>
        <n v="0.8"/>
        <n v="2.7"/>
        <n v="2"/>
        <m/>
        <n v="0.18"/>
        <n v="0.49"/>
        <n v="1"/>
        <n v="12"/>
        <n v="0.15"/>
        <n v="0.3"/>
        <n v="1.1499999999999999"/>
        <n v="1.7"/>
        <n v="0.1"/>
        <n v="7.0000000000000007E-2"/>
        <n v="0.6"/>
        <n v="0.44"/>
        <n v="0.45"/>
        <n v="5.6"/>
        <n v="2.2000000000000002"/>
        <n v="0.28000000000000003"/>
        <n v="14.8"/>
        <n v="0.11"/>
        <n v="0.93"/>
        <n v="1.45"/>
        <n v="0.06"/>
        <n v="0.01"/>
        <n v="0.09"/>
        <n v="0.4"/>
        <n v="0.17"/>
        <n v="7.69"/>
        <n v="0.02"/>
        <n v="0.7"/>
        <n v="0.34"/>
        <n v="1.05"/>
        <n v="0.86"/>
        <n v="0.32"/>
      </sharedItems>
    </cacheField>
    <cacheField name="上架年份" numFmtId="0">
      <sharedItems count="17">
        <s v="2018"/>
        <s v="2009"/>
        <s v="2005"/>
        <s v="2016"/>
        <s v="2019"/>
        <s v="2010"/>
        <s v="2014"/>
        <s v=""/>
        <s v="2017"/>
        <s v="2013"/>
        <s v="2006"/>
        <s v="2011"/>
        <s v="2004"/>
        <s v="2015"/>
        <s v="2008"/>
        <s v="2012"/>
        <s v="2007" u="1"/>
      </sharedItems>
    </cacheField>
    <cacheField name="重量区间" numFmtId="0">
      <sharedItems count="5">
        <s v="2-5"/>
        <s v="0-1"/>
        <s v="1-2"/>
        <s v="5-10"/>
        <s v="10-15"/>
      </sharedItems>
    </cacheField>
    <cacheField name="变体数" numFmtId="0">
      <sharedItems containsSemiMixedTypes="0" containsString="0" containsNumber="1" containsInteger="1" minValue="0" maxValue="552" count="61">
        <n v="2"/>
        <n v="18"/>
        <n v="217"/>
        <n v="357"/>
        <n v="51"/>
        <n v="8"/>
        <n v="16"/>
        <n v="181"/>
        <n v="48"/>
        <n v="15"/>
        <n v="22"/>
        <n v="34"/>
        <n v="35"/>
        <n v="1"/>
        <n v="3"/>
        <n v="73"/>
        <n v="4"/>
        <n v="273"/>
        <n v="37"/>
        <n v="5"/>
        <n v="12"/>
        <n v="80"/>
        <n v="163"/>
        <n v="43"/>
        <n v="56"/>
        <n v="47"/>
        <n v="164"/>
        <n v="285"/>
        <n v="234"/>
        <n v="24"/>
        <n v="31"/>
        <n v="166"/>
        <n v="199"/>
        <n v="67"/>
        <n v="10"/>
        <n v="160"/>
        <n v="38"/>
        <n v="62"/>
        <n v="203"/>
        <n v="32"/>
        <n v="7"/>
        <n v="53"/>
        <n v="30"/>
        <n v="219"/>
        <n v="19"/>
        <n v="71"/>
        <n v="72"/>
        <n v="61"/>
        <n v="192"/>
        <n v="17"/>
        <n v="25"/>
        <n v="116"/>
        <n v="552"/>
        <n v="122"/>
        <n v="39"/>
        <n v="128"/>
        <n v="270"/>
        <n v="109"/>
        <n v="9"/>
        <n v="20"/>
        <n v="7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3593.671099537001" createdVersion="5" refreshedVersion="5" minRefreshableVersion="3" recordCount="100" xr:uid="{00000000-000A-0000-FFFF-FFFF01000000}">
  <cacheSource type="worksheet">
    <worksheetSource ref="A2:AA102" sheet="Outdoor Recreation"/>
  </cacheSource>
  <cacheFields count="27">
    <cacheField name="排名" numFmtId="0">
      <sharedItems containsSemiMixedTypes="0" containsString="0" containsNumber="1" containsInteger="1" minValue="0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排名区间" numFmtId="0">
      <sharedItems count="5">
        <s v="TOP20"/>
        <s v="TOP21-40"/>
        <s v="TOP41-60"/>
        <s v="TOP61-80"/>
        <s v="TOP81-100"/>
      </sharedItems>
    </cacheField>
    <cacheField name="大类排名" numFmtId="0">
      <sharedItems containsSemiMixedTypes="0" containsString="0" containsNumber="1" containsInteger="1" minValue="0" maxValue="188659" count="89">
        <n v="12"/>
        <n v="3"/>
        <n v="9"/>
        <n v="6"/>
        <n v="8"/>
        <n v="17"/>
        <n v="19"/>
        <n v="11"/>
        <n v="22"/>
        <n v="24"/>
        <n v="28"/>
        <n v="20"/>
        <n v="33"/>
        <n v="30"/>
        <n v="36"/>
        <n v="31"/>
        <n v="144"/>
        <n v="34"/>
        <n v="50"/>
        <n v="38"/>
        <n v="40"/>
        <n v="41"/>
        <n v="60"/>
        <n v="45"/>
        <n v="46"/>
        <n v="39"/>
        <n v="47"/>
        <n v="74"/>
        <n v="79"/>
        <n v="188659"/>
        <n v="81"/>
        <n v="49"/>
        <n v="87"/>
        <n v="2"/>
        <n v="54"/>
        <n v="55"/>
        <n v="56"/>
        <n v="58"/>
        <n v="116"/>
        <n v="65"/>
        <n v="67"/>
        <n v="68"/>
        <n v="142"/>
        <n v="72"/>
        <n v="145"/>
        <n v="147"/>
        <n v="310"/>
        <n v="76"/>
        <n v="73"/>
        <n v="181"/>
        <n v="82"/>
        <n v="83"/>
        <n v="84"/>
        <n v="85"/>
        <n v="185"/>
        <n v="344"/>
        <n v="192"/>
        <n v="89"/>
        <n v="193"/>
        <n v="91"/>
        <n v="270"/>
        <n v="93"/>
        <n v="368"/>
        <n v="204"/>
        <n v="97"/>
        <n v="98"/>
        <n v="90"/>
        <n v="104"/>
        <n v="105"/>
        <n v="106"/>
        <n v="107"/>
        <n v="112"/>
        <n v="113"/>
        <n v="244"/>
        <n v="103"/>
        <n v="416"/>
        <n v="249"/>
        <n v="120"/>
        <n v="254"/>
        <n v="255"/>
        <n v="111"/>
        <n v="265"/>
        <n v="124"/>
        <n v="125"/>
        <n v="449"/>
        <n v="130"/>
        <n v="132"/>
        <n v="275"/>
        <n v="133"/>
      </sharedItems>
    </cacheField>
    <cacheField name="分类" numFmtId="0">
      <sharedItems count="8">
        <s v="Health &amp; Household"/>
        <s v="Sports &amp; Outdoors"/>
        <s v="Clothing, Shoes &amp; Jewelry"/>
        <s v="Kitchen &amp; Dining"/>
        <s v="Patio, Lawn &amp; Garden"/>
        <s v="Automotive"/>
        <s v="Tools &amp; Home Improvement"/>
        <s v="Home &amp; Kitchen"/>
      </sharedItems>
    </cacheField>
    <cacheField name="ASIN" numFmtId="0">
      <sharedItems count="100">
        <s v="B07B46WWN2"/>
        <s v="B01M4RCAVO"/>
        <s v="B07JPYSNDP"/>
        <s v="B004QWYCVG"/>
        <s v="B01ACAXJ50"/>
        <s v="B0779SKCXW"/>
        <s v="B01GW2GH4M"/>
        <s v="B07JDFRM6G"/>
        <s v="B01LA75PTW"/>
        <s v="B07MTWNXV1"/>
        <s v="B00M1VN15M"/>
        <s v="B01J4MF19O"/>
        <s v="B07HY3VCC3"/>
        <s v="B07BNVTFM1"/>
        <s v="B01N9TMZJU"/>
        <s v="B004N59OFU"/>
        <s v="B07G2VY8NW"/>
        <s v="B07DPTYS35"/>
        <s v="B00E8PZTHC"/>
        <s v="B07NDHJ6L6"/>
        <s v="B07MSYTQNM"/>
        <s v="B07PFS93YQ"/>
        <s v="B07QDPMZBM"/>
        <s v="B07L9DH48D"/>
        <s v="B07FDVKYYS"/>
        <s v="B00HA2ZKFQ"/>
        <s v="B07CBMVV6G"/>
        <s v="B07PGJ593Z"/>
        <s v="B07QMP66MK"/>
        <s v="B003FO2B5U"/>
        <s v="B07KLS5N5W"/>
        <s v="B07PBY2Y5V"/>
        <s v="B07B725M81"/>
        <s v="B07QNFL7ZX"/>
        <s v="B078YPVCC9"/>
        <s v="B00P2XZKZ0"/>
        <s v="B006EPM74W"/>
        <s v="B0793T58LL"/>
        <s v="B0006IX87S"/>
        <s v="B07C1H3PH6"/>
        <s v="B07CVNLX71"/>
        <s v="B07C4BZY7Y"/>
        <s v="B001NCDE84"/>
        <s v="B07PFRLSC5"/>
        <s v="B071HLPJ77"/>
        <s v="B07P7RGQ6B"/>
        <s v="B01EN6LTAQ"/>
        <s v="B07HG3LWNH"/>
        <s v="B00PZTVEMY"/>
        <s v="B00GA03F2O"/>
        <s v="B07BHXYR57"/>
        <s v="B01L8JJ1GK"/>
        <s v="B00CYBXH7G"/>
        <s v="B076CWHTP5"/>
        <s v="B07CGMMGZW"/>
        <s v="B07H1R7M45"/>
        <s v="B07F8B9T8Z"/>
        <s v="B01A5KLUG2"/>
        <s v="B07H7HWYZN"/>
        <s v="B07FZTWG1B"/>
        <s v="B006QF3TW4"/>
        <s v="B07BKR2WXP"/>
        <s v="B00DGAV88Y"/>
        <s v="B07BQV3HQR"/>
        <s v="B07DKHTKP3"/>
        <s v="B01GDQH5TI"/>
        <s v="B07PJSS153"/>
        <s v="B075M2QJPH"/>
        <s v="B073TVN384"/>
        <s v="B07HP3KWB1"/>
        <s v="B001RR08O8"/>
        <s v="B07C81F48R"/>
        <s v="B00006IDL6"/>
        <s v="B07CMWGL2M"/>
        <s v="B07C1X4GS7"/>
        <s v="B07MJJ2G5Z"/>
        <s v="B011H28ZII"/>
        <s v="B07FTHGQ2Y"/>
        <s v="B07H7CHWML"/>
        <s v="B001ZFIA6U"/>
        <s v="B0033990ZQ"/>
        <s v="B00AC8G8C4"/>
        <s v="B01M0F5IA4"/>
        <s v="B07P7Y877S"/>
        <s v="B010EAR6YI"/>
        <s v="B07MM5W7Q8"/>
        <s v="B07P11Q96H"/>
        <s v="B076T39YNG"/>
        <s v="B01MT8MQBT"/>
        <s v="B07Q41Y9P6"/>
        <s v="B07PB1MCJY"/>
        <s v="B072WHQFJ7"/>
        <s v="B07D3TTS5X"/>
        <s v="B01HO66F1U"/>
        <s v="B07CNSRKH7"/>
        <s v="B002NLGNW8"/>
        <s v="B07F1SFJ2W"/>
        <s v="B014JUMTXM"/>
        <s v="B016YKHX1S"/>
        <s v="B07QD5NMTB"/>
      </sharedItems>
    </cacheField>
    <cacheField name="图片" numFmtId="0">
      <sharedItems containsSemiMixedTypes="0" containsString="0" containsNumber="1" containsInteger="1" minValue="0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标题" numFmtId="0">
      <sharedItems count="99">
        <s v="Cottonelle FreshCare Flushable Wipes for Adults, Wet Wipes, Alcohol Free, 336 Wet Wipes per Pack (Eight 42-Count Resealable Soft Packs)"/>
        <s v="Sawyer Products Premium Insect Repellent with 20% Picaridin"/>
        <s v="VIFUUR Water Sports Shoes Barefoot Quick-Dry Aqua Yoga Socks Slip-on for Men Women Kids"/>
        <s v="Native Unisex Kid's Jefferson Slip-On Sneaker"/>
        <s v="Hydro Flask 32 oz Double Wall Vacuum Insulated Stainless Steel Leak Proof Sports Water Bottle, Wide Mouth with BPA Free Flex Cap, Cobalt"/>
        <s v="LETSCOM Fitness Tracker HR, Activity Tracker Watch with Heart Rate Monitor, Waterproof Smart Fitness Band with Step Counter, Calorie Counter, Pedometer Watch for Kids Women and Men"/>
        <s v="Hydro Flask Double Wall Vacuum Insulated Stainless Steel Sports Water Bottle, Wide Mouth with BPA Free Straw Lid"/>
        <s v="Simple Modern Summit Water Bottle + Extra Lid - Wide Mouth Vacuum Insulated 18/8 Stainless Steel Powder Coated"/>
        <s v="CamelBak eddy Kids 12oz Water Bottle"/>
        <s v="Stearns Puddle Jumper Kids Life Jacket | Life Vest for Children"/>
        <s v="BlenderBottle Classic Loop Top Shaker Bottle, 28-Ounce, Aqua/Aqua"/>
        <s v="Physix Gear Compression Socks for Men &amp; Women (20-30 mmHg) Best Graduated Athletic Fit for Running, Nurses, Shin Splints, Flight Travel &amp; Maternity Pregnancy - Boost Stamina, Circulation &amp; Recovery"/>
        <s v="BuildLife 1 Gallon Water Bottle Motivational Fitness Workout with Time Marker |Drink More Water Daily | Clear BPA-Free | Large 128 Ounce/73OZ/43OZ of Water"/>
        <s v="POWERLIX Compression Knee Sleeve - Best Knee Brace for Men &amp; Women (SINGLE) – Knee Support for Running, Crossfit, Basketball, Weightlifting, Gym, Workout, Sports etc. – for BEST FIT CHECK SIZING CHART"/>
        <s v="Hydro Flask 12 Oz Standard w Flex Cap Lava, 1 EA"/>
        <s v="REPEL Plant-Based Lemon Eucalyptus Insect Repellent, Pump Spray, 4-Ounce"/>
        <s v="SIMARI Womens and Mens Water Shoes Quick-Dry Aqua Socks Barefoot for Outdoor Beach Swim Surf Yoga Exercise SWS001"/>
        <s v="Hydro Flask Wide Mouth BPA Free Insulated Sports Water Bottle Straw Lid for Sipping (Not Leak Proof)"/>
        <s v="Next Level Mens T-Shirt"/>
        <s v="Rainleaf Microfiber Towel Perfect Sports &amp; Travel &amp;Beach Towel. Fast Drying - Super Absorbent - Ultra Compact. Suitable for Camping, Gym, Beach, Swimming, Backpacking."/>
        <s v="Fitbit Inspire HR Heart Rate &amp; Fitness Tracker, One Size (S &amp; L bands included), 1 Count"/>
        <s v="Coleman Dome Tent for Camping | Sundome Tent with Easy Setup"/>
        <s v="Carhartt Men's K87 Workwear Pocket Short-Sleeve T-Shirt"/>
        <s v="Simple Modern Summit Water Bottle with Straw Lid - Wide Mouth Vacuum Insulated 18/8 Stainless Steel Powder Coated"/>
        <s v="QuiFit Portable Drinking Straw Daily Water Bottle Sport Water Jug Gallon BPA Free Non Leak Design with Time Marked to Ensure You Drink Enough of Water Throughout The Day(Kindly tips:not include brush)"/>
        <s v="Sport-Brella Versa-Brella SPF 50+ Adjustable Umbrella with Universal Clamp"/>
        <s v="Copper Compression Socks For Men &amp; Women(3 Pairs),15-20mmHg is Best For Running,Athletic,Medical,Pregnancy and Travel"/>
        <s v="SB SOX Compression Socks (20-30mmHg) for Men &amp; Women - Best Stockings for Running, Medical, Athletic, Edema, Diabetic, Varicose Veins, Travel, Pregnancy, Shin Splints"/>
        <s v="Zippo Butane Fuel"/>
        <s v="Fit &amp; Fresh Cool Coolers Slim Ice Packs for Coolers/Lunch Bags/Lunch Boxes/Office/Jobsite/Camping/Beach/Picnics/Golfing, for All Ages, Set of 4, Blue"/>
        <s v="HYDRO CELL Stainless Steel Water Bottle w/Straw &amp; Wide Mouth Lids (40oz 32oz 24oz 18oz) - Keeps Liquids Hot or Cold with Double Wall Vacuum Insulated Sweat Proof Sport Design"/>
        <s v="Hanes Men's Pullover EcoSmart Fleece Hooded Sweatshirt"/>
        <s v="Womens and Mens Kids Water Shoes Barefoot Quick-Dry Aqua Socks for Beach Swim Surf Yoga Exercise"/>
        <s v="Band-Aid Brand Flexible Fabric Adhesive Bandages for Wound Care &amp; First Aid, Assorted Sizes, 100 ct"/>
        <s v="CHARMKING Compression Socks for Women &amp; Men 15-20 mmHg is Best Graduated Athletic &amp; Medical Running Flight Travel Nurses Pregnant - Boost Performance Blood Circulation &amp; Recovery"/>
        <s v="GCI Outdoor Freestyle Rocker Portable Folding Rocking Chair"/>
        <s v="KT Tape Pro Kinesiology Sports Tape, Latex Free, Water Resistant, Therapeutic Tape, Pro &amp; Olympic Choice, Precut &amp; Uncut Options, 1 Roll"/>
        <s v="Barerun Barefoot Quick-Dry Water Sports Shoes Aqua Socks for Swim Beach Pool Surf Yoga for Women Men"/>
        <s v="Camco TastePURE Water Filter with Flexible Hose Protector Greatly Reduces Bad Taste, Odors, Chlorine and Sediment in Drinking Water (40043)"/>
        <s v="Wise Owl Outfitters Hammock Camping Double &amp; Single with Tree Straps - USA Based Hammocks Brand Gear, Indoor Outdoor Backpacking Survival &amp; Travel, Portable"/>
        <s v="Contigo Kids 2 and 1 Snack Hero Kids Tumbler and Snack Cup- 13 oz (Blue)"/>
        <s v="SB SOX Compression Foot Sleeves for Men &amp; Women - Best Plantar Fasciitis Socks for Plantar Fasciitis Pain Relief, Heel Pain, and Treatment for Everyday Use with Arch Support"/>
        <s v="Nalgene Tritan Wide Mouth BPA-Free Water Bottle"/>
        <s v="Simple Modern Wave Water Bottle - Vacuum Insulated Double Wall 18/8 Stainless Steel"/>
        <s v="Baleaf Men's UPF 50+ UV Sun Protection Outdoor Long Sleeve Performance T-Shirt"/>
        <s v="Contigo 2063286 Ashland Water Bottle, 24 oz, Chard"/>
        <s v="Razor A Kick Scooter"/>
        <s v="CCBETTER Bike Lock, Cable Locks 4 Feet x 1/2 Inch High Security 5 Digit Resettable Combination Bicycle Lock Coiling Best for Bicycle Outdoors"/>
        <s v="Unionbay Men's Cordova Belted Messenger Cargo Short - Reg and Big and Tall Sizes"/>
        <s v="Hydro Flask Double Wall Vacuum Insulated Stainless Steel Water Bottle / Travel Coffee Mug, Wide Mouth with BPA Free Hydro Flip Cap"/>
        <s v="Baleaf Women's UPF 50+ Sun Protection T-Shirt Long/Short Sleeve Outdoor Performance"/>
        <s v="Hanes Men's Ecosmart Fleece Sweatshirt"/>
        <s v="Be Smart Get Prepared 100 Piece First Aid Kit, Clean, Treat and Protect Most Injuries with The kit That is Great for Any Home, Office, Vehicle, Camping and Sports. 0.71 Pound"/>
        <s v="CamelBak Chute Mag Water Bottle, BPA-Free"/>
        <s v="UFlex Athletics Knee Compression Sleeve Support for Running, Jogging, Sports - Brace for Joint Pain Relief, Arthritis and Injury Recovery - Single Wrap"/>
        <s v="Brita 26 Ounce Premium Filtering Water Bottle with Filter BPA Free - Clear"/>
        <s v="Intex Dura-Beam Standard Series Pillow Rest Raised Airbed w/Built-in Pillow &amp; Internal Electric Pump"/>
        <s v="UV Flashlight Black light UV Lights , Vansky 51 LED Ultraviolet Blacklight Pet Urine Detector For Dog/Cat Urine,Dry Stains,Bed Bug, Matching with Pet Odor Eliminator"/>
        <s v="Compression Socks for Women and Men-Best Medical,for Running,Nursing,Circulation &amp; Recovery"/>
        <s v="Maledan Bands Replacement Compatible with Fitbit Charge 2, 3-Pack, Women Men"/>
        <s v="LifeStraw Personal Water Filter"/>
        <s v="Simple Modern Ascent Water Bottle - Narrow Mouth, Vacuum Insulated, Double Wall, 18/8 Stainless Steel Powder Coated"/>
        <s v="Bell Standard and Self Sealing Bike Tubes"/>
        <s v="Hilor Women's One Piece Swimsuits One Shoulder Swimwear Asymmetric Ruffle Monokinis Bathing Suits"/>
        <s v="TRUWEO Posture Corrector For Men And Women - USA Designed Upper Back Brace For Clavicle Support And Providing Pain Relief From Neck, Back &amp; Shoulder"/>
        <s v="Pink Queen Women's Removable Strap Wrap Pad Cheeky High Waist Bikini Set Swimsuit"/>
        <s v="IYOU Sport Watch Band Compatible with Apple Watch 38mm 40mm 42mm 44mm, Lightweight Breathable Nylon Loop Bands Replacement Strap Compatible with iWatch Series 4/3/2/1"/>
        <s v="Jerzees Men's Spot Shield Short Sleeve Polo Sport Shirt"/>
        <s v="UV Protection Cooling Arm Sleeves - UPF 50 Compression Sun Sleeves for Men &amp; Women for Running, Cycling, Fishing, Golf, Volleyball, Basketball, Baseball &amp; Football - Skin Cancer Foundation Recommended"/>
        <s v="LoveHome Memory Foam Lumbar Support Back Cushion with 3D Mesh Cover Balanced Firmness Designed for Lower Back Pain Relief- Ideal Back Pillow for Computer/Office Chair, Car Seat, Recliner etc. (Azure)"/>
        <s v="KT Tape Cotton Kinesiology Sports Tape, Latex Free, Breathable, Therapeutic Tape, Pro &amp; Olympic Choice, Precut &amp; Uncut Options, 1 Roll"/>
        <s v="BlenderBottle Pro Series Shaker Bottle, 24-Ounce, Black"/>
        <s v="Band-Aid Brand Flexible Fabric Adhesive Bandages for Wound Care and First Aid, All One Size, 100 ct (Packaging May Vary)"/>
        <s v="GKVK Mens Slimming Body Shaper Vest Shirt Abs Abdomen Slim"/>
        <s v="TechWare Pro Ankle Brace Compression Sleeve - Relieves Achilles Tendonitis, Joint Pain. Plantar Fasciitis Foot Sock with Arch Support Reduces Swelling &amp; Heel Spur Pain. Injury Recovery for Sports"/>
        <s v="Sable Knee Brace, Compression Sleeve FDA Approved, Support for Arthritis, ACL, Running, Biking, Basketball Sports, Joint Pain Relief, Meniscus Tear, Faster Injury Recovery, 1 Pair"/>
        <s v="Savvy Infusion Water Bottle - 24 or 32 Ounce - Featuring Unique Leak-Proof Siliconed Sealed Cap w/ Handle - Includes Bonus Recipe Ebook"/>
        <s v="Fitness Tracker HR, Y1 Activity Tracker Watch with Heart Rate Monitor, Pedometer IP67 Waterproof Sleep Monitor Step Counter for Android &amp; iPhone"/>
        <s v="Laite Hebe Compression Socks,(3 Pairs) Compression Sock Women &amp; Men - Best Running, Athletic Sports, Crossfit, Flight Travel"/>
        <s v="Franklin Sports Ball Maintenance Kit: Pump, Needles, &amp; Pressure Gauge — Pump for Soccer Balls, Basketballs, Volleyballs and Footballs — Sidelines Ball Pump — Complete Kit"/>
        <s v="Coleman Portable Camping Quad Chair with 4-Can Cooler"/>
        <s v="OUTDOOR Paracord Planet Mil-Spec Commercial Grade 550lb Type III Nylon Paracord"/>
        <s v="Tomight [2 Pack] Elbow Brace, Tennis Elbow Brace with Compression Pad for Both Men and Women"/>
        <s v="Columbia Men's Silver Ridge Convertible Pant, Breathable, UPF"/>
        <s v="Brimma Leak Proof Fruit Infuser Water Bottle, Large 32 Oz."/>
        <s v="Champion Men's Long Mesh Short with Pockets"/>
        <s v="CAMBIVO 2 Pack Knee Brace, Knee Compression Sleeve Support for Running, Arthritis, ACL, Meniscus Tear, Sports, Joint Pain Relief and Injury Recovery"/>
        <s v="UNIONBAY Men's Survivor Belted Cargo Short-Reg and Big &amp; Tall Sizes"/>
        <s v="Columbia Men's Glennaker Lake Front-Zip Rain Jacket with Hideaway Hood"/>
        <s v="Contigo 2063296 Autoseal Chill Water Bottle, 24 oz, Chard"/>
        <s v="GearLight LED Tactical Flashlight S1000 [2 PACK] - High Lumen, Zoomable, 5 Modes, Water Resistant, Handheld Light - Best Camping, Outdoor, Emergency, Everyday Flashlights"/>
        <s v="Compression Socks (3 Pairs) 15-20 mmHg is Best Athletic &amp; Medical for Men &amp; Women, Running, Flight, Travel, Nurses,Edema"/>
        <s v="adidas Youth Soccer Tiro 17 Training Pants"/>
        <s v="Iron Flask Sports Water Bottle - 22 Oz, 32 Oz, 40 Oz, or 64 Oz, 3 Lids, Vacuum Insulated Stainless Steel, Hot &amp; Cold, Wide Mouth, Double Walled, Simple Thermo Modern Travel Mug, Hydro Metal Canteen"/>
        <s v="Mueller Green Fitted Wrist Brace, Black, Right Hand, Small/Medium"/>
        <s v="Willful Fitness Tracker, Heart Rate Monitor Fitness Watch Activity Tracker(14 Modes) Pedometer with Step Counter Sleep Monitor Call SMS SNS Notice for Women Men Kids (Color Screen,IP68 Waterproof)"/>
        <s v="Foxelli Headlamp Flashlight - 165 Lumen, 3 x AAA Batteries Operated, Bright White Cree Led + Red Light, Perfect for Runners, Lightweight, Waterproof, Adjustable Headband, 3 AAA Batteries Included"/>
        <s v="Hanes Women's Jersey Short"/>
        <s v="ATUP Compatible Apple Watch Band 38mm 40mm 42mm 44mm Women Men, Soft Silicone Band Compatible iWatch Series 4, Series 3, Series 2, Series 1"/>
      </sharedItems>
    </cacheField>
    <cacheField name="品牌" numFmtId="0">
      <sharedItems count="77">
        <s v="Cottonelle"/>
        <s v="Sawyer Products"/>
        <s v="VIFUUR"/>
        <s v="Native-Shoes"/>
        <s v="Hydro Flask"/>
        <s v="LETSCOM"/>
        <s v="Simple Modern"/>
        <s v="CamelBak"/>
        <s v="Stearns"/>
        <s v="Blender Bottle"/>
        <s v="Physix Gear Sport"/>
        <s v="BuildLife"/>
        <s v="POWERLIX"/>
        <s v="Repel"/>
        <s v="SIMARI"/>
        <s v="Next Level"/>
        <s v="Rainleaf"/>
        <s v="Fitbit"/>
        <s v="Coleman"/>
        <s v="Carhartt"/>
        <s v="QuiFit"/>
        <s v="Sport-Brella"/>
        <s v="FuelMeFoot"/>
        <s v="SB SOX"/>
        <s v="Zippo"/>
        <s v="Fit &amp; Fresh"/>
        <s v="HYDRO CELL"/>
        <s v="Hanes"/>
        <s v="WateLves"/>
        <s v="Band-Aid"/>
        <s v="CHARMKING"/>
        <s v="GCI Outdoor"/>
        <s v="KT Tape"/>
        <s v="Barerun"/>
        <s v="Camco"/>
        <s v="Wise Owl Outfitters"/>
        <s v="Contigo"/>
        <s v="Nalgene"/>
        <s v="Baleaf"/>
        <s v="Razor"/>
        <s v="CCBETTER"/>
        <s v="UNIONBAY"/>
        <s v="Be Smart Get Prepared"/>
        <s v="UFlex Athletics"/>
        <s v="Brita"/>
        <s v="Intex"/>
        <s v="Vansky"/>
        <s v="Laite Hebe"/>
        <s v="Maledan"/>
        <s v="LifeStraw"/>
        <s v="Bell"/>
        <s v="Hilor"/>
        <s v="Truweo"/>
        <s v="Pink Queen"/>
        <s v="IYOU"/>
        <s v="Jerzees"/>
        <s v="Tough Outdoors"/>
        <s v="LoveHome"/>
        <s v="GKVK"/>
        <s v="TechWare Pro"/>
        <s v="Sable"/>
        <s v="Savvy Infusion"/>
        <s v="Akuti"/>
        <s v="Franklin Sports"/>
        <s v="PARACORD PLANET"/>
        <s v="Tomight"/>
        <s v="Columbia"/>
        <s v="Brimma"/>
        <s v="Champion"/>
        <s v="CAMBIVO"/>
        <s v="GearLight"/>
        <s v="adidas"/>
        <s v="Iron Flask"/>
        <s v="Mueller"/>
        <s v="Willful"/>
        <s v="Foxelli"/>
        <s v="ATUP"/>
      </sharedItems>
    </cacheField>
    <cacheField name="价格" numFmtId="0">
      <sharedItems containsSemiMixedTypes="0" containsString="0" containsNumber="1" minValue="-1" maxValue="99.95" count="78">
        <n v="14.52"/>
        <n v="79.11"/>
        <n v="7.88"/>
        <n v="26.98"/>
        <n v="39.950000000000003"/>
        <n v="29.98"/>
        <n v="40.950000000000003"/>
        <n v="13.99"/>
        <n v="13"/>
        <n v="15.59"/>
        <n v="17.75"/>
        <n v="9.5"/>
        <n v="13.96"/>
        <n v="16.97"/>
        <n v="29.95"/>
        <n v="5.29"/>
        <n v="11.98"/>
        <n v="12.95"/>
        <n v="1.99"/>
        <n v="8.99"/>
        <n v="98.99"/>
        <n v="34.950000000000003"/>
        <n v="12.99"/>
        <n v="9.99"/>
        <n v="19.95"/>
        <n v="17.989999999999998"/>
        <n v="9.85"/>
        <n v="9.9499999999999993"/>
        <n v="12.45"/>
        <n v="7.99"/>
        <n v="16.989999999999998"/>
        <n v="10.99"/>
        <n v="3.98"/>
        <n v="6.88"/>
        <n v="54.99"/>
        <n v="14.97"/>
        <n v="5.99"/>
        <n v="16.79"/>
        <n v="25.95"/>
        <n v="5.66"/>
        <n v="15.99"/>
        <n v="35.64"/>
        <n v="-1"/>
        <n v="20"/>
        <n v="20.5"/>
        <n v="7.02"/>
        <n v="11.99"/>
        <n v="14.99"/>
        <n v="18.989999999999998"/>
        <n v="39.99"/>
        <n v="18.75"/>
        <n v="6.99"/>
        <n v="17.47"/>
        <n v="7.7"/>
        <n v="21.99"/>
        <n v="24.99"/>
        <n v="15.98"/>
        <n v="6.48"/>
        <n v="29.99"/>
        <n v="8.89"/>
        <n v="8.8800000000000008"/>
        <n v="6.35"/>
        <n v="15.95"/>
        <n v="3.75"/>
        <n v="14.58"/>
        <n v="17.97"/>
        <n v="99.95"/>
        <n v="8.2899999999999991"/>
        <n v="9.8800000000000008"/>
        <n v="19.989999999999998"/>
        <n v="27.2"/>
        <n v="22.99"/>
        <n v="9.86"/>
        <n v="13.49"/>
        <n v="35.89"/>
        <n v="12.97"/>
        <n v="6.44"/>
        <n v="5.85"/>
      </sharedItems>
    </cacheField>
    <cacheField name="最高价" numFmtId="0">
      <sharedItems containsSemiMixedTypes="0" containsString="0" containsNumber="1" minValue="-1" maxValue="620" count="78">
        <n v="14.52"/>
        <n v="79.11"/>
        <n v="13.68"/>
        <n v="74.989999999999995"/>
        <n v="39.950000000000003"/>
        <n v="29.98"/>
        <n v="84.99"/>
        <n v="32.99"/>
        <n v="13"/>
        <n v="15.59"/>
        <n v="17.75"/>
        <n v="28.95"/>
        <n v="18.96"/>
        <n v="16.97"/>
        <n v="29.95"/>
        <n v="5.29"/>
        <n v="12.98"/>
        <n v="32.69"/>
        <n v="48.07"/>
        <n v="20.99"/>
        <n v="98.99"/>
        <n v="620"/>
        <n v="39.99"/>
        <n v="21.95"/>
        <n v="17.989999999999998"/>
        <n v="19.989999999999998"/>
        <n v="16.95"/>
        <n v="12.45"/>
        <n v="7.99"/>
        <n v="16.989999999999998"/>
        <n v="36.57"/>
        <n v="13.58"/>
        <n v="94.55"/>
        <n v="33.78"/>
        <n v="54.99"/>
        <n v="14.97"/>
        <n v="14.99"/>
        <n v="16.79"/>
        <n v="38.950000000000003"/>
        <n v="134.81"/>
        <n v="31.99"/>
        <n v="12.99"/>
        <n v="35.64"/>
        <n v="-1"/>
        <n v="81.510000000000005"/>
        <n v="59.99"/>
        <n v="28.16"/>
        <n v="8.99"/>
        <n v="11.99"/>
        <n v="18.989999999999998"/>
        <n v="33.79"/>
        <n v="9.99"/>
        <n v="17.47"/>
        <n v="34.99"/>
        <n v="7.7"/>
        <n v="29.99"/>
        <n v="24.99"/>
        <n v="22.99"/>
        <n v="28.52"/>
        <n v="9.9499999999999993"/>
        <n v="8.89"/>
        <n v="8.8800000000000008"/>
        <n v="6.35"/>
        <n v="15.99"/>
        <n v="15.95"/>
        <n v="19.489999999999998"/>
        <n v="153.26"/>
        <n v="17.97"/>
        <n v="99.95"/>
        <n v="35.47"/>
        <n v="110.93"/>
        <n v="18.89"/>
        <n v="108.87"/>
        <n v="32.950000000000003"/>
        <n v="13.49"/>
        <n v="35.89"/>
        <n v="12.97"/>
        <n v="17.48"/>
      </sharedItems>
    </cacheField>
    <cacheField name="购物车价格" numFmtId="0">
      <sharedItems containsString="0" containsBlank="1" containsNumber="1" minValue="0" maxValue="99.95" count="73">
        <n v="14.52"/>
        <n v="79.11"/>
        <n v="11.88"/>
        <n v="35"/>
        <n v="39.950000000000003"/>
        <n v="29.98"/>
        <n v="44.95"/>
        <n v="13.99"/>
        <n v="13"/>
        <n v="15.59"/>
        <n v="17.75"/>
        <n v="18.95"/>
        <n v="17.96"/>
        <n v="16.97"/>
        <n v="29.95"/>
        <n v="10.25"/>
        <n v="11.98"/>
        <n v="16.989999999999998"/>
        <n v="7.5"/>
        <n v="8.99"/>
        <n v="99.95"/>
        <n v="39"/>
        <n v="39.99"/>
        <n v="21.95"/>
        <n v="16.73"/>
        <n v="14.99"/>
        <n v="16.95"/>
        <n v="12.45"/>
        <n v="7.99"/>
        <n v="18.39"/>
        <n v="13.58"/>
        <m/>
        <n v="29.99"/>
        <n v="54.99"/>
        <n v="13.7"/>
        <n v="16.79"/>
        <n v="35.950000000000003"/>
        <n v="47.4"/>
        <n v="12.99"/>
        <n v="35.64"/>
        <n v="20.5"/>
        <n v="17.989999999999998"/>
        <n v="11.99"/>
        <n v="18.989999999999998"/>
        <n v="36.630000000000003"/>
        <n v="20.99"/>
        <n v="6.99"/>
        <n v="17.47"/>
        <n v="7.7"/>
        <n v="24.99"/>
        <n v="21.99"/>
        <n v="9.99"/>
        <n v="10.24"/>
        <n v="9.9499999999999993"/>
        <n v="8.89"/>
        <n v="8.8800000000000008"/>
        <n v="3.97"/>
        <n v="15.99"/>
        <n v="16.04"/>
        <n v="15.95"/>
        <n v="38.369999999999997"/>
        <n v="9.85"/>
        <n v="5.49"/>
        <n v="43.19"/>
        <n v="17.97"/>
        <n v="14.06"/>
        <n v="23.99"/>
        <n v="22.99"/>
        <n v="25.95"/>
        <n v="13.49"/>
        <n v="35.89"/>
        <n v="12.97"/>
        <n v="10.75"/>
      </sharedItems>
    </cacheField>
    <cacheField name="评星" numFmtId="0">
      <sharedItems containsString="0" containsBlank="1" containsNumber="1" minValue="0" maxValue="5" count="15">
        <n v="4.3"/>
        <n v="4.4000000000000004"/>
        <n v="4.0999999999999996"/>
        <n v="4.5"/>
        <n v="3.9"/>
        <n v="4"/>
        <n v="4.7"/>
        <n v="4.5999999999999996"/>
        <n v="3.3"/>
        <n v="4.2"/>
        <m/>
        <n v="4.8"/>
        <n v="5"/>
        <n v="3.8"/>
        <n v="3.5"/>
      </sharedItems>
    </cacheField>
    <cacheField name="Review 数量" numFmtId="0">
      <sharedItems containsSemiMixedTypes="0" containsString="0" containsNumber="1" containsInteger="1" minValue="0" maxValue="11057" count="99">
        <n v="1347"/>
        <n v="3797"/>
        <n v="2295"/>
        <n v="2622"/>
        <n v="377"/>
        <n v="4070"/>
        <n v="4383"/>
        <n v="3494"/>
        <n v="3066"/>
        <n v="3505"/>
        <n v="8434"/>
        <n v="11057"/>
        <n v="1672"/>
        <n v="4287"/>
        <n v="8"/>
        <n v="4724"/>
        <n v="623"/>
        <n v="1285"/>
        <n v="1530"/>
        <n v="1725"/>
        <n v="239"/>
        <n v="6743"/>
        <n v="4234"/>
        <n v="756"/>
        <n v="842"/>
        <n v="4403"/>
        <n v="2433"/>
        <n v="7949"/>
        <n v="1170"/>
        <n v="5030"/>
        <n v="1787"/>
        <n v="5541"/>
        <n v="1918"/>
        <n v="602"/>
        <n v="3608"/>
        <n v="940"/>
        <n v="3380"/>
        <n v="787"/>
        <n v="3837"/>
        <n v="3263"/>
        <n v="1024"/>
        <n v="5969"/>
        <n v="6279"/>
        <n v="2293"/>
        <n v="879"/>
        <n v="1641"/>
        <n v="4057"/>
        <n v="1"/>
        <n v="2567"/>
        <n v="5837"/>
        <n v="660"/>
        <n v="3287"/>
        <n v="373"/>
        <n v="825"/>
        <n v="8964"/>
        <n v="547"/>
        <n v="188"/>
        <n v="2503"/>
        <n v="5964"/>
        <n v="2981"/>
        <n v="7904"/>
        <n v="1872"/>
        <n v="1533"/>
        <n v="351"/>
        <n v="2160"/>
        <n v="1703"/>
        <n v="47"/>
        <n v="1999"/>
        <n v="918"/>
        <n v="3122"/>
        <n v="2367"/>
        <n v="430"/>
        <n v="1616"/>
        <n v="1237"/>
        <n v="1631"/>
        <n v="2817"/>
        <n v="3086"/>
        <n v="1277"/>
        <n v="2590"/>
        <n v="1486"/>
        <n v="5287"/>
        <n v="1345"/>
        <n v="1405"/>
        <n v="3318"/>
        <n v="1315"/>
        <n v="4507"/>
        <n v="1652"/>
        <n v="1131"/>
        <n v="3384"/>
        <n v="2535"/>
        <n v="2647"/>
        <n v="2121"/>
        <n v="797"/>
        <n v="1430"/>
        <n v="6431"/>
        <n v="951"/>
        <n v="3427"/>
        <n v="1481"/>
        <n v="357"/>
      </sharedItems>
    </cacheField>
    <cacheField name="预测30天销量" numFmtId="0">
      <sharedItems containsSemiMixedTypes="0" containsString="0" containsNumber="1" containsInteger="1" minValue="0" maxValue="46335" count="100">
        <n v="46335"/>
        <n v="19506"/>
        <n v="15667"/>
        <n v="18216"/>
        <n v="5674"/>
        <n v="16214"/>
        <n v="18298"/>
        <n v="17827"/>
        <n v="21587"/>
        <n v="9525"/>
        <n v="17712"/>
        <n v="16558"/>
        <n v="15108"/>
        <n v="14880"/>
        <n v="7514"/>
        <n v="8017"/>
        <n v="10763"/>
        <n v="9393"/>
        <n v="10360"/>
        <n v="12632"/>
        <n v="10171"/>
        <n v="10942"/>
        <n v="13809"/>
        <n v="12199"/>
        <n v="12270"/>
        <n v="10847"/>
        <n v="9603"/>
        <n v="12588"/>
        <n v="8502"/>
        <n v="12931"/>
        <n v="9669"/>
        <n v="13067"/>
        <n v="8317"/>
        <n v="12"/>
        <n v="9042"/>
        <n v="5022"/>
        <n v="12394"/>
        <n v="5468"/>
        <n v="12459"/>
        <n v="7754"/>
        <n v="10728"/>
        <n v="10236"/>
        <n v="11284"/>
        <n v="10431"/>
        <n v="5775"/>
        <n v="13008"/>
        <n v="7395"/>
        <n v="213"/>
        <n v="7749"/>
        <n v="8563"/>
        <n v="6360"/>
        <n v="8510"/>
        <n v="10282"/>
        <n v="6122"/>
        <n v="8869"/>
        <n v="11742"/>
        <n v="8430"/>
        <n v="2826"/>
        <n v="7088"/>
        <n v="9622"/>
        <n v="10944"/>
        <n v="8573"/>
        <n v="8743"/>
        <n v="5953"/>
        <n v="14436"/>
        <n v="6449"/>
        <n v="3648"/>
        <n v="6691"/>
        <n v="9611"/>
        <n v="8476"/>
        <n v="8770"/>
        <n v="8046"/>
        <n v="9127"/>
        <n v="6768"/>
        <n v="9208"/>
        <n v="9398"/>
        <n v="2211"/>
        <n v="6750"/>
        <n v="7599"/>
        <n v="9702"/>
        <n v="9503"/>
        <n v="7564"/>
        <n v="7970"/>
        <n v="5981"/>
        <n v="2955"/>
        <n v="3934"/>
        <n v="6979"/>
        <n v="6864"/>
        <n v="5297"/>
        <n v="5500"/>
        <n v="9970"/>
        <n v="2655"/>
        <n v="5708"/>
        <n v="6239"/>
        <n v="8106"/>
        <n v="7885"/>
        <n v="2173"/>
        <n v="6078"/>
        <n v="4601"/>
        <n v="5689"/>
      </sharedItems>
    </cacheField>
    <cacheField name="预测30天销售额" numFmtId="0">
      <sharedItems containsString="0" containsBlank="1" containsNumber="1" minValue="0" maxValue="1543119.66" count="99">
        <n v="672784.2"/>
        <n v="1543119.66"/>
        <n v="186123.96"/>
        <n v="637560"/>
        <n v="226676.3"/>
        <n v="486095.72"/>
        <n v="822495.1"/>
        <n v="249399.73"/>
        <n v="280631"/>
        <n v="148494.75"/>
        <n v="314388"/>
        <n v="313774.09999999998"/>
        <n v="271339.68"/>
        <n v="252513.6"/>
        <n v="225044.3"/>
        <n v="82174.25"/>
        <n v="128940.74"/>
        <n v="159587.07"/>
        <n v="77700"/>
        <n v="113561.68"/>
        <n v="1016591.45"/>
        <n v="426738"/>
        <n v="234614.91"/>
        <n v="487838.01"/>
        <n v="269326.5"/>
        <n v="181470.31"/>
        <n v="143948.97"/>
        <n v="213366.6"/>
        <n v="105849.9"/>
        <n v="103318.69"/>
        <n v="164276.31"/>
        <n v="240302.13"/>
        <n v="112944.86"/>
        <m/>
        <n v="271169.58"/>
        <n v="276159.78000000003"/>
        <n v="169797.8"/>
        <n v="81965.320000000007"/>
        <n v="209186.61"/>
        <n v="278756.3"/>
        <n v="182268.72"/>
        <n v="173500.2"/>
        <n v="534861.6"/>
        <n v="135498.69"/>
        <n v="98117.25"/>
        <n v="168973.92"/>
        <n v="263557.8"/>
        <n v="232082.55"/>
        <n v="175541.5"/>
        <n v="114416.4"/>
        <n v="144584.9"/>
        <n v="92435.18"/>
        <n v="73402.78"/>
        <n v="132946.31"/>
        <n v="222980.58"/>
        <n v="308790.90000000002"/>
        <n v="36709.74"/>
        <n v="148777.12"/>
        <n v="67257.78"/>
        <n v="191191.67999999999"/>
        <n v="111363.27"/>
        <n v="67321.100000000006"/>
        <n v="178530.47"/>
        <n v="360755.64"/>
        <n v="141813.51"/>
        <n v="36443.519999999997"/>
        <n v="68515.839999999997"/>
        <n v="95629.45"/>
        <n v="254195.24"/>
        <n v="77965.3"/>
        <n v="71448.479999999996"/>
        <n v="36234.19"/>
        <n v="108220.32"/>
        <n v="147696.32000000001"/>
        <n v="140876.01999999999"/>
        <n v="35265.449999999997"/>
        <n v="258997.5"/>
        <n v="74850.149999999994"/>
        <n v="77518.98"/>
        <n v="237479.97"/>
        <n v="41526.36"/>
        <n v="95560.3"/>
        <n v="258319.39"/>
        <n v="53101.35"/>
        <n v="393203.3"/>
        <n v="98124.74"/>
        <n v="89163.36"/>
        <n v="127075.03"/>
        <n v="219945"/>
        <n v="229210.3"/>
        <n v="42453.45"/>
        <n v="79854.92"/>
        <n v="187045.22"/>
        <n v="210350.7"/>
        <n v="106368.65"/>
        <n v="77988.97"/>
        <n v="78831.66"/>
        <n v="49460.75"/>
        <n v="119412.11"/>
      </sharedItems>
    </cacheField>
    <cacheField name="销量平均值" numFmtId="0">
      <sharedItems containsSemiMixedTypes="0" containsString="0" containsNumber="1" containsInteger="1" minValue="0" maxValue="9568" count="1">
        <n v="9568"/>
      </sharedItems>
    </cacheField>
    <cacheField name="销售额平均值" numFmtId="0">
      <sharedItems containsSemiMixedTypes="0" containsString="0" containsNumber="1" containsInteger="1" minValue="0" maxValue="212408" count="1">
        <n v="212408"/>
      </sharedItems>
    </cacheField>
    <cacheField name="上架日期" numFmtId="0">
      <sharedItems containsBlank="1" count="95">
        <s v="5/25/2018"/>
        <s v="7/16/2009"/>
        <s v="7/25/2018"/>
        <s v="8/8/2005"/>
        <s v="5/10/2016"/>
        <s v="3/26/2019"/>
        <s v="8/16/2016"/>
        <s v="3/27/2016"/>
        <s v="1/21/2016"/>
        <s v="6/3/2010"/>
        <s v="8/19/2014"/>
        <m/>
        <s v="5/18/2018"/>
        <s v="2/6/2017"/>
        <s v="2/24/2016"/>
        <s v="1/26/2009"/>
        <s v="7/31/2018"/>
        <s v="9/6/2016"/>
        <s v="7/28/2013"/>
        <s v="5/14/2016"/>
        <s v="3/10/2019"/>
        <s v="6/29/2006"/>
        <s v="4/25/2006"/>
        <s v="4/25/2019"/>
        <s v="8/3/2018"/>
        <s v="3/27/2014"/>
        <s v="8/7/2017"/>
        <s v="12/31/2011"/>
        <s v="7/1/2010"/>
        <s v="4/5/2017"/>
        <s v="2/25/2019"/>
        <s v="4/5/2019"/>
        <s v="1/11/2018"/>
        <s v="11/18/2013"/>
        <s v="1/13/2011"/>
        <s v="1/18/2018"/>
        <s v="6/15/2004"/>
        <s v="8/11/2015"/>
        <s v="5/4/2018"/>
        <s v="12/15/2016"/>
        <s v="7/16/2016"/>
        <s v="12/3/2018"/>
        <s v="2/26/2019"/>
        <s v="1/23/2017"/>
        <s v="5/5/2019"/>
        <s v="1/10/2013"/>
        <s v="2/22/2013"/>
        <s v="6/27/2017"/>
        <s v="7/26/2005"/>
        <s v="8/20/2017"/>
        <s v="3/17/2018"/>
        <s v="11/30/2016"/>
        <s v="12/1/2018"/>
        <s v="10/12/2018"/>
        <s v="1/4/2016"/>
        <s v="9/10/2018"/>
        <s v="12/16/2016"/>
        <s v="7/19/2018"/>
        <s v="3/19/2017"/>
        <s v="1/18/2008"/>
        <s v="3/26/2018"/>
        <s v="6/24/2018"/>
        <s v="5/31/2016"/>
        <s v="3/16/2019"/>
        <s v="1/15/2008"/>
        <s v="10/26/2017"/>
        <s v="6/1/2014"/>
        <s v="8/3/2009"/>
        <s v="4/20/2018"/>
        <s v="2/5/2008"/>
        <s v="11/5/2015"/>
        <s v="7/15/2017"/>
        <s v="6/25/2017"/>
        <s v="5/19/2014"/>
        <s v="8/10/2018"/>
        <s v="8/11/2017"/>
        <s v="5/17/2009"/>
        <s v="1/1/2010"/>
        <s v="1/31/2013"/>
        <s v="9/20/2016"/>
        <s v="5/24/2012"/>
        <s v="6/25/2015"/>
        <s v="7/22/2015"/>
        <s v="8/8/2017"/>
        <s v="4/8/2015"/>
        <s v="3/7/2012"/>
        <s v="6/26/2017"/>
        <s v="5/16/2018"/>
        <s v="1/4/2017"/>
        <s v="9/15/2016"/>
        <s v="8/24/2010"/>
        <s v="5/7/2018"/>
        <s v="8/1/2018"/>
        <s v="11/15/2015"/>
        <s v="10/7/2018"/>
      </sharedItems>
    </cacheField>
    <cacheField name="卖家数" numFmtId="0">
      <sharedItems containsSemiMixedTypes="0" containsString="0" containsNumber="1" containsInteger="1" minValue="0" maxValue="30" count="18">
        <n v="1"/>
        <n v="4"/>
        <n v="2"/>
        <n v="8"/>
        <n v="12"/>
        <n v="6"/>
        <n v="24"/>
        <n v="9"/>
        <n v="23"/>
        <n v="3"/>
        <n v="28"/>
        <n v="7"/>
        <n v="5"/>
        <n v="30"/>
        <n v="16"/>
        <n v="15"/>
        <n v="13"/>
        <n v="22"/>
      </sharedItems>
    </cacheField>
    <cacheField name="购物车卖家" numFmtId="0">
      <sharedItems count="3">
        <s v="MCH"/>
        <s v="AMZ"/>
        <s v="FBA"/>
      </sharedItems>
    </cacheField>
    <cacheField name="LQS质量分" numFmtId="0">
      <sharedItems containsSemiMixedTypes="0" containsString="0" containsNumber="1" containsInteger="1" minValue="0" maxValue="94" count="31">
        <n v="76"/>
        <n v="72"/>
        <n v="80"/>
        <n v="86"/>
        <n v="78"/>
        <n v="68"/>
        <n v="70"/>
        <n v="88"/>
        <n v="84"/>
        <n v="82"/>
        <n v="50"/>
        <n v="66"/>
        <n v="63"/>
        <n v="64"/>
        <n v="62"/>
        <n v="71"/>
        <n v="65"/>
        <n v="26"/>
        <n v="87"/>
        <n v="73"/>
        <n v="77"/>
        <n v="83"/>
        <n v="60"/>
        <n v="59"/>
        <n v="69"/>
        <n v="75"/>
        <n v="79"/>
        <n v="90"/>
        <n v="94"/>
        <n v="56"/>
        <n v="74"/>
      </sharedItems>
    </cacheField>
    <cacheField name="评星等级" numFmtId="0">
      <sharedItems count="4">
        <s v="4-4.5星"/>
        <s v="4.5-5星"/>
        <s v="3-4星"/>
        <s v="1-2星"/>
      </sharedItems>
    </cacheField>
    <cacheField name="价格区间" numFmtId="0">
      <sharedItems count="9">
        <s v="10-15"/>
        <s v="70-100"/>
        <s v="30-40"/>
        <s v="20-30"/>
        <s v="40-50"/>
        <s v="15-20"/>
        <s v="5-10"/>
        <s v="&lt;5"/>
        <s v="50-70"/>
      </sharedItems>
    </cacheField>
    <cacheField name="review数区间" numFmtId="0">
      <sharedItems count="14">
        <s v="1000-1500"/>
        <s v="3500-4000"/>
        <s v="2000-2500"/>
        <s v="2500-3000"/>
        <s v="200-500"/>
        <s v="4000-4500"/>
        <s v="3000-3500"/>
        <s v="5000+"/>
        <s v="1500-2000"/>
        <s v="&lt;20"/>
        <s v="4500-5000"/>
        <s v="500-1000"/>
        <s v="100-200"/>
        <s v="20-50"/>
      </sharedItems>
    </cacheField>
    <cacheField name="包装重量" numFmtId="0">
      <sharedItems containsString="0" containsBlank="1" containsNumber="1" minValue="0" maxValue="14.8" count="54">
        <n v="4.7"/>
        <n v="4.4000000000000004"/>
        <n v="0.2"/>
        <n v="0.75"/>
        <n v="0.98"/>
        <n v="0.05"/>
        <n v="1.1000000000000001"/>
        <n v="0.13"/>
        <n v="0.55000000000000004"/>
        <n v="0.35"/>
        <n v="0.22"/>
        <n v="0.24"/>
        <n v="0.5"/>
        <n v="0.36"/>
        <n v="0.12"/>
        <n v="1.5"/>
        <n v="0.04"/>
        <n v="6.38"/>
        <n v="0.8"/>
        <n v="2.7"/>
        <n v="2"/>
        <m/>
        <n v="0.18"/>
        <n v="0.49"/>
        <n v="1"/>
        <n v="12"/>
        <n v="0.15"/>
        <n v="0.3"/>
        <n v="1.1499999999999999"/>
        <n v="1.7"/>
        <n v="0.1"/>
        <n v="7.0000000000000007E-2"/>
        <n v="0.6"/>
        <n v="0.44"/>
        <n v="0.45"/>
        <n v="5.6"/>
        <n v="2.2000000000000002"/>
        <n v="0.28000000000000003"/>
        <n v="14.8"/>
        <n v="0.11"/>
        <n v="0.93"/>
        <n v="1.45"/>
        <n v="0.06"/>
        <n v="0.01"/>
        <n v="0.09"/>
        <n v="0.4"/>
        <n v="0.17"/>
        <n v="7.69"/>
        <n v="0.02"/>
        <n v="0.7"/>
        <n v="0.34"/>
        <n v="1.05"/>
        <n v="0.86"/>
        <n v="0.32"/>
      </sharedItems>
    </cacheField>
    <cacheField name="上架年份" numFmtId="0">
      <sharedItems count="16">
        <s v="2018"/>
        <s v="2009"/>
        <s v="2005"/>
        <s v="2016"/>
        <s v="2019"/>
        <s v="2010"/>
        <s v="2014"/>
        <s v=""/>
        <s v="2017"/>
        <s v="2013"/>
        <s v="2006"/>
        <s v="2011"/>
        <s v="2004"/>
        <s v="2015"/>
        <s v="2008"/>
        <s v="2012"/>
      </sharedItems>
    </cacheField>
    <cacheField name="重量区间" numFmtId="0">
      <sharedItems count="5">
        <s v="2-5"/>
        <s v="0-1"/>
        <s v="1-2"/>
        <s v="5-10"/>
        <s v="10-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3593.671099537001" createdVersion="6" refreshedVersion="5" minRefreshableVersion="3" recordCount="100" xr:uid="{00000000-000A-0000-FFFF-FFFF02000000}">
  <cacheSource type="worksheet">
    <worksheetSource ref="A2:Y102" sheet="Outdoor Recreation"/>
  </cacheSource>
  <cacheFields count="25">
    <cacheField name="排名" numFmtId="0">
      <sharedItems containsSemiMixedTypes="0" containsString="0" containsNumber="1" containsInteger="1" minValue="0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排名区间" numFmtId="0">
      <sharedItems count="5">
        <s v="TOP20"/>
        <s v="TOP21-40"/>
        <s v="TOP41-60"/>
        <s v="TOP61-80"/>
        <s v="TOP81-100"/>
      </sharedItems>
    </cacheField>
    <cacheField name="大类排名" numFmtId="0">
      <sharedItems containsSemiMixedTypes="0" containsString="0" containsNumber="1" containsInteger="1" minValue="0" maxValue="188659" count="89">
        <n v="12"/>
        <n v="3"/>
        <n v="9"/>
        <n v="6"/>
        <n v="8"/>
        <n v="17"/>
        <n v="19"/>
        <n v="11"/>
        <n v="22"/>
        <n v="24"/>
        <n v="28"/>
        <n v="20"/>
        <n v="33"/>
        <n v="30"/>
        <n v="36"/>
        <n v="31"/>
        <n v="144"/>
        <n v="34"/>
        <n v="50"/>
        <n v="38"/>
        <n v="40"/>
        <n v="41"/>
        <n v="60"/>
        <n v="45"/>
        <n v="46"/>
        <n v="39"/>
        <n v="47"/>
        <n v="74"/>
        <n v="79"/>
        <n v="188659"/>
        <n v="81"/>
        <n v="49"/>
        <n v="87"/>
        <n v="2"/>
        <n v="54"/>
        <n v="55"/>
        <n v="56"/>
        <n v="58"/>
        <n v="116"/>
        <n v="65"/>
        <n v="67"/>
        <n v="68"/>
        <n v="142"/>
        <n v="72"/>
        <n v="145"/>
        <n v="147"/>
        <n v="310"/>
        <n v="76"/>
        <n v="73"/>
        <n v="181"/>
        <n v="82"/>
        <n v="83"/>
        <n v="84"/>
        <n v="85"/>
        <n v="185"/>
        <n v="344"/>
        <n v="192"/>
        <n v="89"/>
        <n v="193"/>
        <n v="91"/>
        <n v="270"/>
        <n v="93"/>
        <n v="368"/>
        <n v="204"/>
        <n v="97"/>
        <n v="98"/>
        <n v="90"/>
        <n v="104"/>
        <n v="105"/>
        <n v="106"/>
        <n v="107"/>
        <n v="112"/>
        <n v="113"/>
        <n v="244"/>
        <n v="103"/>
        <n v="416"/>
        <n v="249"/>
        <n v="120"/>
        <n v="254"/>
        <n v="255"/>
        <n v="111"/>
        <n v="265"/>
        <n v="124"/>
        <n v="125"/>
        <n v="449"/>
        <n v="130"/>
        <n v="132"/>
        <n v="275"/>
        <n v="133"/>
      </sharedItems>
    </cacheField>
    <cacheField name="分类" numFmtId="0">
      <sharedItems count="8">
        <s v="Health &amp; Household"/>
        <s v="Sports &amp; Outdoors"/>
        <s v="Clothing, Shoes &amp; Jewelry"/>
        <s v="Kitchen &amp; Dining"/>
        <s v="Patio, Lawn &amp; Garden"/>
        <s v="Automotive"/>
        <s v="Tools &amp; Home Improvement"/>
        <s v="Home &amp; Kitchen"/>
      </sharedItems>
    </cacheField>
    <cacheField name="ASIN" numFmtId="0">
      <sharedItems count="100">
        <s v="B07B46WWN2"/>
        <s v="B01M4RCAVO"/>
        <s v="B07JPYSNDP"/>
        <s v="B004QWYCVG"/>
        <s v="B01ACAXJ50"/>
        <s v="B0779SKCXW"/>
        <s v="B01GW2GH4M"/>
        <s v="B07JDFRM6G"/>
        <s v="B01LA75PTW"/>
        <s v="B07MTWNXV1"/>
        <s v="B00M1VN15M"/>
        <s v="B01J4MF19O"/>
        <s v="B07HY3VCC3"/>
        <s v="B07BNVTFM1"/>
        <s v="B01N9TMZJU"/>
        <s v="B004N59OFU"/>
        <s v="B07G2VY8NW"/>
        <s v="B07DPTYS35"/>
        <s v="B00E8PZTHC"/>
        <s v="B07NDHJ6L6"/>
        <s v="B07MSYTQNM"/>
        <s v="B07PFS93YQ"/>
        <s v="B07QDPMZBM"/>
        <s v="B07L9DH48D"/>
        <s v="B07FDVKYYS"/>
        <s v="B00HA2ZKFQ"/>
        <s v="B07CBMVV6G"/>
        <s v="B07PGJ593Z"/>
        <s v="B07QMP66MK"/>
        <s v="B003FO2B5U"/>
        <s v="B07KLS5N5W"/>
        <s v="B07PBY2Y5V"/>
        <s v="B07B725M81"/>
        <s v="B07QNFL7ZX"/>
        <s v="B078YPVCC9"/>
        <s v="B00P2XZKZ0"/>
        <s v="B006EPM74W"/>
        <s v="B0793T58LL"/>
        <s v="B0006IX87S"/>
        <s v="B07C1H3PH6"/>
        <s v="B07CVNLX71"/>
        <s v="B07C4BZY7Y"/>
        <s v="B001NCDE84"/>
        <s v="B07PFRLSC5"/>
        <s v="B071HLPJ77"/>
        <s v="B07P7RGQ6B"/>
        <s v="B01EN6LTAQ"/>
        <s v="B07HG3LWNH"/>
        <s v="B00PZTVEMY"/>
        <s v="B00GA03F2O"/>
        <s v="B07BHXYR57"/>
        <s v="B01L8JJ1GK"/>
        <s v="B00CYBXH7G"/>
        <s v="B076CWHTP5"/>
        <s v="B07CGMMGZW"/>
        <s v="B07H1R7M45"/>
        <s v="B07F8B9T8Z"/>
        <s v="B01A5KLUG2"/>
        <s v="B07H7HWYZN"/>
        <s v="B07FZTWG1B"/>
        <s v="B006QF3TW4"/>
        <s v="B07BKR2WXP"/>
        <s v="B00DGAV88Y"/>
        <s v="B07BQV3HQR"/>
        <s v="B07DKHTKP3"/>
        <s v="B01GDQH5TI"/>
        <s v="B07PJSS153"/>
        <s v="B075M2QJPH"/>
        <s v="B073TVN384"/>
        <s v="B07HP3KWB1"/>
        <s v="B001RR08O8"/>
        <s v="B07C81F48R"/>
        <s v="B00006IDL6"/>
        <s v="B07CMWGL2M"/>
        <s v="B07C1X4GS7"/>
        <s v="B07MJJ2G5Z"/>
        <s v="B011H28ZII"/>
        <s v="B07FTHGQ2Y"/>
        <s v="B07H7CHWML"/>
        <s v="B001ZFIA6U"/>
        <s v="B0033990ZQ"/>
        <s v="B00AC8G8C4"/>
        <s v="B01M0F5IA4"/>
        <s v="B07P7Y877S"/>
        <s v="B010EAR6YI"/>
        <s v="B07MM5W7Q8"/>
        <s v="B07P11Q96H"/>
        <s v="B076T39YNG"/>
        <s v="B01MT8MQBT"/>
        <s v="B07Q41Y9P6"/>
        <s v="B07PB1MCJY"/>
        <s v="B072WHQFJ7"/>
        <s v="B07D3TTS5X"/>
        <s v="B01HO66F1U"/>
        <s v="B07CNSRKH7"/>
        <s v="B002NLGNW8"/>
        <s v="B07F1SFJ2W"/>
        <s v="B014JUMTXM"/>
        <s v="B016YKHX1S"/>
        <s v="B07QD5NMTB"/>
      </sharedItems>
    </cacheField>
    <cacheField name="图片" numFmtId="0">
      <sharedItems containsSemiMixedTypes="0" containsString="0" containsNumber="1" containsInteger="1" minValue="0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标题" numFmtId="0">
      <sharedItems count="99">
        <s v="Cottonelle FreshCare Flushable Wipes for Adults, Wet Wipes, Alcohol Free, 336 Wet Wipes per Pack (Eight 42-Count Resealable Soft Packs)"/>
        <s v="Sawyer Products Premium Insect Repellent with 20% Picaridin"/>
        <s v="VIFUUR Water Sports Shoes Barefoot Quick-Dry Aqua Yoga Socks Slip-on for Men Women Kids"/>
        <s v="Native Unisex Kid's Jefferson Slip-On Sneaker"/>
        <s v="Hydro Flask 32 oz Double Wall Vacuum Insulated Stainless Steel Leak Proof Sports Water Bottle, Wide Mouth with BPA Free Flex Cap, Cobalt"/>
        <s v="LETSCOM Fitness Tracker HR, Activity Tracker Watch with Heart Rate Monitor, Waterproof Smart Fitness Band with Step Counter, Calorie Counter, Pedometer Watch for Kids Women and Men"/>
        <s v="Hydro Flask Double Wall Vacuum Insulated Stainless Steel Sports Water Bottle, Wide Mouth with BPA Free Straw Lid"/>
        <s v="Simple Modern Summit Water Bottle + Extra Lid - Wide Mouth Vacuum Insulated 18/8 Stainless Steel Powder Coated"/>
        <s v="CamelBak eddy Kids 12oz Water Bottle"/>
        <s v="Stearns Puddle Jumper Kids Life Jacket | Life Vest for Children"/>
        <s v="BlenderBottle Classic Loop Top Shaker Bottle, 28-Ounce, Aqua/Aqua"/>
        <s v="Physix Gear Compression Socks for Men &amp; Women (20-30 mmHg) Best Graduated Athletic Fit for Running, Nurses, Shin Splints, Flight Travel &amp; Maternity Pregnancy - Boost Stamina, Circulation &amp; Recovery"/>
        <s v="BuildLife 1 Gallon Water Bottle Motivational Fitness Workout with Time Marker |Drink More Water Daily | Clear BPA-Free | Large 128 Ounce/73OZ/43OZ of Water"/>
        <s v="POWERLIX Compression Knee Sleeve - Best Knee Brace for Men &amp; Women (SINGLE) – Knee Support for Running, Crossfit, Basketball, Weightlifting, Gym, Workout, Sports etc. – for BEST FIT CHECK SIZING CHART"/>
        <s v="Hydro Flask 12 Oz Standard w Flex Cap Lava, 1 EA"/>
        <s v="REPEL Plant-Based Lemon Eucalyptus Insect Repellent, Pump Spray, 4-Ounce"/>
        <s v="SIMARI Womens and Mens Water Shoes Quick-Dry Aqua Socks Barefoot for Outdoor Beach Swim Surf Yoga Exercise SWS001"/>
        <s v="Hydro Flask Wide Mouth BPA Free Insulated Sports Water Bottle Straw Lid for Sipping (Not Leak Proof)"/>
        <s v="Next Level Mens T-Shirt"/>
        <s v="Rainleaf Microfiber Towel Perfect Sports &amp; Travel &amp;Beach Towel. Fast Drying - Super Absorbent - Ultra Compact. Suitable for Camping, Gym, Beach, Swimming, Backpacking."/>
        <s v="Fitbit Inspire HR Heart Rate &amp; Fitness Tracker, One Size (S &amp; L bands included), 1 Count"/>
        <s v="Coleman Dome Tent for Camping | Sundome Tent with Easy Setup"/>
        <s v="Carhartt Men's K87 Workwear Pocket Short-Sleeve T-Shirt"/>
        <s v="Simple Modern Summit Water Bottle with Straw Lid - Wide Mouth Vacuum Insulated 18/8 Stainless Steel Powder Coated"/>
        <s v="QuiFit Portable Drinking Straw Daily Water Bottle Sport Water Jug Gallon BPA Free Non Leak Design with Time Marked to Ensure You Drink Enough of Water Throughout The Day(Kindly tips:not include brush)"/>
        <s v="Sport-Brella Versa-Brella SPF 50+ Adjustable Umbrella with Universal Clamp"/>
        <s v="Copper Compression Socks For Men &amp; Women(3 Pairs),15-20mmHg is Best For Running,Athletic,Medical,Pregnancy and Travel"/>
        <s v="SB SOX Compression Socks (20-30mmHg) for Men &amp; Women - Best Stockings for Running, Medical, Athletic, Edema, Diabetic, Varicose Veins, Travel, Pregnancy, Shin Splints"/>
        <s v="Zippo Butane Fuel"/>
        <s v="Fit &amp; Fresh Cool Coolers Slim Ice Packs for Coolers/Lunch Bags/Lunch Boxes/Office/Jobsite/Camping/Beach/Picnics/Golfing, for All Ages, Set of 4, Blue"/>
        <s v="HYDRO CELL Stainless Steel Water Bottle w/Straw &amp; Wide Mouth Lids (40oz 32oz 24oz 18oz) - Keeps Liquids Hot or Cold with Double Wall Vacuum Insulated Sweat Proof Sport Design"/>
        <s v="Hanes Men's Pullover EcoSmart Fleece Hooded Sweatshirt"/>
        <s v="Womens and Mens Kids Water Shoes Barefoot Quick-Dry Aqua Socks for Beach Swim Surf Yoga Exercise"/>
        <s v="Band-Aid Brand Flexible Fabric Adhesive Bandages for Wound Care &amp; First Aid, Assorted Sizes, 100 ct"/>
        <s v="CHARMKING Compression Socks for Women &amp; Men 15-20 mmHg is Best Graduated Athletic &amp; Medical Running Flight Travel Nurses Pregnant - Boost Performance Blood Circulation &amp; Recovery"/>
        <s v="GCI Outdoor Freestyle Rocker Portable Folding Rocking Chair"/>
        <s v="KT Tape Pro Kinesiology Sports Tape, Latex Free, Water Resistant, Therapeutic Tape, Pro &amp; Olympic Choice, Precut &amp; Uncut Options, 1 Roll"/>
        <s v="Barerun Barefoot Quick-Dry Water Sports Shoes Aqua Socks for Swim Beach Pool Surf Yoga for Women Men"/>
        <s v="Camco TastePURE Water Filter with Flexible Hose Protector Greatly Reduces Bad Taste, Odors, Chlorine and Sediment in Drinking Water (40043)"/>
        <s v="Wise Owl Outfitters Hammock Camping Double &amp; Single with Tree Straps - USA Based Hammocks Brand Gear, Indoor Outdoor Backpacking Survival &amp; Travel, Portable"/>
        <s v="Contigo Kids 2 and 1 Snack Hero Kids Tumbler and Snack Cup- 13 oz (Blue)"/>
        <s v="SB SOX Compression Foot Sleeves for Men &amp; Women - Best Plantar Fasciitis Socks for Plantar Fasciitis Pain Relief, Heel Pain, and Treatment for Everyday Use with Arch Support"/>
        <s v="Nalgene Tritan Wide Mouth BPA-Free Water Bottle"/>
        <s v="Simple Modern Wave Water Bottle - Vacuum Insulated Double Wall 18/8 Stainless Steel"/>
        <s v="Baleaf Men's UPF 50+ UV Sun Protection Outdoor Long Sleeve Performance T-Shirt"/>
        <s v="Contigo 2063286 Ashland Water Bottle, 24 oz, Chard"/>
        <s v="Razor A Kick Scooter"/>
        <s v="CCBETTER Bike Lock, Cable Locks 4 Feet x 1/2 Inch High Security 5 Digit Resettable Combination Bicycle Lock Coiling Best for Bicycle Outdoors"/>
        <s v="Unionbay Men's Cordova Belted Messenger Cargo Short - Reg and Big and Tall Sizes"/>
        <s v="Hydro Flask Double Wall Vacuum Insulated Stainless Steel Water Bottle / Travel Coffee Mug, Wide Mouth with BPA Free Hydro Flip Cap"/>
        <s v="Baleaf Women's UPF 50+ Sun Protection T-Shirt Long/Short Sleeve Outdoor Performance"/>
        <s v="Hanes Men's Ecosmart Fleece Sweatshirt"/>
        <s v="Be Smart Get Prepared 100 Piece First Aid Kit, Clean, Treat and Protect Most Injuries with The kit That is Great for Any Home, Office, Vehicle, Camping and Sports. 0.71 Pound"/>
        <s v="CamelBak Chute Mag Water Bottle, BPA-Free"/>
        <s v="UFlex Athletics Knee Compression Sleeve Support for Running, Jogging, Sports - Brace for Joint Pain Relief, Arthritis and Injury Recovery - Single Wrap"/>
        <s v="Brita 26 Ounce Premium Filtering Water Bottle with Filter BPA Free - Clear"/>
        <s v="Intex Dura-Beam Standard Series Pillow Rest Raised Airbed w/Built-in Pillow &amp; Internal Electric Pump"/>
        <s v="UV Flashlight Black light UV Lights , Vansky 51 LED Ultraviolet Blacklight Pet Urine Detector For Dog/Cat Urine,Dry Stains,Bed Bug, Matching with Pet Odor Eliminator"/>
        <s v="Compression Socks for Women and Men-Best Medical,for Running,Nursing,Circulation &amp; Recovery"/>
        <s v="Maledan Bands Replacement Compatible with Fitbit Charge 2, 3-Pack, Women Men"/>
        <s v="LifeStraw Personal Water Filter"/>
        <s v="Simple Modern Ascent Water Bottle - Narrow Mouth, Vacuum Insulated, Double Wall, 18/8 Stainless Steel Powder Coated"/>
        <s v="Bell Standard and Self Sealing Bike Tubes"/>
        <s v="Hilor Women's One Piece Swimsuits One Shoulder Swimwear Asymmetric Ruffle Monokinis Bathing Suits"/>
        <s v="TRUWEO Posture Corrector For Men And Women - USA Designed Upper Back Brace For Clavicle Support And Providing Pain Relief From Neck, Back &amp; Shoulder"/>
        <s v="Pink Queen Women's Removable Strap Wrap Pad Cheeky High Waist Bikini Set Swimsuit"/>
        <s v="IYOU Sport Watch Band Compatible with Apple Watch 38mm 40mm 42mm 44mm, Lightweight Breathable Nylon Loop Bands Replacement Strap Compatible with iWatch Series 4/3/2/1"/>
        <s v="Jerzees Men's Spot Shield Short Sleeve Polo Sport Shirt"/>
        <s v="UV Protection Cooling Arm Sleeves - UPF 50 Compression Sun Sleeves for Men &amp; Women for Running, Cycling, Fishing, Golf, Volleyball, Basketball, Baseball &amp; Football - Skin Cancer Foundation Recommended"/>
        <s v="LoveHome Memory Foam Lumbar Support Back Cushion with 3D Mesh Cover Balanced Firmness Designed for Lower Back Pain Relief- Ideal Back Pillow for Computer/Office Chair, Car Seat, Recliner etc. (Azure)"/>
        <s v="KT Tape Cotton Kinesiology Sports Tape, Latex Free, Breathable, Therapeutic Tape, Pro &amp; Olympic Choice, Precut &amp; Uncut Options, 1 Roll"/>
        <s v="BlenderBottle Pro Series Shaker Bottle, 24-Ounce, Black"/>
        <s v="Band-Aid Brand Flexible Fabric Adhesive Bandages for Wound Care and First Aid, All One Size, 100 ct (Packaging May Vary)"/>
        <s v="GKVK Mens Slimming Body Shaper Vest Shirt Abs Abdomen Slim"/>
        <s v="TechWare Pro Ankle Brace Compression Sleeve - Relieves Achilles Tendonitis, Joint Pain. Plantar Fasciitis Foot Sock with Arch Support Reduces Swelling &amp; Heel Spur Pain. Injury Recovery for Sports"/>
        <s v="Sable Knee Brace, Compression Sleeve FDA Approved, Support for Arthritis, ACL, Running, Biking, Basketball Sports, Joint Pain Relief, Meniscus Tear, Faster Injury Recovery, 1 Pair"/>
        <s v="Savvy Infusion Water Bottle - 24 or 32 Ounce - Featuring Unique Leak-Proof Siliconed Sealed Cap w/ Handle - Includes Bonus Recipe Ebook"/>
        <s v="Fitness Tracker HR, Y1 Activity Tracker Watch with Heart Rate Monitor, Pedometer IP67 Waterproof Sleep Monitor Step Counter for Android &amp; iPhone"/>
        <s v="Laite Hebe Compression Socks,(3 Pairs) Compression Sock Women &amp; Men - Best Running, Athletic Sports, Crossfit, Flight Travel"/>
        <s v="Franklin Sports Ball Maintenance Kit: Pump, Needles, &amp; Pressure Gauge — Pump for Soccer Balls, Basketballs, Volleyballs and Footballs — Sidelines Ball Pump — Complete Kit"/>
        <s v="Coleman Portable Camping Quad Chair with 4-Can Cooler"/>
        <s v="OUTDOOR Paracord Planet Mil-Spec Commercial Grade 550lb Type III Nylon Paracord"/>
        <s v="Tomight [2 Pack] Elbow Brace, Tennis Elbow Brace with Compression Pad for Both Men and Women"/>
        <s v="Columbia Men's Silver Ridge Convertible Pant, Breathable, UPF"/>
        <s v="Brimma Leak Proof Fruit Infuser Water Bottle, Large 32 Oz."/>
        <s v="Champion Men's Long Mesh Short with Pockets"/>
        <s v="CAMBIVO 2 Pack Knee Brace, Knee Compression Sleeve Support for Running, Arthritis, ACL, Meniscus Tear, Sports, Joint Pain Relief and Injury Recovery"/>
        <s v="UNIONBAY Men's Survivor Belted Cargo Short-Reg and Big &amp; Tall Sizes"/>
        <s v="Columbia Men's Glennaker Lake Front-Zip Rain Jacket with Hideaway Hood"/>
        <s v="Contigo 2063296 Autoseal Chill Water Bottle, 24 oz, Chard"/>
        <s v="GearLight LED Tactical Flashlight S1000 [2 PACK] - High Lumen, Zoomable, 5 Modes, Water Resistant, Handheld Light - Best Camping, Outdoor, Emergency, Everyday Flashlights"/>
        <s v="Compression Socks (3 Pairs) 15-20 mmHg is Best Athletic &amp; Medical for Men &amp; Women, Running, Flight, Travel, Nurses,Edema"/>
        <s v="adidas Youth Soccer Tiro 17 Training Pants"/>
        <s v="Iron Flask Sports Water Bottle - 22 Oz, 32 Oz, 40 Oz, or 64 Oz, 3 Lids, Vacuum Insulated Stainless Steel, Hot &amp; Cold, Wide Mouth, Double Walled, Simple Thermo Modern Travel Mug, Hydro Metal Canteen"/>
        <s v="Mueller Green Fitted Wrist Brace, Black, Right Hand, Small/Medium"/>
        <s v="Willful Fitness Tracker, Heart Rate Monitor Fitness Watch Activity Tracker(14 Modes) Pedometer with Step Counter Sleep Monitor Call SMS SNS Notice for Women Men Kids (Color Screen,IP68 Waterproof)"/>
        <s v="Foxelli Headlamp Flashlight - 165 Lumen, 3 x AAA Batteries Operated, Bright White Cree Led + Red Light, Perfect for Runners, Lightweight, Waterproof, Adjustable Headband, 3 AAA Batteries Included"/>
        <s v="Hanes Women's Jersey Short"/>
        <s v="ATUP Compatible Apple Watch Band 38mm 40mm 42mm 44mm Women Men, Soft Silicone Band Compatible iWatch Series 4, Series 3, Series 2, Series 1"/>
      </sharedItems>
    </cacheField>
    <cacheField name="品牌" numFmtId="0">
      <sharedItems containsBlank="1" count="544">
        <s v="Cottonelle"/>
        <s v="Sawyer Products"/>
        <s v="VIFUUR"/>
        <s v="Native-Shoes"/>
        <s v="Hydro Flask"/>
        <s v="LETSCOM"/>
        <s v="Simple Modern"/>
        <s v="CamelBak"/>
        <s v="Stearns"/>
        <s v="Blender Bottle"/>
        <s v="Physix Gear Sport"/>
        <s v="BuildLife"/>
        <s v="POWERLIX"/>
        <s v="Repel"/>
        <s v="SIMARI"/>
        <s v="Next Level"/>
        <s v="Rainleaf"/>
        <s v="Fitbit"/>
        <s v="Coleman"/>
        <s v="Carhartt"/>
        <s v="QuiFit"/>
        <s v="Sport-Brella"/>
        <s v="FuelMeFoot"/>
        <s v="SB SOX"/>
        <s v="Zippo"/>
        <s v="Fit &amp; Fresh"/>
        <s v="HYDRO CELL"/>
        <s v="Hanes"/>
        <s v="WateLves"/>
        <s v="Band-Aid"/>
        <s v="CHARMKING"/>
        <s v="GCI Outdoor"/>
        <s v="KT Tape"/>
        <s v="Barerun"/>
        <s v="Camco"/>
        <s v="Wise Owl Outfitters"/>
        <s v="Contigo"/>
        <s v="Nalgene"/>
        <s v="Baleaf"/>
        <s v="Razor"/>
        <s v="CCBETTER"/>
        <s v="UNIONBAY"/>
        <s v="Be Smart Get Prepared"/>
        <s v="UFlex Athletics"/>
        <s v="Brita"/>
        <s v="Intex"/>
        <s v="Vansky"/>
        <s v="Laite Hebe"/>
        <s v="Maledan"/>
        <s v="LifeStraw"/>
        <s v="Bell"/>
        <s v="Hilor"/>
        <s v="Truweo"/>
        <s v="Pink Queen"/>
        <s v="IYOU"/>
        <s v="Jerzees"/>
        <s v="Tough Outdoors"/>
        <s v="LoveHome"/>
        <s v="GKVK"/>
        <s v="TechWare Pro"/>
        <s v="Sable"/>
        <s v="Savvy Infusion"/>
        <s v="Akuti"/>
        <s v="Franklin Sports"/>
        <s v="PARACORD PLANET"/>
        <s v="Tomight"/>
        <s v="Columbia"/>
        <s v="Brimma"/>
        <s v="Champion"/>
        <s v="CAMBIVO"/>
        <s v="GearLight"/>
        <s v="adidas"/>
        <s v="Iron Flask"/>
        <s v="Mueller"/>
        <s v="Willful"/>
        <s v="Foxelli"/>
        <s v="ATUP"/>
        <s v="Fit Simplify" u="1"/>
        <s v="Letsfit" u="1"/>
        <s v="Limm" u="1"/>
        <s v="UPOWEX" u="1"/>
        <s v="Elete" u="1"/>
        <s v="Tribe" u="1"/>
        <s v="GAINWELL" u="1"/>
        <m u="1"/>
        <s v="MVN" u="1"/>
        <s v="TheraBand" u="1"/>
        <s v="WODFitters" u="1"/>
        <s v="Peach Bands Fitness" u="1"/>
        <s v="Enso Rings" u="1"/>
        <s v="POWER GUIDANCE" u="1"/>
        <s v="INMAKER" u="1"/>
        <s v="OriBear" u="1"/>
        <s v="VICTOREM" u="1"/>
        <s v="Odoland" u="1"/>
        <s v="Rinfit" u="1"/>
        <s v="Your Choice" u="1"/>
        <s v="Core Fitness USA" u="1"/>
        <s v="Serious Steel Fitness" u="1"/>
        <s v="SUPER EXERCISE BAND &quot;STRENGTHEN, STRETCH &amp; SHAPE-ANYWHERE, ANYTIME&quot;" u="1"/>
        <s v="Mpow" u="1"/>
        <s v="Perform Better" u="1"/>
        <s v="ROQ" u="1"/>
        <s v="REEHUT" u="1"/>
        <s v="AmazonBasics" u="1"/>
        <s v="Liveup SPORTS" u="1"/>
        <s v="TheFitLife" u="1"/>
        <s v="Panathletic庐" u="1"/>
        <s v="OPTP" u="1"/>
        <s v="EVONESS" u="1"/>
        <s v="Sling Shot" u="1"/>
        <s v="Belus" u="1"/>
        <s v="Perfect Peach Athletics" u="1"/>
        <s v="Gradient Fitness" u="1"/>
        <s v="SPRI" u="1"/>
        <s v="Bodylastics" u="1"/>
        <s v="Sport2People" u="1"/>
        <s v="Sports Research" u="1"/>
        <s v="ThunderFit" u="1"/>
        <s v="SPORTBIT" u="1"/>
        <s v="WOD Nation" u="1"/>
        <s v="4KOR Fitness" u="1"/>
        <s v="FITGIRL" u="1"/>
        <s v="WENFENG" u="1"/>
        <s v="COOLOO" u="1"/>
        <s v="Fitness Insanity" u="1"/>
        <s v="Jaeger Sports" u="1"/>
        <s v="RIMSports" u="1"/>
        <s v="LEEKEY" u="1"/>
        <s v="CANWAY" u="1"/>
        <s v="Beachbody" u="1"/>
        <s v="Cheeky Fitness Co." u="1"/>
        <s v="Knot Theory" u="1"/>
        <s v="Garage Fit" u="1"/>
        <s v="QALO" u="1"/>
        <s v="TOPLUS" u="1"/>
        <s v="So Prime" u="1"/>
        <s v="Morning Sky" u="1"/>
        <s v="iheartsynergee" u="1"/>
        <s v="HONGDAK" u="1"/>
        <s v="Nylea" u="1"/>
        <s v="Made for Her" u="1"/>
        <s v="Fit Viva" u="1"/>
        <s v="BootyCo" u="1"/>
        <s v="Meglio" u="1"/>
        <s v="NeeBooFit" u="1"/>
        <s v="Anvil Fitness" u="1"/>
        <s v="Potok" u="1"/>
        <s v="DYNAPRO" u="1"/>
        <s v="Thirty 48" u="1"/>
        <s v="ecoZen Lifestyle" u="1"/>
        <s v="UROKAZ" u="1"/>
        <s v="Harbinger" u="1"/>
        <s v="WEINAS" u="1"/>
        <s v="RitFit" u="1"/>
        <s v="BFR BANDS" u="1"/>
        <s v="GYMBANDIT" u="1"/>
        <s v="MOKOSS" u="1"/>
        <s v="Merry" u="1"/>
        <s v="BLITZU" u="1"/>
        <s v="Sharp" u="1"/>
        <s v="Amazonia" u="1"/>
        <s v="Bullfrog" u="1"/>
        <s v="Bombtech Golf" u="1"/>
        <s v="Port Authority" u="1"/>
        <s v="Sundale Outdoor" u="1"/>
        <s v="VECELO" u="1"/>
        <s v="Volcora" u="1"/>
        <s v="Hog Wild" u="1"/>
        <s v="Titleist" u="1"/>
        <s v="GERINTECH" u="1"/>
        <s v="Young Gun" u="1"/>
        <s v="TaylorMade" u="1"/>
        <s v="Do4U" u="1"/>
        <s v="Teppis One" u="1"/>
        <s v="Under Armour" u="1"/>
        <s v="Royal Consumer" u="1"/>
        <s v="Cambridge-Casual" u="1"/>
        <s v="Christopher Knight Home" u="1"/>
        <s v="Hapurs" u="1"/>
        <s v="Zensah" u="1"/>
        <s v="Glamore" u="1"/>
        <s v="Precise" u="1"/>
        <s v="Thermos" u="1"/>
        <s v="Confidence" u="1"/>
        <s v="VOKEY SM7 WEDGES" u="1"/>
        <s v="Zebra Technologies" u="1"/>
        <s v="Maxim Enterprise INC" u="1"/>
        <s v="Hydrology - The Science of Hydration" u="1"/>
        <s v="Xtricity" u="1"/>
        <s v="ENJ Products" u="1"/>
        <s v="Simple Drink" u="1"/>
        <s v="ZENITHEN LIMITED" u="1"/>
        <s v="Surefire Products USA" u="1"/>
        <s v="OTC" u="1"/>
        <s v="OPTEVE BRAKES" u="1"/>
        <s v="Plant Theatre" u="1"/>
        <s v="Yummy Nummies" u="1"/>
        <s v="SAXX-Underwear-Co" u="1"/>
        <s v="ACDelco" u="1"/>
        <s v="Relassy" u="1"/>
        <s v="Wolftop" u="1"/>
        <s v="Beautylady" u="1"/>
        <s v="Marky Sparky" u="1"/>
        <s v="Herba Terra Organics" u="1"/>
        <s v="Nitro" u="1"/>
        <s v="Camkey" u="1"/>
        <s v="Tangkula" u="1"/>
        <s v="Wedge Guys" u="1"/>
        <s v="Devoko" u="1"/>
        <s v="KASCIMU" u="1"/>
        <s v="Posiflex" u="1"/>
        <s v="Jolt Gear" u="1"/>
        <s v="TRIPLE TREE" u="1"/>
        <s v="SUNCOO" u="1"/>
        <s v="Giantex" u="1"/>
        <s v="point check" u="1"/>
        <s v="Produit Royal" u="1"/>
        <s v="First Data FD35 PIN Pad" u="1"/>
        <s v="Northern Tool and Equipment" u="1"/>
        <s v="SAM" u="1"/>
        <s v="Casio" u="1"/>
        <s v="Yosoo" u="1"/>
        <s v="Skywin" u="1"/>
        <s v="Home Locomotion" u="1"/>
        <s v="Snug" u="1"/>
        <s v="TOREGE" u="1"/>
        <s v="UNEEDE" u="1"/>
        <s v="Rockler" u="1"/>
        <s v="Hanperal" u="1"/>
        <s v="Bluemaple" u="1"/>
        <s v="Brivation" u="1"/>
        <s v="Fury Strike" u="1"/>
        <s v="Sunnydaze Decor" u="1"/>
        <s v="Bridgestone Golf" u="1"/>
        <s v="LEAGY" u="1"/>
        <s v="Belham Living" u="1"/>
        <s v="Only Garment Racks" u="1"/>
        <s v="Pride Professional Tee System" u="1"/>
        <s v="Aloha" u="1"/>
        <s v="SAM4s" u="1"/>
        <s v="COSVER" u="1"/>
        <s v="Toyota" u="1"/>
        <s v="Bematech" u="1"/>
        <s v="Great Value" u="1"/>
        <s v="MIRA Brands" u="1"/>
        <s v="Royal" u="1"/>
        <s v="Bonnlo" u="1"/>
        <s v="Ledgle" u="1"/>
        <s v="AMOSTING" u="1"/>
        <s v="Star Wars" u="1"/>
        <s v="Boston Harbor" u="1"/>
        <s v="Healthy Human" u="1"/>
        <s v="HASLE OUTFITTERS" u="1"/>
        <s v="Amazon-Essentials" u="1"/>
        <s v="Crosley Furniture" u="1"/>
        <s v="Fairly Odd Novelties" u="1"/>
        <s v="Central Coast Creations" u="1"/>
        <s v="PORTAL" u="1"/>
        <s v="ANGEL POS" u="1"/>
        <s v="Datio POS" u="1"/>
        <s v="JACK-POST" u="1"/>
        <s v="London-Fog" u="1"/>
        <s v="Stanley" u="1"/>
        <s v="Lifetime" u="1"/>
        <s v="Jack Post" u="1"/>
        <s v="Little Valentine" u="1"/>
        <s v="AmaGo" u="1"/>
        <s v="Arkim" u="1"/>
        <s v="Cobra" u="1"/>
        <s v="Barbie" u="1"/>
        <s v="ToJane" u="1"/>
        <s v="OttLite" u="1"/>
        <s v="Tenergy" u="1"/>
        <s v="Energify" u="1"/>
        <s v="PGA-TOUR" u="1"/>
        <s v="Stonegate®" u="1"/>
        <s v="PARTYSAVING" u="1"/>
        <s v="PHI VILLA" u="1"/>
        <s v="NCR Silver" u="1"/>
        <s v="Nerf Rebelle" u="1"/>
        <s v="Baltoro-Power" u="1"/>
        <s v="Simple Designs Home" u="1"/>
        <s v="VAVA" u="1"/>
        <s v="PHIVE" u="1"/>
        <s v="Verilux" u="1"/>
        <s v="RIO Gear" u="1"/>
        <s v="Blue Canyon" u="1"/>
        <s v="Lighting EVER" u="1"/>
        <s v="ATTCL" u="1"/>
        <s v="Tesla" u="1"/>
        <s v="TROND" u="1"/>
        <s v="G4Free" u="1"/>
        <s v="Fugetek" u="1"/>
        <s v="DEEPLITE" u="1"/>
        <s v="Birdicorn" u="1"/>
        <s v="Polar Aurora" u="1"/>
        <s v="ODYSSEY" u="1"/>
        <s v="Soyee" u="1"/>
        <s v="Furmax" u="1"/>
        <s v="PATIOROMA" u="1"/>
        <s v="CaddyDaddy" u="1"/>
        <s v="Refresh2go" u="1"/>
        <s v="Shine Company Inc." u="1"/>
        <s v="Great Deal Furniture" u="1"/>
        <s v="Shine" u="1"/>
        <s v="BAGAIL" u="1"/>
        <s v="Darice" u="1"/>
        <s v="ZHOPPY" u="1"/>
        <s v="ZOMAKE" u="1"/>
        <s v="Monstleo" u="1"/>
        <s v="TaoTronics" u="1"/>
        <s v="Original Pawleys Island" u="1"/>
        <s v="BUNKR" u="1"/>
        <s v="Goplus" u="1"/>
        <s v="POLYWOOD" u="1"/>
        <s v="TORCHSTAR" u="1"/>
        <s v="Amayo Home" u="1"/>
        <s v="FHS Retail" u="1"/>
        <s v="Leisure Zone" u="1"/>
        <s v="SEAGULL SCIENTIFIC" u="1"/>
        <s v="NIKE" u="1"/>
        <s v="Fidus" u="1"/>
        <s v="DreamSky" u="1"/>
        <s v="HK SYSTEMS" u="1"/>
        <s v="Callaway Golf" u="1"/>
        <s v="Nerf" u="1"/>
        <s v="Epson" u="1"/>
        <s v="Highwood" u="1"/>
        <s v="Greens Towel" u="1"/>
        <s v="Trex Outdoor Furniture by Polywood" u="1"/>
        <s v="sunllipe" u="1"/>
        <s v="ECCB Outdoor" u="1"/>
        <s v="POSimplicity" u="1"/>
        <s v="Timeless Minis" u="1"/>
        <s v="Impresa Products" u="1"/>
        <s v="Hawk" u="1"/>
        <s v="Arboria" u="1"/>
        <s v="SUNGAIT" u="1"/>
        <s v="LIGHT IT! by Fulcrum" u="1"/>
        <s v="Malibu Outdoor Living" u="1"/>
        <s v="ZHONGJI" u="1"/>
        <s v="UrbanMod" u="1"/>
        <s v="Sprouts" u="1"/>
        <s v="Kilmer Creek" u="1"/>
        <s v="Clover Station" u="1"/>
        <s v="Flash Furniture" u="1"/>
        <s v="American Plastic" u="1"/>
        <s v="DuraWeather Poly" u="1"/>
        <s v="duhome elegant lifestyle" u="1"/>
        <s v="SharkNinja" u="1"/>
        <s v="VagaryLight" u="1"/>
        <s v="Weathercraft" u="1"/>
        <s v="Certus Global" u="1"/>
        <s v="Duduma" u="1"/>
        <s v="Sorbus" u="1"/>
        <s v="RAY SQUAD" u="1"/>
        <s v="Animal Den" u="1"/>
        <s v="Cobra Golf" u="1"/>
        <s v="DJL" u="1"/>
        <s v="SKLZ" u="1"/>
        <s v="Reizen" u="1"/>
        <s v="CENTSTAR" u="1"/>
        <s v="Etekcity" u="1"/>
        <s v="NewSight" u="1"/>
        <s v="Sunsella" u="1"/>
        <s v="SUPERJARE" u="1"/>
        <s v="KFE Brake Systems" u="1"/>
        <s v="EEZ-Y" u="1"/>
        <s v="Aegend" u="1"/>
        <s v="Charmed" u="1"/>
        <s v="HAITRAL" u="1"/>
        <s v="Epsilont" u="1"/>
        <s v="No Sweat" u="1"/>
        <s v="V- Light" u="1"/>
        <s v="California Home Goods" u="1"/>
        <s v="FDW" u="1"/>
        <s v="Tour Edge" u="1"/>
        <s v="Trademark Innovations" u="1"/>
        <s v="Himal" u="1"/>
        <s v="EXSPORT" u="1"/>
        <s v="Fairwin" u="1"/>
        <s v="GDF Studio" u="1"/>
        <s v="MIRA" u="1"/>
        <s v="bubba" u="1"/>
        <s v="URO Parts" u="1"/>
        <s v="Phat Tommy" u="1"/>
        <s v="PAX S80 Dual" u="1"/>
        <s v="EXERCISE N PLAY" u="1"/>
        <s v="BEST CHOICE PRODUCTS" u="1"/>
        <s v="H2H" u="1"/>
        <s v="KEDSUM" u="1"/>
        <s v="tomons" u="1"/>
        <s v="Sunbeam" u="1"/>
        <s v="USA Toyz" u="1"/>
        <s v="TW Lighting" u="1"/>
        <s v="Little Tikes" u="1"/>
        <s v="Leisure Lawns" u="1"/>
        <s v="SainSmart Jr." u="1"/>
        <s v="Teeless Driver" u="1"/>
        <s v="S'well" u="1"/>
        <s v="Owen Kyne" u="1"/>
        <s v="ADLER ROYAL" u="1"/>
        <s v="LAZRUS Golf" u="1"/>
        <s v="FAJ" u="1"/>
        <s v="Bigib" u="1"/>
        <s v="Keter" u="1"/>
        <s v="Tasty Trails" u="1"/>
        <s v="Light Society" u="1"/>
        <s v="Globe Electric" u="1"/>
        <s v="PreciseGolf Co." u="1"/>
        <s v="Outdoor Interiors" u="1"/>
        <s v="Junpro" u="1"/>
        <s v="Akebono" u="1"/>
        <s v="Kotulas" u="1"/>
        <s v="Ostrich" u="1"/>
        <s v="Camel Mate" u="1"/>
        <s v="Cleveland Golf" u="1"/>
        <s v="Semco Plastic Co Inc" u="1"/>
        <s v="Ray Cook" u="1"/>
        <s v="Ambertronix" u="1"/>
        <s v="Wilson Golf" u="1"/>
        <s v="Repel Umbrella" u="1"/>
        <s v="Pawley's Island" u="1"/>
        <s v="Copper Compression Gear" u="1"/>
        <s v="DB USA" u="1"/>
        <s v="Yantop" u="1"/>
        <s v="UWANTME" u="1"/>
        <s v="BTEXPERT" u="1"/>
        <s v="Skechers" u="1"/>
        <s v="Caravan Canopy" u="1"/>
        <s v="Catalina Lighting" u="1"/>
        <s v="Corkcicle" u="1"/>
        <s v="Team Golf" u="1"/>
        <s v="Project Patio" u="1"/>
        <s v="WinMac Printers" u="1"/>
        <s v="FIFTY/FIFTY" u="1"/>
        <s v="Callaway" u="1"/>
        <s v="Swartz Ink" u="1"/>
        <s v="FootJoy" u="1"/>
        <s v="Essentials by DFO" u="1"/>
        <s v="LEPOWER" u="1"/>
        <s v="TecTecTec" u="1"/>
        <s v="QUOLF GOLF" u="1"/>
        <s v="FlowerHouse" u="1"/>
        <s v="MOR EUA LLC" u="1"/>
        <s v="Timber Ridge" u="1"/>
        <s v="HeadShot Ammo" u="1"/>
        <s v="Bosch" u="1"/>
        <s v="Eyocean" u="1"/>
        <s v="Lemontec" u="1"/>
        <s v="FIRST DATA" u="1"/>
        <s v="Little Colorado" u="1"/>
        <s v="Aglaia" u="1"/>
        <s v="WH. Bear" u="1"/>
        <s v="Thermoflask" u="1"/>
        <s v="BuyRegisterRolls" u="1"/>
        <s v="RAOYI" u="1"/>
        <s v="1 Perfect Choice" u="1"/>
        <s v="Drive Auto Products" u="1"/>
        <s v="A LAZY DOG" u="1"/>
        <s v="Buschman Store" u="1"/>
        <s v="C.Carnahan Golf" u="1"/>
        <s v="Newhouse Lighting" u="1"/>
        <s v="reduce" u="1"/>
        <s v="Limelights" u="1"/>
        <s v="Motorcraft" u="1"/>
        <s v="Aftermarket" u="1"/>
        <s v="Flexzion" u="1"/>
        <s v="O'Bright" u="1"/>
        <s v="WRB SUPPLY" u="1"/>
        <s v="YETI" u="1"/>
        <s v="Gildan" u="1"/>
        <s v="wanjiaone" u="1"/>
        <s v="Classic Accessories" u="1"/>
        <s v="Summit Legacy Products" u="1"/>
        <s v="Intech" u="1"/>
        <s v="Wagner" u="1"/>
        <s v="Cityoung" u="1"/>
        <s v="VeriFone" u="1"/>
        <s v="Putt-A-Bout" u="1"/>
        <s v="SummerHouse" u="1"/>
        <s v="Paragon Golf" u="1"/>
        <s v="Liberty Imports" u="1"/>
        <s v="ONIVA - a Picnic Time brand" u="1"/>
        <s v="Avengers" u="1"/>
        <s v="Carabelle" u="1"/>
        <s v="Ominilight" u="1"/>
        <s v="BestMassage" u="1"/>
        <s v="Ivy Terrace" u="1"/>
        <s v="LAMPAT" u="1"/>
        <s v="Hulislem" u="1"/>
        <s v="Dreampark" u="1"/>
        <s v="PrideSports" u="1"/>
        <s v="Pinemeadow Golf" u="1"/>
        <s v="Wine Barrel Products" u="1"/>
        <s v="Marvel" u="1"/>
        <s v="CALOVER" u="1"/>
        <s v="Klean Kanteen" u="1"/>
        <s v="PRAIRIE LEISURE" u="1"/>
        <s v="Squirrel Products" u="1"/>
        <s v="Stand, VFN Mx915/925, Telescoping Stand" u="1"/>
        <s v="ZEEFO" u="1"/>
        <s v="Newisland" u="1"/>
        <s v="Tahoe Trails" u="1"/>
        <s v="Sunjoy" u="1"/>
        <s v="Toysery" u="1"/>
        <s v="YOOCOOL" u="1"/>
        <s v="APG Cables" u="1"/>
        <s v="Stomp Rocket" u="1"/>
        <s v="Maggift" u="1"/>
        <s v="RMJ" u="1"/>
        <s v="Yupro" u="1"/>
        <s v="Wilson" u="1"/>
        <s v="SwimWays" u="1"/>
        <s v="Pos-Depot.com" u="1"/>
        <s v="Wedgewood Golf" u="1"/>
        <s v="Ecommersify Inc" u="1"/>
        <s v="Acstar" u="1"/>
        <s v="Play22" u="1"/>
        <s v="ACEIken" u="1"/>
        <s v="Unknown" u="1"/>
        <s v="POWERSTOP" u="1"/>
        <s v="Rockingrocker" u="1"/>
        <s v="AKS" u="1"/>
        <s v="RTIC" u="1"/>
        <s v="TOPOKO" u="1"/>
        <s v="Witkey" u="1"/>
        <s v="LunchBots" u="1"/>
        <s v="DREAM MASTER" u="1"/>
        <s v="Leigh Country" u="1"/>
        <s v="Margaritaville Outdoor" u="1"/>
        <s v="Kozyard" u="1"/>
        <s v="CandyHome" u="1"/>
        <s v="RIVBOS" u="1"/>
        <s v="Zojirushi" u="1"/>
        <s v="Tour Series" u="1"/>
        <s v="PointOfSaleTeam" u="1"/>
        <s v="Run Forever Sports" u="1"/>
        <s v="Elstey" u="1"/>
        <s v="Golf Girl" u="1"/>
        <s v="ILUCI Womens Dresses" u="1"/>
        <s v="Songsen" u="1"/>
        <s v="Merry Garden" u="1"/>
      </sharedItems>
    </cacheField>
    <cacheField name="价格" numFmtId="0">
      <sharedItems containsSemiMixedTypes="0" containsString="0" containsNumber="1" minValue="-1" maxValue="99.95" count="78">
        <n v="14.52"/>
        <n v="79.11"/>
        <n v="7.88"/>
        <n v="26.98"/>
        <n v="39.950000000000003"/>
        <n v="29.98"/>
        <n v="40.950000000000003"/>
        <n v="13.99"/>
        <n v="13"/>
        <n v="15.59"/>
        <n v="17.75"/>
        <n v="9.5"/>
        <n v="13.96"/>
        <n v="16.97"/>
        <n v="29.95"/>
        <n v="5.29"/>
        <n v="11.98"/>
        <n v="12.95"/>
        <n v="1.99"/>
        <n v="8.99"/>
        <n v="98.99"/>
        <n v="34.950000000000003"/>
        <n v="12.99"/>
        <n v="9.99"/>
        <n v="19.95"/>
        <n v="17.989999999999998"/>
        <n v="9.85"/>
        <n v="9.9499999999999993"/>
        <n v="12.45"/>
        <n v="7.99"/>
        <n v="16.989999999999998"/>
        <n v="10.99"/>
        <n v="3.98"/>
        <n v="6.88"/>
        <n v="54.99"/>
        <n v="14.97"/>
        <n v="5.99"/>
        <n v="16.79"/>
        <n v="25.95"/>
        <n v="5.66"/>
        <n v="15.99"/>
        <n v="35.64"/>
        <n v="-1"/>
        <n v="20"/>
        <n v="20.5"/>
        <n v="7.02"/>
        <n v="11.99"/>
        <n v="14.99"/>
        <n v="18.989999999999998"/>
        <n v="39.99"/>
        <n v="18.75"/>
        <n v="6.99"/>
        <n v="17.47"/>
        <n v="7.7"/>
        <n v="21.99"/>
        <n v="24.99"/>
        <n v="15.98"/>
        <n v="6.48"/>
        <n v="29.99"/>
        <n v="8.89"/>
        <n v="8.8800000000000008"/>
        <n v="6.35"/>
        <n v="15.95"/>
        <n v="3.75"/>
        <n v="14.58"/>
        <n v="17.97"/>
        <n v="99.95"/>
        <n v="8.2899999999999991"/>
        <n v="9.8800000000000008"/>
        <n v="19.989999999999998"/>
        <n v="27.2"/>
        <n v="22.99"/>
        <n v="9.86"/>
        <n v="13.49"/>
        <n v="35.89"/>
        <n v="12.97"/>
        <n v="6.44"/>
        <n v="5.85"/>
      </sharedItems>
    </cacheField>
    <cacheField name="最高价" numFmtId="0">
      <sharedItems containsSemiMixedTypes="0" containsString="0" containsNumber="1" minValue="-1" maxValue="620" count="78">
        <n v="14.52"/>
        <n v="79.11"/>
        <n v="13.68"/>
        <n v="74.989999999999995"/>
        <n v="39.950000000000003"/>
        <n v="29.98"/>
        <n v="84.99"/>
        <n v="32.99"/>
        <n v="13"/>
        <n v="15.59"/>
        <n v="17.75"/>
        <n v="28.95"/>
        <n v="18.96"/>
        <n v="16.97"/>
        <n v="29.95"/>
        <n v="5.29"/>
        <n v="12.98"/>
        <n v="32.69"/>
        <n v="48.07"/>
        <n v="20.99"/>
        <n v="98.99"/>
        <n v="620"/>
        <n v="39.99"/>
        <n v="21.95"/>
        <n v="17.989999999999998"/>
        <n v="19.989999999999998"/>
        <n v="16.95"/>
        <n v="12.45"/>
        <n v="7.99"/>
        <n v="16.989999999999998"/>
        <n v="36.57"/>
        <n v="13.58"/>
        <n v="94.55"/>
        <n v="33.78"/>
        <n v="54.99"/>
        <n v="14.97"/>
        <n v="14.99"/>
        <n v="16.79"/>
        <n v="38.950000000000003"/>
        <n v="134.81"/>
        <n v="31.99"/>
        <n v="12.99"/>
        <n v="35.64"/>
        <n v="-1"/>
        <n v="81.510000000000005"/>
        <n v="59.99"/>
        <n v="28.16"/>
        <n v="8.99"/>
        <n v="11.99"/>
        <n v="18.989999999999998"/>
        <n v="33.79"/>
        <n v="9.99"/>
        <n v="17.47"/>
        <n v="34.99"/>
        <n v="7.7"/>
        <n v="29.99"/>
        <n v="24.99"/>
        <n v="22.99"/>
        <n v="28.52"/>
        <n v="9.9499999999999993"/>
        <n v="8.89"/>
        <n v="8.8800000000000008"/>
        <n v="6.35"/>
        <n v="15.99"/>
        <n v="15.95"/>
        <n v="19.489999999999998"/>
        <n v="153.26"/>
        <n v="17.97"/>
        <n v="99.95"/>
        <n v="35.47"/>
        <n v="110.93"/>
        <n v="18.89"/>
        <n v="108.87"/>
        <n v="32.950000000000003"/>
        <n v="13.49"/>
        <n v="35.89"/>
        <n v="12.97"/>
        <n v="17.48"/>
      </sharedItems>
    </cacheField>
    <cacheField name="购物车价格" numFmtId="0">
      <sharedItems containsString="0" containsBlank="1" containsNumber="1" minValue="0" maxValue="99.95" count="73">
        <n v="14.52"/>
        <n v="79.11"/>
        <n v="11.88"/>
        <n v="35"/>
        <n v="39.950000000000003"/>
        <n v="29.98"/>
        <n v="44.95"/>
        <n v="13.99"/>
        <n v="13"/>
        <n v="15.59"/>
        <n v="17.75"/>
        <n v="18.95"/>
        <n v="17.96"/>
        <n v="16.97"/>
        <n v="29.95"/>
        <n v="10.25"/>
        <n v="11.98"/>
        <n v="16.989999999999998"/>
        <n v="7.5"/>
        <n v="8.99"/>
        <n v="99.95"/>
        <n v="39"/>
        <n v="39.99"/>
        <n v="21.95"/>
        <n v="16.73"/>
        <n v="14.99"/>
        <n v="16.95"/>
        <n v="12.45"/>
        <n v="7.99"/>
        <n v="18.39"/>
        <n v="13.58"/>
        <m/>
        <n v="29.99"/>
        <n v="54.99"/>
        <n v="13.7"/>
        <n v="16.79"/>
        <n v="35.950000000000003"/>
        <n v="47.4"/>
        <n v="12.99"/>
        <n v="35.64"/>
        <n v="20.5"/>
        <n v="17.989999999999998"/>
        <n v="11.99"/>
        <n v="18.989999999999998"/>
        <n v="36.630000000000003"/>
        <n v="20.99"/>
        <n v="6.99"/>
        <n v="17.47"/>
        <n v="7.7"/>
        <n v="24.99"/>
        <n v="21.99"/>
        <n v="9.99"/>
        <n v="10.24"/>
        <n v="9.9499999999999993"/>
        <n v="8.89"/>
        <n v="8.8800000000000008"/>
        <n v="3.97"/>
        <n v="15.99"/>
        <n v="16.04"/>
        <n v="15.95"/>
        <n v="38.369999999999997"/>
        <n v="9.85"/>
        <n v="5.49"/>
        <n v="43.19"/>
        <n v="17.97"/>
        <n v="14.06"/>
        <n v="23.99"/>
        <n v="22.99"/>
        <n v="25.95"/>
        <n v="13.49"/>
        <n v="35.89"/>
        <n v="12.97"/>
        <n v="10.75"/>
      </sharedItems>
    </cacheField>
    <cacheField name="评星" numFmtId="0">
      <sharedItems containsString="0" containsBlank="1" containsNumber="1" minValue="0" maxValue="5" count="15">
        <n v="4.3"/>
        <n v="4.4000000000000004"/>
        <n v="4.0999999999999996"/>
        <n v="4.5"/>
        <n v="3.9"/>
        <n v="4"/>
        <n v="4.7"/>
        <n v="4.5999999999999996"/>
        <n v="3.3"/>
        <n v="4.2"/>
        <m/>
        <n v="4.8"/>
        <n v="5"/>
        <n v="3.8"/>
        <n v="3.5"/>
      </sharedItems>
    </cacheField>
    <cacheField name="Review 数量" numFmtId="0">
      <sharedItems containsSemiMixedTypes="0" containsString="0" containsNumber="1" containsInteger="1" minValue="0" maxValue="11057" count="99">
        <n v="1347"/>
        <n v="3797"/>
        <n v="2295"/>
        <n v="2622"/>
        <n v="377"/>
        <n v="4070"/>
        <n v="4383"/>
        <n v="3494"/>
        <n v="3066"/>
        <n v="3505"/>
        <n v="8434"/>
        <n v="11057"/>
        <n v="1672"/>
        <n v="4287"/>
        <n v="8"/>
        <n v="4724"/>
        <n v="623"/>
        <n v="1285"/>
        <n v="1530"/>
        <n v="1725"/>
        <n v="239"/>
        <n v="6743"/>
        <n v="4234"/>
        <n v="756"/>
        <n v="842"/>
        <n v="4403"/>
        <n v="2433"/>
        <n v="7949"/>
        <n v="1170"/>
        <n v="5030"/>
        <n v="1787"/>
        <n v="5541"/>
        <n v="1918"/>
        <n v="602"/>
        <n v="3608"/>
        <n v="940"/>
        <n v="3380"/>
        <n v="787"/>
        <n v="3837"/>
        <n v="3263"/>
        <n v="1024"/>
        <n v="5969"/>
        <n v="6279"/>
        <n v="2293"/>
        <n v="879"/>
        <n v="1641"/>
        <n v="4057"/>
        <n v="1"/>
        <n v="2567"/>
        <n v="5837"/>
        <n v="660"/>
        <n v="3287"/>
        <n v="373"/>
        <n v="825"/>
        <n v="8964"/>
        <n v="547"/>
        <n v="188"/>
        <n v="2503"/>
        <n v="5964"/>
        <n v="2981"/>
        <n v="7904"/>
        <n v="1872"/>
        <n v="1533"/>
        <n v="351"/>
        <n v="2160"/>
        <n v="1703"/>
        <n v="47"/>
        <n v="1999"/>
        <n v="918"/>
        <n v="3122"/>
        <n v="2367"/>
        <n v="430"/>
        <n v="1616"/>
        <n v="1237"/>
        <n v="1631"/>
        <n v="2817"/>
        <n v="3086"/>
        <n v="1277"/>
        <n v="2590"/>
        <n v="1486"/>
        <n v="5287"/>
        <n v="1345"/>
        <n v="1405"/>
        <n v="3318"/>
        <n v="1315"/>
        <n v="4507"/>
        <n v="1652"/>
        <n v="1131"/>
        <n v="3384"/>
        <n v="2535"/>
        <n v="2647"/>
        <n v="2121"/>
        <n v="797"/>
        <n v="1430"/>
        <n v="6431"/>
        <n v="951"/>
        <n v="3427"/>
        <n v="1481"/>
        <n v="357"/>
      </sharedItems>
    </cacheField>
    <cacheField name="预测30天销量" numFmtId="0">
      <sharedItems containsSemiMixedTypes="0" containsString="0" containsNumber="1" containsInteger="1" minValue="0" maxValue="46335" count="100">
        <n v="46335"/>
        <n v="19506"/>
        <n v="15667"/>
        <n v="18216"/>
        <n v="5674"/>
        <n v="16214"/>
        <n v="18298"/>
        <n v="17827"/>
        <n v="21587"/>
        <n v="9525"/>
        <n v="17712"/>
        <n v="16558"/>
        <n v="15108"/>
        <n v="14880"/>
        <n v="7514"/>
        <n v="8017"/>
        <n v="10763"/>
        <n v="9393"/>
        <n v="10360"/>
        <n v="12632"/>
        <n v="10171"/>
        <n v="10942"/>
        <n v="13809"/>
        <n v="12199"/>
        <n v="12270"/>
        <n v="10847"/>
        <n v="9603"/>
        <n v="12588"/>
        <n v="8502"/>
        <n v="12931"/>
        <n v="9669"/>
        <n v="13067"/>
        <n v="8317"/>
        <n v="12"/>
        <n v="9042"/>
        <n v="5022"/>
        <n v="12394"/>
        <n v="5468"/>
        <n v="12459"/>
        <n v="7754"/>
        <n v="10728"/>
        <n v="10236"/>
        <n v="11284"/>
        <n v="10431"/>
        <n v="5775"/>
        <n v="13008"/>
        <n v="7395"/>
        <n v="213"/>
        <n v="7749"/>
        <n v="8563"/>
        <n v="6360"/>
        <n v="8510"/>
        <n v="10282"/>
        <n v="6122"/>
        <n v="8869"/>
        <n v="11742"/>
        <n v="8430"/>
        <n v="2826"/>
        <n v="7088"/>
        <n v="9622"/>
        <n v="10944"/>
        <n v="8573"/>
        <n v="8743"/>
        <n v="5953"/>
        <n v="14436"/>
        <n v="6449"/>
        <n v="3648"/>
        <n v="6691"/>
        <n v="9611"/>
        <n v="8476"/>
        <n v="8770"/>
        <n v="8046"/>
        <n v="9127"/>
        <n v="6768"/>
        <n v="9208"/>
        <n v="9398"/>
        <n v="2211"/>
        <n v="6750"/>
        <n v="7599"/>
        <n v="9702"/>
        <n v="9503"/>
        <n v="7564"/>
        <n v="7970"/>
        <n v="5981"/>
        <n v="2955"/>
        <n v="3934"/>
        <n v="6979"/>
        <n v="6864"/>
        <n v="5297"/>
        <n v="5500"/>
        <n v="9970"/>
        <n v="2655"/>
        <n v="5708"/>
        <n v="6239"/>
        <n v="8106"/>
        <n v="7885"/>
        <n v="2173"/>
        <n v="6078"/>
        <n v="4601"/>
        <n v="5689"/>
      </sharedItems>
    </cacheField>
    <cacheField name="预测30天销售额" numFmtId="0">
      <sharedItems containsString="0" containsBlank="1" containsNumber="1" minValue="0" maxValue="1543119.66" count="99">
        <n v="672784.2"/>
        <n v="1543119.66"/>
        <n v="186123.96"/>
        <n v="637560"/>
        <n v="226676.3"/>
        <n v="486095.72"/>
        <n v="822495.1"/>
        <n v="249399.73"/>
        <n v="280631"/>
        <n v="148494.75"/>
        <n v="314388"/>
        <n v="313774.09999999998"/>
        <n v="271339.68"/>
        <n v="252513.6"/>
        <n v="225044.3"/>
        <n v="82174.25"/>
        <n v="128940.74"/>
        <n v="159587.07"/>
        <n v="77700"/>
        <n v="113561.68"/>
        <n v="1016591.45"/>
        <n v="426738"/>
        <n v="234614.91"/>
        <n v="487838.01"/>
        <n v="269326.5"/>
        <n v="181470.31"/>
        <n v="143948.97"/>
        <n v="213366.6"/>
        <n v="105849.9"/>
        <n v="103318.69"/>
        <n v="164276.31"/>
        <n v="240302.13"/>
        <n v="112944.86"/>
        <m/>
        <n v="271169.58"/>
        <n v="276159.78000000003"/>
        <n v="169797.8"/>
        <n v="81965.320000000007"/>
        <n v="209186.61"/>
        <n v="278756.3"/>
        <n v="182268.72"/>
        <n v="173500.2"/>
        <n v="534861.6"/>
        <n v="135498.69"/>
        <n v="98117.25"/>
        <n v="168973.92"/>
        <n v="263557.8"/>
        <n v="232082.55"/>
        <n v="175541.5"/>
        <n v="114416.4"/>
        <n v="144584.9"/>
        <n v="92435.18"/>
        <n v="73402.78"/>
        <n v="132946.31"/>
        <n v="222980.58"/>
        <n v="308790.90000000002"/>
        <n v="36709.74"/>
        <n v="148777.12"/>
        <n v="67257.78"/>
        <n v="191191.67999999999"/>
        <n v="111363.27"/>
        <n v="67321.100000000006"/>
        <n v="178530.47"/>
        <n v="360755.64"/>
        <n v="141813.51"/>
        <n v="36443.519999999997"/>
        <n v="68515.839999999997"/>
        <n v="95629.45"/>
        <n v="254195.24"/>
        <n v="77965.3"/>
        <n v="71448.479999999996"/>
        <n v="36234.19"/>
        <n v="108220.32"/>
        <n v="147696.32000000001"/>
        <n v="140876.01999999999"/>
        <n v="35265.449999999997"/>
        <n v="258997.5"/>
        <n v="74850.149999999994"/>
        <n v="77518.98"/>
        <n v="237479.97"/>
        <n v="41526.36"/>
        <n v="95560.3"/>
        <n v="258319.39"/>
        <n v="53101.35"/>
        <n v="393203.3"/>
        <n v="98124.74"/>
        <n v="89163.36"/>
        <n v="127075.03"/>
        <n v="219945"/>
        <n v="229210.3"/>
        <n v="42453.45"/>
        <n v="79854.92"/>
        <n v="187045.22"/>
        <n v="210350.7"/>
        <n v="106368.65"/>
        <n v="77988.97"/>
        <n v="78831.66"/>
        <n v="49460.75"/>
        <n v="119412.11"/>
      </sharedItems>
    </cacheField>
    <cacheField name="销量平均值" numFmtId="0">
      <sharedItems containsSemiMixedTypes="0" containsString="0" containsNumber="1" containsInteger="1" minValue="0" maxValue="9568" count="1">
        <n v="9568"/>
      </sharedItems>
    </cacheField>
    <cacheField name="销售额平均值" numFmtId="0">
      <sharedItems containsSemiMixedTypes="0" containsString="0" containsNumber="1" containsInteger="1" minValue="0" maxValue="212408" count="1">
        <n v="212408"/>
      </sharedItems>
    </cacheField>
    <cacheField name="上架日期" numFmtId="0">
      <sharedItems containsBlank="1" count="95">
        <s v="5/25/2018"/>
        <s v="7/16/2009"/>
        <s v="7/25/2018"/>
        <s v="8/8/2005"/>
        <s v="5/10/2016"/>
        <s v="3/26/2019"/>
        <s v="8/16/2016"/>
        <s v="3/27/2016"/>
        <s v="1/21/2016"/>
        <s v="6/3/2010"/>
        <s v="8/19/2014"/>
        <m/>
        <s v="5/18/2018"/>
        <s v="2/6/2017"/>
        <s v="2/24/2016"/>
        <s v="1/26/2009"/>
        <s v="7/31/2018"/>
        <s v="9/6/2016"/>
        <s v="7/28/2013"/>
        <s v="5/14/2016"/>
        <s v="3/10/2019"/>
        <s v="6/29/2006"/>
        <s v="4/25/2006"/>
        <s v="4/25/2019"/>
        <s v="8/3/2018"/>
        <s v="3/27/2014"/>
        <s v="8/7/2017"/>
        <s v="12/31/2011"/>
        <s v="7/1/2010"/>
        <s v="4/5/2017"/>
        <s v="2/25/2019"/>
        <s v="4/5/2019"/>
        <s v="1/11/2018"/>
        <s v="11/18/2013"/>
        <s v="1/13/2011"/>
        <s v="1/18/2018"/>
        <s v="6/15/2004"/>
        <s v="8/11/2015"/>
        <s v="5/4/2018"/>
        <s v="12/15/2016"/>
        <s v="7/16/2016"/>
        <s v="12/3/2018"/>
        <s v="2/26/2019"/>
        <s v="1/23/2017"/>
        <s v="5/5/2019"/>
        <s v="1/10/2013"/>
        <s v="2/22/2013"/>
        <s v="6/27/2017"/>
        <s v="7/26/2005"/>
        <s v="8/20/2017"/>
        <s v="3/17/2018"/>
        <s v="11/30/2016"/>
        <s v="12/1/2018"/>
        <s v="10/12/2018"/>
        <s v="1/4/2016"/>
        <s v="9/10/2018"/>
        <s v="12/16/2016"/>
        <s v="7/19/2018"/>
        <s v="3/19/2017"/>
        <s v="1/18/2008"/>
        <s v="3/26/2018"/>
        <s v="6/24/2018"/>
        <s v="5/31/2016"/>
        <s v="3/16/2019"/>
        <s v="1/15/2008"/>
        <s v="10/26/2017"/>
        <s v="6/1/2014"/>
        <s v="8/3/2009"/>
        <s v="4/20/2018"/>
        <s v="2/5/2008"/>
        <s v="11/5/2015"/>
        <s v="7/15/2017"/>
        <s v="6/25/2017"/>
        <s v="5/19/2014"/>
        <s v="8/10/2018"/>
        <s v="8/11/2017"/>
        <s v="5/17/2009"/>
        <s v="1/1/2010"/>
        <s v="1/31/2013"/>
        <s v="9/20/2016"/>
        <s v="5/24/2012"/>
        <s v="6/25/2015"/>
        <s v="7/22/2015"/>
        <s v="8/8/2017"/>
        <s v="4/8/2015"/>
        <s v="3/7/2012"/>
        <s v="6/26/2017"/>
        <s v="5/16/2018"/>
        <s v="1/4/2017"/>
        <s v="9/15/2016"/>
        <s v="8/24/2010"/>
        <s v="5/7/2018"/>
        <s v="8/1/2018"/>
        <s v="11/15/2015"/>
        <s v="10/7/2018"/>
      </sharedItems>
    </cacheField>
    <cacheField name="卖家数" numFmtId="0">
      <sharedItems containsSemiMixedTypes="0" containsString="0" containsNumber="1" containsInteger="1" minValue="0" maxValue="30" count="18">
        <n v="1"/>
        <n v="4"/>
        <n v="2"/>
        <n v="8"/>
        <n v="12"/>
        <n v="6"/>
        <n v="24"/>
        <n v="9"/>
        <n v="23"/>
        <n v="3"/>
        <n v="28"/>
        <n v="7"/>
        <n v="5"/>
        <n v="30"/>
        <n v="16"/>
        <n v="15"/>
        <n v="13"/>
        <n v="22"/>
      </sharedItems>
    </cacheField>
    <cacheField name="购物车卖家" numFmtId="0">
      <sharedItems containsBlank="1" count="4">
        <s v="MCH"/>
        <s v="AMZ"/>
        <s v="FBA"/>
        <m u="1"/>
      </sharedItems>
    </cacheField>
    <cacheField name="LQS质量分" numFmtId="0">
      <sharedItems containsSemiMixedTypes="0" containsString="0" containsNumber="1" containsInteger="1" minValue="0" maxValue="94" count="31">
        <n v="76"/>
        <n v="72"/>
        <n v="80"/>
        <n v="86"/>
        <n v="78"/>
        <n v="68"/>
        <n v="70"/>
        <n v="88"/>
        <n v="84"/>
        <n v="82"/>
        <n v="50"/>
        <n v="66"/>
        <n v="63"/>
        <n v="64"/>
        <n v="62"/>
        <n v="71"/>
        <n v="65"/>
        <n v="26"/>
        <n v="87"/>
        <n v="73"/>
        <n v="77"/>
        <n v="83"/>
        <n v="60"/>
        <n v="59"/>
        <n v="69"/>
        <n v="75"/>
        <n v="79"/>
        <n v="90"/>
        <n v="94"/>
        <n v="56"/>
        <n v="74"/>
      </sharedItems>
    </cacheField>
    <cacheField name="评星等级" numFmtId="0">
      <sharedItems containsBlank="1" count="6">
        <s v="4-4.5星"/>
        <s v="4.5-5星"/>
        <s v="3-4星"/>
        <s v="1-2星"/>
        <m u="1"/>
        <s v="2-3星" u="1"/>
      </sharedItems>
    </cacheField>
    <cacheField name="价格区间" numFmtId="0">
      <sharedItems containsBlank="1" count="28">
        <s v="10-15"/>
        <s v="70-100"/>
        <s v="30-40"/>
        <s v="20-30"/>
        <s v="40-50"/>
        <s v="15-20"/>
        <s v="5-10"/>
        <s v="&lt;5"/>
        <s v="50-70"/>
        <s v="&lt;10" u="1"/>
        <m u="1"/>
        <s v="600-700" u="1"/>
        <s v="120-150" u="1"/>
        <s v="450-500" u="1"/>
        <s v="200-250" u="1"/>
        <s v="500+" u="1"/>
        <s v="800-900" u="1"/>
        <s v="300-350" u="1"/>
        <s v="50+" u="1"/>
        <s v="10-20" u="1"/>
        <s v="1000+" u="1"/>
        <s v="150-180" u="1"/>
        <s v="350-400" u="1"/>
        <s v="100+" u="1"/>
        <s v="180-200" u="1"/>
        <s v="400-450" u="1"/>
        <s v="120+" u="1"/>
        <s v="100-120" u="1"/>
      </sharedItems>
    </cacheField>
    <cacheField name="review数区间" numFmtId="0">
      <sharedItems containsBlank="1" count="18">
        <s v="1000-1500"/>
        <s v="3500-4000"/>
        <s v="2000-2500"/>
        <s v="2500-3000"/>
        <s v="200-500"/>
        <s v="4000-4500"/>
        <s v="3000-3500"/>
        <s v="5000+"/>
        <s v="1500-2000"/>
        <s v="&lt;20"/>
        <s v="4500-5000"/>
        <s v="500-1000"/>
        <s v="100-200"/>
        <s v="20-50"/>
        <s v="50-100" u="1"/>
        <s v="0" u="1"/>
        <m u="1"/>
        <s v="&lt;200" u="1"/>
      </sharedItems>
    </cacheField>
    <cacheField name="包装重量" numFmtId="0">
      <sharedItems containsString="0" containsBlank="1" containsNumber="1" minValue="0" maxValue="14.8" count="54">
        <n v="4.7"/>
        <n v="4.4000000000000004"/>
        <n v="0.2"/>
        <n v="0.75"/>
        <n v="0.98"/>
        <n v="0.05"/>
        <n v="1.1000000000000001"/>
        <n v="0.13"/>
        <n v="0.55000000000000004"/>
        <n v="0.35"/>
        <n v="0.22"/>
        <n v="0.24"/>
        <n v="0.5"/>
        <n v="0.36"/>
        <n v="0.12"/>
        <n v="1.5"/>
        <n v="0.04"/>
        <n v="6.38"/>
        <n v="0.8"/>
        <n v="2.7"/>
        <n v="2"/>
        <m/>
        <n v="0.18"/>
        <n v="0.49"/>
        <n v="1"/>
        <n v="12"/>
        <n v="0.15"/>
        <n v="0.3"/>
        <n v="1.1499999999999999"/>
        <n v="1.7"/>
        <n v="0.1"/>
        <n v="7.0000000000000007E-2"/>
        <n v="0.6"/>
        <n v="0.44"/>
        <n v="0.45"/>
        <n v="5.6"/>
        <n v="2.2000000000000002"/>
        <n v="0.28000000000000003"/>
        <n v="14.8"/>
        <n v="0.11"/>
        <n v="0.93"/>
        <n v="1.45"/>
        <n v="0.06"/>
        <n v="0.01"/>
        <n v="0.09"/>
        <n v="0.4"/>
        <n v="0.17"/>
        <n v="7.69"/>
        <n v="0.02"/>
        <n v="0.7"/>
        <n v="0.34"/>
        <n v="1.05"/>
        <n v="0.86"/>
        <n v="0.3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3593.671099537001" createdVersion="6" refreshedVersion="5" minRefreshableVersion="3" recordCount="103" xr:uid="{00000000-000A-0000-FFFF-FFFF03000000}">
  <cacheSource type="worksheet">
    <worksheetSource ref="A2:AA105" sheet="Outdoor Recreation"/>
  </cacheSource>
  <cacheFields count="27">
    <cacheField name="排名" numFmtId="0">
      <sharedItems containsString="0" containsBlank="1" containsNumber="1" containsInteger="1" minValue="0" maxValue="100" count="10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m/>
      </sharedItems>
    </cacheField>
    <cacheField name="排名区间" numFmtId="0">
      <sharedItems containsBlank="1" count="6">
        <s v="TOP20"/>
        <s v="TOP21-40"/>
        <s v="TOP41-60"/>
        <s v="TOP61-80"/>
        <s v="TOP81-100"/>
        <m/>
      </sharedItems>
    </cacheField>
    <cacheField name="大类排名" numFmtId="0">
      <sharedItems containsString="0" containsBlank="1" containsNumber="1" containsInteger="1" minValue="0" maxValue="188659" count="90">
        <n v="12"/>
        <n v="3"/>
        <n v="9"/>
        <n v="6"/>
        <n v="8"/>
        <n v="17"/>
        <n v="19"/>
        <n v="11"/>
        <n v="22"/>
        <n v="24"/>
        <n v="28"/>
        <n v="20"/>
        <n v="33"/>
        <n v="30"/>
        <n v="36"/>
        <n v="31"/>
        <n v="144"/>
        <n v="34"/>
        <n v="50"/>
        <n v="38"/>
        <n v="40"/>
        <n v="41"/>
        <n v="60"/>
        <n v="45"/>
        <n v="46"/>
        <n v="39"/>
        <n v="47"/>
        <n v="74"/>
        <n v="79"/>
        <n v="188659"/>
        <n v="81"/>
        <n v="49"/>
        <n v="87"/>
        <n v="2"/>
        <n v="54"/>
        <n v="55"/>
        <n v="56"/>
        <n v="58"/>
        <n v="116"/>
        <n v="65"/>
        <n v="67"/>
        <n v="68"/>
        <n v="142"/>
        <n v="72"/>
        <n v="145"/>
        <n v="147"/>
        <n v="310"/>
        <n v="76"/>
        <n v="73"/>
        <n v="181"/>
        <n v="82"/>
        <n v="83"/>
        <n v="84"/>
        <n v="85"/>
        <n v="185"/>
        <n v="344"/>
        <n v="192"/>
        <n v="89"/>
        <n v="193"/>
        <n v="91"/>
        <n v="270"/>
        <n v="93"/>
        <n v="368"/>
        <n v="204"/>
        <n v="97"/>
        <n v="98"/>
        <n v="90"/>
        <n v="104"/>
        <n v="105"/>
        <n v="106"/>
        <n v="107"/>
        <n v="112"/>
        <n v="113"/>
        <n v="244"/>
        <n v="103"/>
        <n v="416"/>
        <n v="249"/>
        <n v="120"/>
        <n v="254"/>
        <n v="255"/>
        <n v="111"/>
        <n v="265"/>
        <n v="124"/>
        <n v="125"/>
        <n v="449"/>
        <n v="130"/>
        <n v="132"/>
        <n v="275"/>
        <n v="133"/>
        <m/>
      </sharedItems>
    </cacheField>
    <cacheField name="分类" numFmtId="0">
      <sharedItems containsBlank="1" count="9">
        <s v="Health &amp; Household"/>
        <s v="Sports &amp; Outdoors"/>
        <s v="Clothing, Shoes &amp; Jewelry"/>
        <s v="Kitchen &amp; Dining"/>
        <s v="Patio, Lawn &amp; Garden"/>
        <s v="Automotive"/>
        <s v="Tools &amp; Home Improvement"/>
        <s v="Home &amp; Kitchen"/>
        <m/>
      </sharedItems>
    </cacheField>
    <cacheField name="ASIN" numFmtId="0">
      <sharedItems containsBlank="1" count="101">
        <s v="B07B46WWN2"/>
        <s v="B01M4RCAVO"/>
        <s v="B07JPYSNDP"/>
        <s v="B004QWYCVG"/>
        <s v="B01ACAXJ50"/>
        <s v="B0779SKCXW"/>
        <s v="B01GW2GH4M"/>
        <s v="B07JDFRM6G"/>
        <s v="B01LA75PTW"/>
        <s v="B07MTWNXV1"/>
        <s v="B00M1VN15M"/>
        <s v="B01J4MF19O"/>
        <s v="B07HY3VCC3"/>
        <s v="B07BNVTFM1"/>
        <s v="B01N9TMZJU"/>
        <s v="B004N59OFU"/>
        <s v="B07G2VY8NW"/>
        <s v="B07DPTYS35"/>
        <s v="B00E8PZTHC"/>
        <s v="B07NDHJ6L6"/>
        <s v="B07MSYTQNM"/>
        <s v="B07PFS93YQ"/>
        <s v="B07QDPMZBM"/>
        <s v="B07L9DH48D"/>
        <s v="B07FDVKYYS"/>
        <s v="B00HA2ZKFQ"/>
        <s v="B07CBMVV6G"/>
        <s v="B07PGJ593Z"/>
        <s v="B07QMP66MK"/>
        <s v="B003FO2B5U"/>
        <s v="B07KLS5N5W"/>
        <s v="B07PBY2Y5V"/>
        <s v="B07B725M81"/>
        <s v="B07QNFL7ZX"/>
        <s v="B078YPVCC9"/>
        <s v="B00P2XZKZ0"/>
        <s v="B006EPM74W"/>
        <s v="B0793T58LL"/>
        <s v="B0006IX87S"/>
        <s v="B07C1H3PH6"/>
        <s v="B07CVNLX71"/>
        <s v="B07C4BZY7Y"/>
        <s v="B001NCDE84"/>
        <s v="B07PFRLSC5"/>
        <s v="B071HLPJ77"/>
        <s v="B07P7RGQ6B"/>
        <s v="B01EN6LTAQ"/>
        <s v="B07HG3LWNH"/>
        <s v="B00PZTVEMY"/>
        <s v="B00GA03F2O"/>
        <s v="B07BHXYR57"/>
        <s v="B01L8JJ1GK"/>
        <s v="B00CYBXH7G"/>
        <s v="B076CWHTP5"/>
        <s v="B07CGMMGZW"/>
        <s v="B07H1R7M45"/>
        <s v="B07F8B9T8Z"/>
        <s v="B01A5KLUG2"/>
        <s v="B07H7HWYZN"/>
        <s v="B07FZTWG1B"/>
        <s v="B006QF3TW4"/>
        <s v="B07BKR2WXP"/>
        <s v="B00DGAV88Y"/>
        <s v="B07BQV3HQR"/>
        <s v="B07DKHTKP3"/>
        <s v="B01GDQH5TI"/>
        <s v="B07PJSS153"/>
        <s v="B075M2QJPH"/>
        <s v="B073TVN384"/>
        <s v="B07HP3KWB1"/>
        <s v="B001RR08O8"/>
        <s v="B07C81F48R"/>
        <s v="B00006IDL6"/>
        <s v="B07CMWGL2M"/>
        <s v="B07C1X4GS7"/>
        <s v="B07MJJ2G5Z"/>
        <s v="B011H28ZII"/>
        <s v="B07FTHGQ2Y"/>
        <s v="B07H7CHWML"/>
        <s v="B001ZFIA6U"/>
        <s v="B0033990ZQ"/>
        <s v="B00AC8G8C4"/>
        <s v="B01M0F5IA4"/>
        <s v="B07P7Y877S"/>
        <s v="B010EAR6YI"/>
        <s v="B07MM5W7Q8"/>
        <s v="B07P11Q96H"/>
        <s v="B076T39YNG"/>
        <s v="B01MT8MQBT"/>
        <s v="B07Q41Y9P6"/>
        <s v="B07PB1MCJY"/>
        <s v="B072WHQFJ7"/>
        <s v="B07D3TTS5X"/>
        <s v="B01HO66F1U"/>
        <s v="B07CNSRKH7"/>
        <s v="B002NLGNW8"/>
        <s v="B07F1SFJ2W"/>
        <s v="B014JUMTXM"/>
        <s v="B016YKHX1S"/>
        <s v="B07QD5NMTB"/>
        <m/>
      </sharedItems>
    </cacheField>
    <cacheField name="图片" numFmtId="0">
      <sharedItems containsString="0" containsBlank="1" containsNumber="1" containsInteger="1" minValue="0" maxValue="50" count="5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m/>
      </sharedItems>
    </cacheField>
    <cacheField name="标题" numFmtId="0">
      <sharedItems containsBlank="1" count="100">
        <s v="Cottonelle FreshCare Flushable Wipes for Adults, Wet Wipes, Alcohol Free, 336 Wet Wipes per Pack (Eight 42-Count Resealable Soft Packs)"/>
        <s v="Sawyer Products Premium Insect Repellent with 20% Picaridin"/>
        <s v="VIFUUR Water Sports Shoes Barefoot Quick-Dry Aqua Yoga Socks Slip-on for Men Women Kids"/>
        <s v="Native Unisex Kid's Jefferson Slip-On Sneaker"/>
        <s v="Hydro Flask 32 oz Double Wall Vacuum Insulated Stainless Steel Leak Proof Sports Water Bottle, Wide Mouth with BPA Free Flex Cap, Cobalt"/>
        <s v="LETSCOM Fitness Tracker HR, Activity Tracker Watch with Heart Rate Monitor, Waterproof Smart Fitness Band with Step Counter, Calorie Counter, Pedometer Watch for Kids Women and Men"/>
        <s v="Hydro Flask Double Wall Vacuum Insulated Stainless Steel Sports Water Bottle, Wide Mouth with BPA Free Straw Lid"/>
        <s v="Simple Modern Summit Water Bottle + Extra Lid - Wide Mouth Vacuum Insulated 18/8 Stainless Steel Powder Coated"/>
        <s v="CamelBak eddy Kids 12oz Water Bottle"/>
        <s v="Stearns Puddle Jumper Kids Life Jacket | Life Vest for Children"/>
        <s v="BlenderBottle Classic Loop Top Shaker Bottle, 28-Ounce, Aqua/Aqua"/>
        <s v="Physix Gear Compression Socks for Men &amp; Women (20-30 mmHg) Best Graduated Athletic Fit for Running, Nurses, Shin Splints, Flight Travel &amp; Maternity Pregnancy - Boost Stamina, Circulation &amp; Recovery"/>
        <s v="BuildLife 1 Gallon Water Bottle Motivational Fitness Workout with Time Marker |Drink More Water Daily | Clear BPA-Free | Large 128 Ounce/73OZ/43OZ of Water"/>
        <s v="POWERLIX Compression Knee Sleeve - Best Knee Brace for Men &amp; Women (SINGLE) – Knee Support for Running, Crossfit, Basketball, Weightlifting, Gym, Workout, Sports etc. – for BEST FIT CHECK SIZING CHART"/>
        <s v="Hydro Flask 12 Oz Standard w Flex Cap Lava, 1 EA"/>
        <s v="REPEL Plant-Based Lemon Eucalyptus Insect Repellent, Pump Spray, 4-Ounce"/>
        <s v="SIMARI Womens and Mens Water Shoes Quick-Dry Aqua Socks Barefoot for Outdoor Beach Swim Surf Yoga Exercise SWS001"/>
        <s v="Hydro Flask Wide Mouth BPA Free Insulated Sports Water Bottle Straw Lid for Sipping (Not Leak Proof)"/>
        <s v="Next Level Mens T-Shirt"/>
        <s v="Rainleaf Microfiber Towel Perfect Sports &amp; Travel &amp;Beach Towel. Fast Drying - Super Absorbent - Ultra Compact. Suitable for Camping, Gym, Beach, Swimming, Backpacking."/>
        <s v="Fitbit Inspire HR Heart Rate &amp; Fitness Tracker, One Size (S &amp; L bands included), 1 Count"/>
        <s v="Coleman Dome Tent for Camping | Sundome Tent with Easy Setup"/>
        <s v="Carhartt Men's K87 Workwear Pocket Short-Sleeve T-Shirt"/>
        <s v="Simple Modern Summit Water Bottle with Straw Lid - Wide Mouth Vacuum Insulated 18/8 Stainless Steel Powder Coated"/>
        <s v="QuiFit Portable Drinking Straw Daily Water Bottle Sport Water Jug Gallon BPA Free Non Leak Design with Time Marked to Ensure You Drink Enough of Water Throughout The Day(Kindly tips:not include brush)"/>
        <s v="Sport-Brella Versa-Brella SPF 50+ Adjustable Umbrella with Universal Clamp"/>
        <s v="Copper Compression Socks For Men &amp; Women(3 Pairs),15-20mmHg is Best For Running,Athletic,Medical,Pregnancy and Travel"/>
        <s v="SB SOX Compression Socks (20-30mmHg) for Men &amp; Women - Best Stockings for Running, Medical, Athletic, Edema, Diabetic, Varicose Veins, Travel, Pregnancy, Shin Splints"/>
        <s v="Zippo Butane Fuel"/>
        <s v="Fit &amp; Fresh Cool Coolers Slim Ice Packs for Coolers/Lunch Bags/Lunch Boxes/Office/Jobsite/Camping/Beach/Picnics/Golfing, for All Ages, Set of 4, Blue"/>
        <s v="HYDRO CELL Stainless Steel Water Bottle w/Straw &amp; Wide Mouth Lids (40oz 32oz 24oz 18oz) - Keeps Liquids Hot or Cold with Double Wall Vacuum Insulated Sweat Proof Sport Design"/>
        <s v="Hanes Men's Pullover EcoSmart Fleece Hooded Sweatshirt"/>
        <s v="Womens and Mens Kids Water Shoes Barefoot Quick-Dry Aqua Socks for Beach Swim Surf Yoga Exercise"/>
        <s v="Band-Aid Brand Flexible Fabric Adhesive Bandages for Wound Care &amp; First Aid, Assorted Sizes, 100 ct"/>
        <s v="CHARMKING Compression Socks for Women &amp; Men 15-20 mmHg is Best Graduated Athletic &amp; Medical Running Flight Travel Nurses Pregnant - Boost Performance Blood Circulation &amp; Recovery"/>
        <s v="GCI Outdoor Freestyle Rocker Portable Folding Rocking Chair"/>
        <s v="KT Tape Pro Kinesiology Sports Tape, Latex Free, Water Resistant, Therapeutic Tape, Pro &amp; Olympic Choice, Precut &amp; Uncut Options, 1 Roll"/>
        <s v="Barerun Barefoot Quick-Dry Water Sports Shoes Aqua Socks for Swim Beach Pool Surf Yoga for Women Men"/>
        <s v="Camco TastePURE Water Filter with Flexible Hose Protector Greatly Reduces Bad Taste, Odors, Chlorine and Sediment in Drinking Water (40043)"/>
        <s v="Wise Owl Outfitters Hammock Camping Double &amp; Single with Tree Straps - USA Based Hammocks Brand Gear, Indoor Outdoor Backpacking Survival &amp; Travel, Portable"/>
        <s v="Contigo Kids 2 and 1 Snack Hero Kids Tumbler and Snack Cup- 13 oz (Blue)"/>
        <s v="SB SOX Compression Foot Sleeves for Men &amp; Women - Best Plantar Fasciitis Socks for Plantar Fasciitis Pain Relief, Heel Pain, and Treatment for Everyday Use with Arch Support"/>
        <s v="Nalgene Tritan Wide Mouth BPA-Free Water Bottle"/>
        <s v="Simple Modern Wave Water Bottle - Vacuum Insulated Double Wall 18/8 Stainless Steel"/>
        <s v="Baleaf Men's UPF 50+ UV Sun Protection Outdoor Long Sleeve Performance T-Shirt"/>
        <s v="Contigo 2063286 Ashland Water Bottle, 24 oz, Chard"/>
        <s v="Razor A Kick Scooter"/>
        <s v="CCBETTER Bike Lock, Cable Locks 4 Feet x 1/2 Inch High Security 5 Digit Resettable Combination Bicycle Lock Coiling Best for Bicycle Outdoors"/>
        <s v="Unionbay Men's Cordova Belted Messenger Cargo Short - Reg and Big and Tall Sizes"/>
        <s v="Hydro Flask Double Wall Vacuum Insulated Stainless Steel Water Bottle / Travel Coffee Mug, Wide Mouth with BPA Free Hydro Flip Cap"/>
        <s v="Baleaf Women's UPF 50+ Sun Protection T-Shirt Long/Short Sleeve Outdoor Performance"/>
        <s v="Hanes Men's Ecosmart Fleece Sweatshirt"/>
        <s v="Be Smart Get Prepared 100 Piece First Aid Kit, Clean, Treat and Protect Most Injuries with The kit That is Great for Any Home, Office, Vehicle, Camping and Sports. 0.71 Pound"/>
        <s v="CamelBak Chute Mag Water Bottle, BPA-Free"/>
        <s v="UFlex Athletics Knee Compression Sleeve Support for Running, Jogging, Sports - Brace for Joint Pain Relief, Arthritis and Injury Recovery - Single Wrap"/>
        <s v="Brita 26 Ounce Premium Filtering Water Bottle with Filter BPA Free - Clear"/>
        <s v="Intex Dura-Beam Standard Series Pillow Rest Raised Airbed w/Built-in Pillow &amp; Internal Electric Pump"/>
        <s v="UV Flashlight Black light UV Lights , Vansky 51 LED Ultraviolet Blacklight Pet Urine Detector For Dog/Cat Urine,Dry Stains,Bed Bug, Matching with Pet Odor Eliminator"/>
        <s v="Compression Socks for Women and Men-Best Medical,for Running,Nursing,Circulation &amp; Recovery"/>
        <s v="Maledan Bands Replacement Compatible with Fitbit Charge 2, 3-Pack, Women Men"/>
        <s v="LifeStraw Personal Water Filter"/>
        <s v="Simple Modern Ascent Water Bottle - Narrow Mouth, Vacuum Insulated, Double Wall, 18/8 Stainless Steel Powder Coated"/>
        <s v="Bell Standard and Self Sealing Bike Tubes"/>
        <s v="Hilor Women's One Piece Swimsuits One Shoulder Swimwear Asymmetric Ruffle Monokinis Bathing Suits"/>
        <s v="TRUWEO Posture Corrector For Men And Women - USA Designed Upper Back Brace For Clavicle Support And Providing Pain Relief From Neck, Back &amp; Shoulder"/>
        <s v="Pink Queen Women's Removable Strap Wrap Pad Cheeky High Waist Bikini Set Swimsuit"/>
        <s v="IYOU Sport Watch Band Compatible with Apple Watch 38mm 40mm 42mm 44mm, Lightweight Breathable Nylon Loop Bands Replacement Strap Compatible with iWatch Series 4/3/2/1"/>
        <s v="Jerzees Men's Spot Shield Short Sleeve Polo Sport Shirt"/>
        <s v="UV Protection Cooling Arm Sleeves - UPF 50 Compression Sun Sleeves for Men &amp; Women for Running, Cycling, Fishing, Golf, Volleyball, Basketball, Baseball &amp; Football - Skin Cancer Foundation Recommended"/>
        <s v="LoveHome Memory Foam Lumbar Support Back Cushion with 3D Mesh Cover Balanced Firmness Designed for Lower Back Pain Relief- Ideal Back Pillow for Computer/Office Chair, Car Seat, Recliner etc. (Azure)"/>
        <s v="KT Tape Cotton Kinesiology Sports Tape, Latex Free, Breathable, Therapeutic Tape, Pro &amp; Olympic Choice, Precut &amp; Uncut Options, 1 Roll"/>
        <s v="BlenderBottle Pro Series Shaker Bottle, 24-Ounce, Black"/>
        <s v="Band-Aid Brand Flexible Fabric Adhesive Bandages for Wound Care and First Aid, All One Size, 100 ct (Packaging May Vary)"/>
        <s v="GKVK Mens Slimming Body Shaper Vest Shirt Abs Abdomen Slim"/>
        <s v="TechWare Pro Ankle Brace Compression Sleeve - Relieves Achilles Tendonitis, Joint Pain. Plantar Fasciitis Foot Sock with Arch Support Reduces Swelling &amp; Heel Spur Pain. Injury Recovery for Sports"/>
        <s v="Sable Knee Brace, Compression Sleeve FDA Approved, Support for Arthritis, ACL, Running, Biking, Basketball Sports, Joint Pain Relief, Meniscus Tear, Faster Injury Recovery, 1 Pair"/>
        <s v="Savvy Infusion Water Bottle - 24 or 32 Ounce - Featuring Unique Leak-Proof Siliconed Sealed Cap w/ Handle - Includes Bonus Recipe Ebook"/>
        <s v="Fitness Tracker HR, Y1 Activity Tracker Watch with Heart Rate Monitor, Pedometer IP67 Waterproof Sleep Monitor Step Counter for Android &amp; iPhone"/>
        <s v="Laite Hebe Compression Socks,(3 Pairs) Compression Sock Women &amp; Men - Best Running, Athletic Sports, Crossfit, Flight Travel"/>
        <s v="Franklin Sports Ball Maintenance Kit: Pump, Needles, &amp; Pressure Gauge — Pump for Soccer Balls, Basketballs, Volleyballs and Footballs — Sidelines Ball Pump — Complete Kit"/>
        <s v="Coleman Portable Camping Quad Chair with 4-Can Cooler"/>
        <s v="OUTDOOR Paracord Planet Mil-Spec Commercial Grade 550lb Type III Nylon Paracord"/>
        <s v="Tomight [2 Pack] Elbow Brace, Tennis Elbow Brace with Compression Pad for Both Men and Women"/>
        <s v="Columbia Men's Silver Ridge Convertible Pant, Breathable, UPF"/>
        <s v="Brimma Leak Proof Fruit Infuser Water Bottle, Large 32 Oz."/>
        <s v="Champion Men's Long Mesh Short with Pockets"/>
        <s v="CAMBIVO 2 Pack Knee Brace, Knee Compression Sleeve Support for Running, Arthritis, ACL, Meniscus Tear, Sports, Joint Pain Relief and Injury Recovery"/>
        <s v="UNIONBAY Men's Survivor Belted Cargo Short-Reg and Big &amp; Tall Sizes"/>
        <s v="Columbia Men's Glennaker Lake Front-Zip Rain Jacket with Hideaway Hood"/>
        <s v="Contigo 2063296 Autoseal Chill Water Bottle, 24 oz, Chard"/>
        <s v="GearLight LED Tactical Flashlight S1000 [2 PACK] - High Lumen, Zoomable, 5 Modes, Water Resistant, Handheld Light - Best Camping, Outdoor, Emergency, Everyday Flashlights"/>
        <s v="Compression Socks (3 Pairs) 15-20 mmHg is Best Athletic &amp; Medical for Men &amp; Women, Running, Flight, Travel, Nurses,Edema"/>
        <s v="adidas Youth Soccer Tiro 17 Training Pants"/>
        <s v="Iron Flask Sports Water Bottle - 22 Oz, 32 Oz, 40 Oz, or 64 Oz, 3 Lids, Vacuum Insulated Stainless Steel, Hot &amp; Cold, Wide Mouth, Double Walled, Simple Thermo Modern Travel Mug, Hydro Metal Canteen"/>
        <s v="Mueller Green Fitted Wrist Brace, Black, Right Hand, Small/Medium"/>
        <s v="Willful Fitness Tracker, Heart Rate Monitor Fitness Watch Activity Tracker(14 Modes) Pedometer with Step Counter Sleep Monitor Call SMS SNS Notice for Women Men Kids (Color Screen,IP68 Waterproof)"/>
        <s v="Foxelli Headlamp Flashlight - 165 Lumen, 3 x AAA Batteries Operated, Bright White Cree Led + Red Light, Perfect for Runners, Lightweight, Waterproof, Adjustable Headband, 3 AAA Batteries Included"/>
        <s v="Hanes Women's Jersey Short"/>
        <s v="ATUP Compatible Apple Watch Band 38mm 40mm 42mm 44mm Women Men, Soft Silicone Band Compatible iWatch Series 4, Series 3, Series 2, Series 1"/>
        <m/>
      </sharedItems>
    </cacheField>
    <cacheField name="品牌" numFmtId="0">
      <sharedItems containsBlank="1" count="78">
        <s v="Cottonelle"/>
        <s v="Sawyer Products"/>
        <s v="VIFUUR"/>
        <s v="Native-Shoes"/>
        <s v="Hydro Flask"/>
        <s v="LETSCOM"/>
        <s v="Simple Modern"/>
        <s v="CamelBak"/>
        <s v="Stearns"/>
        <s v="Blender Bottle"/>
        <s v="Physix Gear Sport"/>
        <s v="BuildLife"/>
        <s v="POWERLIX"/>
        <s v="Repel"/>
        <s v="SIMARI"/>
        <s v="Next Level"/>
        <s v="Rainleaf"/>
        <s v="Fitbit"/>
        <s v="Coleman"/>
        <s v="Carhartt"/>
        <s v="QuiFit"/>
        <s v="Sport-Brella"/>
        <s v="FuelMeFoot"/>
        <s v="SB SOX"/>
        <s v="Zippo"/>
        <s v="Fit &amp; Fresh"/>
        <s v="HYDRO CELL"/>
        <s v="Hanes"/>
        <s v="WateLves"/>
        <s v="Band-Aid"/>
        <s v="CHARMKING"/>
        <s v="GCI Outdoor"/>
        <s v="KT Tape"/>
        <s v="Barerun"/>
        <s v="Camco"/>
        <s v="Wise Owl Outfitters"/>
        <s v="Contigo"/>
        <s v="Nalgene"/>
        <s v="Baleaf"/>
        <s v="Razor"/>
        <s v="CCBETTER"/>
        <s v="UNIONBAY"/>
        <s v="Be Smart Get Prepared"/>
        <s v="UFlex Athletics"/>
        <s v="Brita"/>
        <s v="Intex"/>
        <s v="Vansky"/>
        <s v="Laite Hebe"/>
        <s v="Maledan"/>
        <s v="LifeStraw"/>
        <s v="Bell"/>
        <s v="Hilor"/>
        <s v="Truweo"/>
        <s v="Pink Queen"/>
        <s v="IYOU"/>
        <s v="Jerzees"/>
        <s v="Tough Outdoors"/>
        <s v="LoveHome"/>
        <s v="GKVK"/>
        <s v="TechWare Pro"/>
        <s v="Sable"/>
        <s v="Savvy Infusion"/>
        <s v="Akuti"/>
        <s v="Franklin Sports"/>
        <s v="PARACORD PLANET"/>
        <s v="Tomight"/>
        <s v="Columbia"/>
        <s v="Brimma"/>
        <s v="Champion"/>
        <s v="CAMBIVO"/>
        <s v="GearLight"/>
        <s v="adidas"/>
        <s v="Iron Flask"/>
        <s v="Mueller"/>
        <s v="Willful"/>
        <s v="Foxelli"/>
        <s v="ATUP"/>
        <m/>
      </sharedItems>
    </cacheField>
    <cacheField name="价格" numFmtId="0">
      <sharedItems containsString="0" containsBlank="1" containsNumber="1" minValue="-1" maxValue="99.95" count="79">
        <n v="14.52"/>
        <n v="79.11"/>
        <n v="7.88"/>
        <n v="26.98"/>
        <n v="39.950000000000003"/>
        <n v="29.98"/>
        <n v="40.950000000000003"/>
        <n v="13.99"/>
        <n v="13"/>
        <n v="15.59"/>
        <n v="17.75"/>
        <n v="9.5"/>
        <n v="13.96"/>
        <n v="16.97"/>
        <n v="29.95"/>
        <n v="5.29"/>
        <n v="11.98"/>
        <n v="12.95"/>
        <n v="1.99"/>
        <n v="8.99"/>
        <n v="98.99"/>
        <n v="34.950000000000003"/>
        <n v="12.99"/>
        <n v="9.99"/>
        <n v="19.95"/>
        <n v="17.989999999999998"/>
        <n v="9.85"/>
        <n v="9.9499999999999993"/>
        <n v="12.45"/>
        <n v="7.99"/>
        <n v="16.989999999999998"/>
        <n v="10.99"/>
        <n v="3.98"/>
        <n v="6.88"/>
        <n v="54.99"/>
        <n v="14.97"/>
        <n v="5.99"/>
        <n v="16.79"/>
        <n v="25.95"/>
        <n v="5.66"/>
        <n v="15.99"/>
        <n v="35.64"/>
        <n v="-1"/>
        <n v="20"/>
        <n v="20.5"/>
        <n v="7.02"/>
        <n v="11.99"/>
        <n v="14.99"/>
        <n v="18.989999999999998"/>
        <n v="39.99"/>
        <n v="18.75"/>
        <n v="6.99"/>
        <n v="17.47"/>
        <n v="7.7"/>
        <n v="21.99"/>
        <n v="24.99"/>
        <n v="15.98"/>
        <n v="6.48"/>
        <n v="29.99"/>
        <n v="8.89"/>
        <n v="8.8800000000000008"/>
        <n v="6.35"/>
        <n v="15.95"/>
        <n v="3.75"/>
        <n v="14.58"/>
        <n v="17.97"/>
        <n v="99.95"/>
        <n v="8.2899999999999991"/>
        <n v="9.8800000000000008"/>
        <n v="19.989999999999998"/>
        <n v="27.2"/>
        <n v="22.99"/>
        <n v="9.86"/>
        <n v="13.49"/>
        <n v="35.89"/>
        <n v="12.97"/>
        <n v="6.44"/>
        <n v="5.85"/>
        <m/>
      </sharedItems>
    </cacheField>
    <cacheField name="最高价" numFmtId="0">
      <sharedItems containsString="0" containsBlank="1" containsNumber="1" minValue="-1" maxValue="620" count="79">
        <n v="14.52"/>
        <n v="79.11"/>
        <n v="13.68"/>
        <n v="74.989999999999995"/>
        <n v="39.950000000000003"/>
        <n v="29.98"/>
        <n v="84.99"/>
        <n v="32.99"/>
        <n v="13"/>
        <n v="15.59"/>
        <n v="17.75"/>
        <n v="28.95"/>
        <n v="18.96"/>
        <n v="16.97"/>
        <n v="29.95"/>
        <n v="5.29"/>
        <n v="12.98"/>
        <n v="32.69"/>
        <n v="48.07"/>
        <n v="20.99"/>
        <n v="98.99"/>
        <n v="620"/>
        <n v="39.99"/>
        <n v="21.95"/>
        <n v="17.989999999999998"/>
        <n v="19.989999999999998"/>
        <n v="16.95"/>
        <n v="12.45"/>
        <n v="7.99"/>
        <n v="16.989999999999998"/>
        <n v="36.57"/>
        <n v="13.58"/>
        <n v="94.55"/>
        <n v="33.78"/>
        <n v="54.99"/>
        <n v="14.97"/>
        <n v="14.99"/>
        <n v="16.79"/>
        <n v="38.950000000000003"/>
        <n v="134.81"/>
        <n v="31.99"/>
        <n v="12.99"/>
        <n v="35.64"/>
        <n v="-1"/>
        <n v="81.510000000000005"/>
        <n v="59.99"/>
        <n v="28.16"/>
        <n v="8.99"/>
        <n v="11.99"/>
        <n v="18.989999999999998"/>
        <n v="33.79"/>
        <n v="9.99"/>
        <n v="17.47"/>
        <n v="34.99"/>
        <n v="7.7"/>
        <n v="29.99"/>
        <n v="24.99"/>
        <n v="22.99"/>
        <n v="28.52"/>
        <n v="9.9499999999999993"/>
        <n v="8.89"/>
        <n v="8.8800000000000008"/>
        <n v="6.35"/>
        <n v="15.99"/>
        <n v="15.95"/>
        <n v="19.489999999999998"/>
        <n v="153.26"/>
        <n v="17.97"/>
        <n v="99.95"/>
        <n v="35.47"/>
        <n v="110.93"/>
        <n v="18.89"/>
        <n v="108.87"/>
        <n v="32.950000000000003"/>
        <n v="13.49"/>
        <n v="35.89"/>
        <n v="12.97"/>
        <n v="17.48"/>
        <m/>
      </sharedItems>
    </cacheField>
    <cacheField name="购物车价格" numFmtId="0">
      <sharedItems containsString="0" containsBlank="1" containsNumber="1" minValue="0" maxValue="99.95" count="73">
        <n v="14.52"/>
        <n v="79.11"/>
        <n v="11.88"/>
        <n v="35"/>
        <n v="39.950000000000003"/>
        <n v="29.98"/>
        <n v="44.95"/>
        <n v="13.99"/>
        <n v="13"/>
        <n v="15.59"/>
        <n v="17.75"/>
        <n v="18.95"/>
        <n v="17.96"/>
        <n v="16.97"/>
        <n v="29.95"/>
        <n v="10.25"/>
        <n v="11.98"/>
        <n v="16.989999999999998"/>
        <n v="7.5"/>
        <n v="8.99"/>
        <n v="99.95"/>
        <n v="39"/>
        <n v="39.99"/>
        <n v="21.95"/>
        <n v="16.73"/>
        <n v="14.99"/>
        <n v="16.95"/>
        <n v="12.45"/>
        <n v="7.99"/>
        <n v="18.39"/>
        <n v="13.58"/>
        <m/>
        <n v="29.99"/>
        <n v="54.99"/>
        <n v="13.7"/>
        <n v="16.79"/>
        <n v="35.950000000000003"/>
        <n v="47.4"/>
        <n v="12.99"/>
        <n v="35.64"/>
        <n v="20.5"/>
        <n v="17.989999999999998"/>
        <n v="11.99"/>
        <n v="18.989999999999998"/>
        <n v="36.630000000000003"/>
        <n v="20.99"/>
        <n v="6.99"/>
        <n v="17.47"/>
        <n v="7.7"/>
        <n v="24.99"/>
        <n v="21.99"/>
        <n v="9.99"/>
        <n v="10.24"/>
        <n v="9.9499999999999993"/>
        <n v="8.89"/>
        <n v="8.8800000000000008"/>
        <n v="3.97"/>
        <n v="15.99"/>
        <n v="16.04"/>
        <n v="15.95"/>
        <n v="38.369999999999997"/>
        <n v="9.85"/>
        <n v="5.49"/>
        <n v="43.19"/>
        <n v="17.97"/>
        <n v="14.06"/>
        <n v="23.99"/>
        <n v="22.99"/>
        <n v="25.95"/>
        <n v="13.49"/>
        <n v="35.89"/>
        <n v="12.97"/>
        <n v="10.75"/>
      </sharedItems>
    </cacheField>
    <cacheField name="评星" numFmtId="0">
      <sharedItems containsString="0" containsBlank="1" containsNumber="1" minValue="0" maxValue="5" count="16">
        <n v="4.3"/>
        <n v="4.4000000000000004"/>
        <n v="4.0999999999999996"/>
        <n v="4.5"/>
        <n v="3.9"/>
        <n v="4"/>
        <n v="4.7"/>
        <n v="4.5999999999999996"/>
        <n v="3.3"/>
        <n v="4.2"/>
        <m/>
        <n v="4.8"/>
        <n v="5"/>
        <n v="3.8"/>
        <n v="3.5"/>
        <n v="4.33535353535353"/>
      </sharedItems>
    </cacheField>
    <cacheField name="Review 数量" numFmtId="0">
      <sharedItems containsString="0" containsBlank="1" containsNumber="1" containsInteger="1" minValue="0" maxValue="11057" count="100">
        <n v="1347"/>
        <n v="3797"/>
        <n v="2295"/>
        <n v="2622"/>
        <n v="377"/>
        <n v="4070"/>
        <n v="4383"/>
        <n v="3494"/>
        <n v="3066"/>
        <n v="3505"/>
        <n v="8434"/>
        <n v="11057"/>
        <n v="1672"/>
        <n v="4287"/>
        <n v="8"/>
        <n v="4724"/>
        <n v="623"/>
        <n v="1285"/>
        <n v="1530"/>
        <n v="1725"/>
        <n v="239"/>
        <n v="6743"/>
        <n v="4234"/>
        <n v="756"/>
        <n v="842"/>
        <n v="4403"/>
        <n v="2433"/>
        <n v="7949"/>
        <n v="1170"/>
        <n v="5030"/>
        <n v="1787"/>
        <n v="5541"/>
        <n v="1918"/>
        <n v="602"/>
        <n v="3608"/>
        <n v="940"/>
        <n v="3380"/>
        <n v="787"/>
        <n v="3837"/>
        <n v="3263"/>
        <n v="1024"/>
        <n v="5969"/>
        <n v="6279"/>
        <n v="2293"/>
        <n v="879"/>
        <n v="1641"/>
        <n v="4057"/>
        <n v="1"/>
        <n v="2567"/>
        <n v="5837"/>
        <n v="660"/>
        <n v="3287"/>
        <n v="373"/>
        <n v="825"/>
        <n v="8964"/>
        <n v="547"/>
        <n v="188"/>
        <n v="2503"/>
        <n v="5964"/>
        <n v="2981"/>
        <n v="7904"/>
        <n v="1872"/>
        <n v="1533"/>
        <n v="351"/>
        <n v="2160"/>
        <n v="1703"/>
        <n v="47"/>
        <n v="1999"/>
        <n v="918"/>
        <n v="3122"/>
        <n v="2367"/>
        <n v="430"/>
        <n v="1616"/>
        <n v="1237"/>
        <n v="1631"/>
        <n v="2817"/>
        <n v="3086"/>
        <n v="1277"/>
        <n v="2590"/>
        <n v="1486"/>
        <n v="5287"/>
        <n v="1345"/>
        <n v="1405"/>
        <n v="3318"/>
        <n v="1315"/>
        <n v="4507"/>
        <n v="1652"/>
        <n v="1131"/>
        <n v="3384"/>
        <n v="2535"/>
        <n v="2647"/>
        <n v="2121"/>
        <n v="797"/>
        <n v="1430"/>
        <n v="6431"/>
        <n v="951"/>
        <n v="3427"/>
        <n v="1481"/>
        <n v="357"/>
        <m/>
      </sharedItems>
    </cacheField>
    <cacheField name="预测30天销量" numFmtId="0">
      <sharedItems containsSemiMixedTypes="0" containsString="0" containsNumber="1" containsInteger="1" minValue="0" maxValue="956839" count="101">
        <n v="46335"/>
        <n v="19506"/>
        <n v="15667"/>
        <n v="18216"/>
        <n v="5674"/>
        <n v="16214"/>
        <n v="18298"/>
        <n v="17827"/>
        <n v="21587"/>
        <n v="9525"/>
        <n v="17712"/>
        <n v="16558"/>
        <n v="15108"/>
        <n v="14880"/>
        <n v="7514"/>
        <n v="8017"/>
        <n v="10763"/>
        <n v="9393"/>
        <n v="10360"/>
        <n v="12632"/>
        <n v="10171"/>
        <n v="10942"/>
        <n v="13809"/>
        <n v="12199"/>
        <n v="12270"/>
        <n v="10847"/>
        <n v="9603"/>
        <n v="12588"/>
        <n v="8502"/>
        <n v="12931"/>
        <n v="9669"/>
        <n v="13067"/>
        <n v="8317"/>
        <n v="12"/>
        <n v="9042"/>
        <n v="5022"/>
        <n v="12394"/>
        <n v="5468"/>
        <n v="12459"/>
        <n v="7754"/>
        <n v="10728"/>
        <n v="10236"/>
        <n v="11284"/>
        <n v="10431"/>
        <n v="5775"/>
        <n v="13008"/>
        <n v="7395"/>
        <n v="213"/>
        <n v="7749"/>
        <n v="8563"/>
        <n v="6360"/>
        <n v="8510"/>
        <n v="10282"/>
        <n v="6122"/>
        <n v="8869"/>
        <n v="11742"/>
        <n v="8430"/>
        <n v="2826"/>
        <n v="7088"/>
        <n v="9622"/>
        <n v="10944"/>
        <n v="8573"/>
        <n v="8743"/>
        <n v="5953"/>
        <n v="14436"/>
        <n v="6449"/>
        <n v="3648"/>
        <n v="6691"/>
        <n v="9611"/>
        <n v="8476"/>
        <n v="8770"/>
        <n v="8046"/>
        <n v="9127"/>
        <n v="6768"/>
        <n v="9208"/>
        <n v="9398"/>
        <n v="2211"/>
        <n v="6750"/>
        <n v="7599"/>
        <n v="9702"/>
        <n v="9503"/>
        <n v="7564"/>
        <n v="7970"/>
        <n v="5981"/>
        <n v="2955"/>
        <n v="3934"/>
        <n v="6979"/>
        <n v="6864"/>
        <n v="5297"/>
        <n v="5500"/>
        <n v="9970"/>
        <n v="2655"/>
        <n v="5708"/>
        <n v="6239"/>
        <n v="8106"/>
        <n v="7885"/>
        <n v="2173"/>
        <n v="6078"/>
        <n v="4601"/>
        <n v="5689"/>
        <n v="956839"/>
      </sharedItems>
    </cacheField>
    <cacheField name="预测30天销售额" numFmtId="0">
      <sharedItems containsString="0" containsBlank="1" containsNumber="1" minValue="0" maxValue="20816037.75" count="100">
        <n v="672784.2"/>
        <n v="1543119.66"/>
        <n v="186123.96"/>
        <n v="637560"/>
        <n v="226676.3"/>
        <n v="486095.72"/>
        <n v="822495.1"/>
        <n v="249399.73"/>
        <n v="280631"/>
        <n v="148494.75"/>
        <n v="314388"/>
        <n v="313774.09999999998"/>
        <n v="271339.68"/>
        <n v="252513.6"/>
        <n v="225044.3"/>
        <n v="82174.25"/>
        <n v="128940.74"/>
        <n v="159587.07"/>
        <n v="77700"/>
        <n v="113561.68"/>
        <n v="1016591.45"/>
        <n v="426738"/>
        <n v="234614.91"/>
        <n v="487838.01"/>
        <n v="269326.5"/>
        <n v="181470.31"/>
        <n v="143948.97"/>
        <n v="213366.6"/>
        <n v="105849.9"/>
        <n v="103318.69"/>
        <n v="164276.31"/>
        <n v="240302.13"/>
        <n v="112944.86"/>
        <m/>
        <n v="271169.58"/>
        <n v="276159.78000000003"/>
        <n v="169797.8"/>
        <n v="81965.320000000007"/>
        <n v="209186.61"/>
        <n v="278756.3"/>
        <n v="182268.72"/>
        <n v="173500.2"/>
        <n v="534861.6"/>
        <n v="135498.69"/>
        <n v="98117.25"/>
        <n v="168973.92"/>
        <n v="263557.8"/>
        <n v="232082.55"/>
        <n v="175541.5"/>
        <n v="114416.4"/>
        <n v="144584.9"/>
        <n v="92435.18"/>
        <n v="73402.78"/>
        <n v="132946.31"/>
        <n v="222980.58"/>
        <n v="308790.90000000002"/>
        <n v="36709.74"/>
        <n v="148777.12"/>
        <n v="67257.78"/>
        <n v="191191.67999999999"/>
        <n v="111363.27"/>
        <n v="67321.100000000006"/>
        <n v="178530.47"/>
        <n v="360755.64"/>
        <n v="141813.51"/>
        <n v="36443.519999999997"/>
        <n v="68515.839999999997"/>
        <n v="95629.45"/>
        <n v="254195.24"/>
        <n v="77965.3"/>
        <n v="71448.479999999996"/>
        <n v="36234.19"/>
        <n v="108220.32"/>
        <n v="147696.32000000001"/>
        <n v="140876.01999999999"/>
        <n v="35265.449999999997"/>
        <n v="258997.5"/>
        <n v="74850.149999999994"/>
        <n v="77518.98"/>
        <n v="237479.97"/>
        <n v="41526.36"/>
        <n v="95560.3"/>
        <n v="258319.39"/>
        <n v="53101.35"/>
        <n v="393203.3"/>
        <n v="98124.74"/>
        <n v="89163.36"/>
        <n v="127075.03"/>
        <n v="219945"/>
        <n v="229210.3"/>
        <n v="42453.45"/>
        <n v="79854.92"/>
        <n v="187045.22"/>
        <n v="210350.7"/>
        <n v="106368.65"/>
        <n v="77988.97"/>
        <n v="78831.66"/>
        <n v="49460.75"/>
        <n v="119412.11"/>
        <n v="20816037.75"/>
      </sharedItems>
    </cacheField>
    <cacheField name="销量平均值" numFmtId="0">
      <sharedItems containsString="0" containsBlank="1" containsNumber="1" containsInteger="1" minValue="0" maxValue="9568" count="2">
        <n v="9568"/>
        <m/>
      </sharedItems>
    </cacheField>
    <cacheField name="销售额平均值" numFmtId="0">
      <sharedItems containsString="0" containsBlank="1" containsNumber="1" containsInteger="1" minValue="0" maxValue="212408" count="2">
        <n v="212408"/>
        <m/>
      </sharedItems>
    </cacheField>
    <cacheField name="上架日期" numFmtId="0">
      <sharedItems containsBlank="1" count="95">
        <s v="5/25/2018"/>
        <s v="7/16/2009"/>
        <s v="7/25/2018"/>
        <s v="8/8/2005"/>
        <s v="5/10/2016"/>
        <s v="3/26/2019"/>
        <s v="8/16/2016"/>
        <s v="3/27/2016"/>
        <s v="1/21/2016"/>
        <s v="6/3/2010"/>
        <s v="8/19/2014"/>
        <m/>
        <s v="5/18/2018"/>
        <s v="2/6/2017"/>
        <s v="2/24/2016"/>
        <s v="1/26/2009"/>
        <s v="7/31/2018"/>
        <s v="9/6/2016"/>
        <s v="7/28/2013"/>
        <s v="5/14/2016"/>
        <s v="3/10/2019"/>
        <s v="6/29/2006"/>
        <s v="4/25/2006"/>
        <s v="4/25/2019"/>
        <s v="8/3/2018"/>
        <s v="3/27/2014"/>
        <s v="8/7/2017"/>
        <s v="12/31/2011"/>
        <s v="7/1/2010"/>
        <s v="4/5/2017"/>
        <s v="2/25/2019"/>
        <s v="4/5/2019"/>
        <s v="1/11/2018"/>
        <s v="11/18/2013"/>
        <s v="1/13/2011"/>
        <s v="1/18/2018"/>
        <s v="6/15/2004"/>
        <s v="8/11/2015"/>
        <s v="5/4/2018"/>
        <s v="12/15/2016"/>
        <s v="7/16/2016"/>
        <s v="12/3/2018"/>
        <s v="2/26/2019"/>
        <s v="1/23/2017"/>
        <s v="5/5/2019"/>
        <s v="1/10/2013"/>
        <s v="2/22/2013"/>
        <s v="6/27/2017"/>
        <s v="7/26/2005"/>
        <s v="8/20/2017"/>
        <s v="3/17/2018"/>
        <s v="11/30/2016"/>
        <s v="12/1/2018"/>
        <s v="10/12/2018"/>
        <s v="1/4/2016"/>
        <s v="9/10/2018"/>
        <s v="12/16/2016"/>
        <s v="7/19/2018"/>
        <s v="3/19/2017"/>
        <s v="1/18/2008"/>
        <s v="3/26/2018"/>
        <s v="6/24/2018"/>
        <s v="5/31/2016"/>
        <s v="3/16/2019"/>
        <s v="1/15/2008"/>
        <s v="10/26/2017"/>
        <s v="6/1/2014"/>
        <s v="8/3/2009"/>
        <s v="4/20/2018"/>
        <s v="2/5/2008"/>
        <s v="11/5/2015"/>
        <s v="7/15/2017"/>
        <s v="6/25/2017"/>
        <s v="5/19/2014"/>
        <s v="8/10/2018"/>
        <s v="8/11/2017"/>
        <s v="5/17/2009"/>
        <s v="1/1/2010"/>
        <s v="1/31/2013"/>
        <s v="9/20/2016"/>
        <s v="5/24/2012"/>
        <s v="6/25/2015"/>
        <s v="7/22/2015"/>
        <s v="8/8/2017"/>
        <s v="4/8/2015"/>
        <s v="3/7/2012"/>
        <s v="6/26/2017"/>
        <s v="5/16/2018"/>
        <s v="1/4/2017"/>
        <s v="9/15/2016"/>
        <s v="8/24/2010"/>
        <s v="5/7/2018"/>
        <s v="8/1/2018"/>
        <s v="11/15/2015"/>
        <s v="10/7/2018"/>
      </sharedItems>
    </cacheField>
    <cacheField name="卖家数" numFmtId="0">
      <sharedItems containsString="0" containsBlank="1" containsNumber="1" containsInteger="1" minValue="0" maxValue="30" count="19">
        <n v="1"/>
        <n v="4"/>
        <n v="2"/>
        <n v="8"/>
        <n v="12"/>
        <n v="6"/>
        <n v="24"/>
        <n v="9"/>
        <n v="23"/>
        <n v="3"/>
        <n v="28"/>
        <n v="7"/>
        <n v="5"/>
        <n v="30"/>
        <n v="16"/>
        <n v="15"/>
        <n v="13"/>
        <n v="22"/>
        <m/>
      </sharedItems>
    </cacheField>
    <cacheField name="购物车卖家" numFmtId="0">
      <sharedItems containsBlank="1" count="4">
        <s v="MCH"/>
        <s v="AMZ"/>
        <s v="FBA"/>
        <m/>
      </sharedItems>
    </cacheField>
    <cacheField name="LQS质量分" numFmtId="0">
      <sharedItems containsString="0" containsBlank="1" containsNumber="1" containsInteger="1" minValue="0" maxValue="94" count="32">
        <n v="76"/>
        <n v="72"/>
        <n v="80"/>
        <n v="86"/>
        <n v="78"/>
        <n v="68"/>
        <n v="70"/>
        <n v="88"/>
        <n v="84"/>
        <n v="82"/>
        <n v="50"/>
        <n v="66"/>
        <n v="63"/>
        <n v="64"/>
        <n v="62"/>
        <n v="71"/>
        <n v="65"/>
        <n v="26"/>
        <n v="87"/>
        <n v="73"/>
        <n v="77"/>
        <n v="83"/>
        <n v="60"/>
        <n v="59"/>
        <n v="69"/>
        <n v="75"/>
        <n v="79"/>
        <n v="90"/>
        <n v="94"/>
        <n v="56"/>
        <n v="74"/>
        <m/>
      </sharedItems>
    </cacheField>
    <cacheField name="评星等级" numFmtId="0">
      <sharedItems containsBlank="1" count="5">
        <s v="4-4.5星"/>
        <s v="4.5-5星"/>
        <s v="3-4星"/>
        <s v="1-2星"/>
        <m/>
      </sharedItems>
    </cacheField>
    <cacheField name="价格区间" numFmtId="0">
      <sharedItems containsBlank="1" count="10">
        <s v="10-15"/>
        <s v="70-100"/>
        <s v="30-40"/>
        <s v="20-30"/>
        <s v="40-50"/>
        <s v="15-20"/>
        <s v="5-10"/>
        <s v="&lt;5"/>
        <s v="50-70"/>
        <m/>
      </sharedItems>
    </cacheField>
    <cacheField name="review数区间" numFmtId="0">
      <sharedItems containsBlank="1" count="15">
        <s v="1000-1500"/>
        <s v="3500-4000"/>
        <s v="2000-2500"/>
        <s v="2500-3000"/>
        <s v="200-500"/>
        <s v="4000-4500"/>
        <s v="3000-3500"/>
        <s v="5000+"/>
        <s v="1500-2000"/>
        <s v="&lt;20"/>
        <s v="4500-5000"/>
        <s v="500-1000"/>
        <s v="100-200"/>
        <s v="20-50"/>
        <m/>
      </sharedItems>
    </cacheField>
    <cacheField name="包装重量" numFmtId="0">
      <sharedItems containsString="0" containsBlank="1" containsNumber="1" minValue="0" maxValue="14.8" count="54">
        <n v="4.7"/>
        <n v="4.4000000000000004"/>
        <n v="0.2"/>
        <n v="0.75"/>
        <n v="0.98"/>
        <n v="0.05"/>
        <n v="1.1000000000000001"/>
        <n v="0.13"/>
        <n v="0.55000000000000004"/>
        <n v="0.35"/>
        <n v="0.22"/>
        <n v="0.24"/>
        <n v="0.5"/>
        <n v="0.36"/>
        <n v="0.12"/>
        <n v="1.5"/>
        <n v="0.04"/>
        <n v="6.38"/>
        <n v="0.8"/>
        <n v="2.7"/>
        <n v="2"/>
        <m/>
        <n v="0.18"/>
        <n v="0.49"/>
        <n v="1"/>
        <n v="12"/>
        <n v="0.15"/>
        <n v="0.3"/>
        <n v="1.1499999999999999"/>
        <n v="1.7"/>
        <n v="0.1"/>
        <n v="7.0000000000000007E-2"/>
        <n v="0.6"/>
        <n v="0.44"/>
        <n v="0.45"/>
        <n v="5.6"/>
        <n v="2.2000000000000002"/>
        <n v="0.28000000000000003"/>
        <n v="14.8"/>
        <n v="0.11"/>
        <n v="0.93"/>
        <n v="1.45"/>
        <n v="0.06"/>
        <n v="0.01"/>
        <n v="0.09"/>
        <n v="0.4"/>
        <n v="0.17"/>
        <n v="7.69"/>
        <n v="0.02"/>
        <n v="0.7"/>
        <n v="0.34"/>
        <n v="1.05"/>
        <n v="0.86"/>
        <n v="0.32"/>
      </sharedItems>
    </cacheField>
    <cacheField name="上架年份" numFmtId="0">
      <sharedItems containsBlank="1" count="17">
        <s v="2018"/>
        <s v="2009"/>
        <s v="2005"/>
        <s v="2016"/>
        <s v="2019"/>
        <s v="2010"/>
        <s v="2014"/>
        <s v=""/>
        <s v="2017"/>
        <s v="2013"/>
        <s v="2006"/>
        <s v="2011"/>
        <s v="2004"/>
        <s v="2015"/>
        <s v="2008"/>
        <s v="2012"/>
        <m/>
      </sharedItems>
    </cacheField>
    <cacheField name="重量区间" numFmtId="0">
      <sharedItems containsBlank="1" count="11">
        <s v="2-5"/>
        <s v="0-1"/>
        <s v="1-2"/>
        <s v="5-10"/>
        <s v="10-15"/>
        <m/>
        <s v="20-30" u="1"/>
        <s v="40+" u="1"/>
        <s v="15-20" u="1"/>
        <s v="30-40" u="1"/>
        <s v="/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3593.678275462997" createdVersion="5" refreshedVersion="5" minRefreshableVersion="3" recordCount="103" xr:uid="{00000000-000A-0000-FFFF-FFFF04000000}">
  <cacheSource type="worksheet">
    <worksheetSource ref="A2:AB105" sheet="Outdoor Recreation"/>
  </cacheSource>
  <cacheFields count="28">
    <cacheField name="排名" numFmtId="0">
      <sharedItems containsString="0" containsBlank="1" containsNumber="1" containsInteger="1" minValue="0" maxValue="100" count="10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m/>
      </sharedItems>
    </cacheField>
    <cacheField name="排名区间" numFmtId="0">
      <sharedItems containsBlank="1" count="6">
        <s v="TOP20"/>
        <s v="TOP21-40"/>
        <s v="TOP41-60"/>
        <s v="TOP61-80"/>
        <s v="TOP81-100"/>
        <m/>
      </sharedItems>
    </cacheField>
    <cacheField name="大类排名" numFmtId="0">
      <sharedItems containsString="0" containsBlank="1" containsNumber="1" containsInteger="1" minValue="0" maxValue="188659" count="90">
        <n v="12"/>
        <n v="3"/>
        <n v="9"/>
        <n v="6"/>
        <n v="8"/>
        <n v="17"/>
        <n v="19"/>
        <n v="11"/>
        <n v="22"/>
        <n v="24"/>
        <n v="28"/>
        <n v="20"/>
        <n v="33"/>
        <n v="30"/>
        <n v="36"/>
        <n v="31"/>
        <n v="144"/>
        <n v="34"/>
        <n v="50"/>
        <n v="38"/>
        <n v="40"/>
        <n v="41"/>
        <n v="60"/>
        <n v="45"/>
        <n v="46"/>
        <n v="39"/>
        <n v="47"/>
        <n v="74"/>
        <n v="79"/>
        <n v="188659"/>
        <n v="81"/>
        <n v="49"/>
        <n v="87"/>
        <n v="2"/>
        <n v="54"/>
        <n v="55"/>
        <n v="56"/>
        <n v="58"/>
        <n v="116"/>
        <n v="65"/>
        <n v="67"/>
        <n v="68"/>
        <n v="142"/>
        <n v="72"/>
        <n v="145"/>
        <n v="147"/>
        <n v="310"/>
        <n v="76"/>
        <n v="73"/>
        <n v="181"/>
        <n v="82"/>
        <n v="83"/>
        <n v="84"/>
        <n v="85"/>
        <n v="185"/>
        <n v="344"/>
        <n v="192"/>
        <n v="89"/>
        <n v="193"/>
        <n v="91"/>
        <n v="270"/>
        <n v="93"/>
        <n v="368"/>
        <n v="204"/>
        <n v="97"/>
        <n v="98"/>
        <n v="90"/>
        <n v="104"/>
        <n v="105"/>
        <n v="106"/>
        <n v="107"/>
        <n v="112"/>
        <n v="113"/>
        <n v="244"/>
        <n v="103"/>
        <n v="416"/>
        <n v="249"/>
        <n v="120"/>
        <n v="254"/>
        <n v="255"/>
        <n v="111"/>
        <n v="265"/>
        <n v="124"/>
        <n v="125"/>
        <n v="449"/>
        <n v="130"/>
        <n v="132"/>
        <n v="275"/>
        <n v="133"/>
        <m/>
      </sharedItems>
    </cacheField>
    <cacheField name="分类" numFmtId="0">
      <sharedItems containsBlank="1" count="9">
        <s v="Health &amp; Household"/>
        <s v="Sports &amp; Outdoors"/>
        <s v="Clothing, Shoes &amp; Jewelry"/>
        <s v="Kitchen &amp; Dining"/>
        <s v="Patio, Lawn &amp; Garden"/>
        <s v="Automotive"/>
        <s v="Tools &amp; Home Improvement"/>
        <s v="Home &amp; Kitchen"/>
        <m/>
      </sharedItems>
    </cacheField>
    <cacheField name="ASIN" numFmtId="0">
      <sharedItems containsBlank="1" count="101">
        <s v="B07B46WWN2"/>
        <s v="B01M4RCAVO"/>
        <s v="B07JPYSNDP"/>
        <s v="B004QWYCVG"/>
        <s v="B01ACAXJ50"/>
        <s v="B0779SKCXW"/>
        <s v="B01GW2GH4M"/>
        <s v="B07JDFRM6G"/>
        <s v="B01LA75PTW"/>
        <s v="B07MTWNXV1"/>
        <s v="B00M1VN15M"/>
        <s v="B01J4MF19O"/>
        <s v="B07HY3VCC3"/>
        <s v="B07BNVTFM1"/>
        <s v="B01N9TMZJU"/>
        <s v="B004N59OFU"/>
        <s v="B07G2VY8NW"/>
        <s v="B07DPTYS35"/>
        <s v="B00E8PZTHC"/>
        <s v="B07NDHJ6L6"/>
        <s v="B07MSYTQNM"/>
        <s v="B07PFS93YQ"/>
        <s v="B07QDPMZBM"/>
        <s v="B07L9DH48D"/>
        <s v="B07FDVKYYS"/>
        <s v="B00HA2ZKFQ"/>
        <s v="B07CBMVV6G"/>
        <s v="B07PGJ593Z"/>
        <s v="B07QMP66MK"/>
        <s v="B003FO2B5U"/>
        <s v="B07KLS5N5W"/>
        <s v="B07PBY2Y5V"/>
        <s v="B07B725M81"/>
        <s v="B07QNFL7ZX"/>
        <s v="B078YPVCC9"/>
        <s v="B00P2XZKZ0"/>
        <s v="B006EPM74W"/>
        <s v="B0793T58LL"/>
        <s v="B0006IX87S"/>
        <s v="B07C1H3PH6"/>
        <s v="B07CVNLX71"/>
        <s v="B07C4BZY7Y"/>
        <s v="B001NCDE84"/>
        <s v="B07PFRLSC5"/>
        <s v="B071HLPJ77"/>
        <s v="B07P7RGQ6B"/>
        <s v="B01EN6LTAQ"/>
        <s v="B07HG3LWNH"/>
        <s v="B00PZTVEMY"/>
        <s v="B00GA03F2O"/>
        <s v="B07BHXYR57"/>
        <s v="B01L8JJ1GK"/>
        <s v="B00CYBXH7G"/>
        <s v="B076CWHTP5"/>
        <s v="B07CGMMGZW"/>
        <s v="B07H1R7M45"/>
        <s v="B07F8B9T8Z"/>
        <s v="B01A5KLUG2"/>
        <s v="B07H7HWYZN"/>
        <s v="B07FZTWG1B"/>
        <s v="B006QF3TW4"/>
        <s v="B07BKR2WXP"/>
        <s v="B00DGAV88Y"/>
        <s v="B07BQV3HQR"/>
        <s v="B07DKHTKP3"/>
        <s v="B01GDQH5TI"/>
        <s v="B07PJSS153"/>
        <s v="B075M2QJPH"/>
        <s v="B073TVN384"/>
        <s v="B07HP3KWB1"/>
        <s v="B001RR08O8"/>
        <s v="B07C81F48R"/>
        <s v="B00006IDL6"/>
        <s v="B07CMWGL2M"/>
        <s v="B07C1X4GS7"/>
        <s v="B07MJJ2G5Z"/>
        <s v="B011H28ZII"/>
        <s v="B07FTHGQ2Y"/>
        <s v="B07H7CHWML"/>
        <s v="B001ZFIA6U"/>
        <s v="B0033990ZQ"/>
        <s v="B00AC8G8C4"/>
        <s v="B01M0F5IA4"/>
        <s v="B07P7Y877S"/>
        <s v="B010EAR6YI"/>
        <s v="B07MM5W7Q8"/>
        <s v="B07P11Q96H"/>
        <s v="B076T39YNG"/>
        <s v="B01MT8MQBT"/>
        <s v="B07Q41Y9P6"/>
        <s v="B07PB1MCJY"/>
        <s v="B072WHQFJ7"/>
        <s v="B07D3TTS5X"/>
        <s v="B01HO66F1U"/>
        <s v="B07CNSRKH7"/>
        <s v="B002NLGNW8"/>
        <s v="B07F1SFJ2W"/>
        <s v="B014JUMTXM"/>
        <s v="B016YKHX1S"/>
        <s v="B07QD5NMTB"/>
        <m/>
      </sharedItems>
    </cacheField>
    <cacheField name="图片" numFmtId="0">
      <sharedItems containsString="0" containsBlank="1" containsNumber="1" containsInteger="1" minValue="0" maxValue="50" count="5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m/>
      </sharedItems>
    </cacheField>
    <cacheField name="标题" numFmtId="0">
      <sharedItems containsBlank="1" count="100">
        <s v="Cottonelle FreshCare Flushable Wipes for Adults, Wet Wipes, Alcohol Free, 336 Wet Wipes per Pack (Eight 42-Count Resealable Soft Packs)"/>
        <s v="Sawyer Products Premium Insect Repellent with 20% Picaridin"/>
        <s v="VIFUUR Water Sports Shoes Barefoot Quick-Dry Aqua Yoga Socks Slip-on for Men Women Kids"/>
        <s v="Native Unisex Kid's Jefferson Slip-On Sneaker"/>
        <s v="Hydro Flask 32 oz Double Wall Vacuum Insulated Stainless Steel Leak Proof Sports Water Bottle, Wide Mouth with BPA Free Flex Cap, Cobalt"/>
        <s v="LETSCOM Fitness Tracker HR, Activity Tracker Watch with Heart Rate Monitor, Waterproof Smart Fitness Band with Step Counter, Calorie Counter, Pedometer Watch for Kids Women and Men"/>
        <s v="Hydro Flask Double Wall Vacuum Insulated Stainless Steel Sports Water Bottle, Wide Mouth with BPA Free Straw Lid"/>
        <s v="Simple Modern Summit Water Bottle + Extra Lid - Wide Mouth Vacuum Insulated 18/8 Stainless Steel Powder Coated"/>
        <s v="CamelBak eddy Kids 12oz Water Bottle"/>
        <s v="Stearns Puddle Jumper Kids Life Jacket | Life Vest for Children"/>
        <s v="BlenderBottle Classic Loop Top Shaker Bottle, 28-Ounce, Aqua/Aqua"/>
        <s v="Physix Gear Compression Socks for Men &amp; Women (20-30 mmHg) Best Graduated Athletic Fit for Running, Nurses, Shin Splints, Flight Travel &amp; Maternity Pregnancy - Boost Stamina, Circulation &amp; Recovery"/>
        <s v="BuildLife 1 Gallon Water Bottle Motivational Fitness Workout with Time Marker |Drink More Water Daily | Clear BPA-Free | Large 128 Ounce/73OZ/43OZ of Water"/>
        <s v="POWERLIX Compression Knee Sleeve - Best Knee Brace for Men &amp; Women (SINGLE) – Knee Support for Running, Crossfit, Basketball, Weightlifting, Gym, Workout, Sports etc. – for BEST FIT CHECK SIZING CHART"/>
        <s v="Hydro Flask 12 Oz Standard w Flex Cap Lava, 1 EA"/>
        <s v="REPEL Plant-Based Lemon Eucalyptus Insect Repellent, Pump Spray, 4-Ounce"/>
        <s v="SIMARI Womens and Mens Water Shoes Quick-Dry Aqua Socks Barefoot for Outdoor Beach Swim Surf Yoga Exercise SWS001"/>
        <s v="Hydro Flask Wide Mouth BPA Free Insulated Sports Water Bottle Straw Lid for Sipping (Not Leak Proof)"/>
        <s v="Next Level Mens T-Shirt"/>
        <s v="Rainleaf Microfiber Towel Perfect Sports &amp; Travel &amp;Beach Towel. Fast Drying - Super Absorbent - Ultra Compact. Suitable for Camping, Gym, Beach, Swimming, Backpacking."/>
        <s v="Fitbit Inspire HR Heart Rate &amp; Fitness Tracker, One Size (S &amp; L bands included), 1 Count"/>
        <s v="Coleman Dome Tent for Camping | Sundome Tent with Easy Setup"/>
        <s v="Carhartt Men's K87 Workwear Pocket Short-Sleeve T-Shirt"/>
        <s v="Simple Modern Summit Water Bottle with Straw Lid - Wide Mouth Vacuum Insulated 18/8 Stainless Steel Powder Coated"/>
        <s v="QuiFit Portable Drinking Straw Daily Water Bottle Sport Water Jug Gallon BPA Free Non Leak Design with Time Marked to Ensure You Drink Enough of Water Throughout The Day(Kindly tips:not include brush)"/>
        <s v="Sport-Brella Versa-Brella SPF 50+ Adjustable Umbrella with Universal Clamp"/>
        <s v="Copper Compression Socks For Men &amp; Women(3 Pairs),15-20mmHg is Best For Running,Athletic,Medical,Pregnancy and Travel"/>
        <s v="SB SOX Compression Socks (20-30mmHg) for Men &amp; Women - Best Stockings for Running, Medical, Athletic, Edema, Diabetic, Varicose Veins, Travel, Pregnancy, Shin Splints"/>
        <s v="Zippo Butane Fuel"/>
        <s v="Fit &amp; Fresh Cool Coolers Slim Ice Packs for Coolers/Lunch Bags/Lunch Boxes/Office/Jobsite/Camping/Beach/Picnics/Golfing, for All Ages, Set of 4, Blue"/>
        <s v="HYDRO CELL Stainless Steel Water Bottle w/Straw &amp; Wide Mouth Lids (40oz 32oz 24oz 18oz) - Keeps Liquids Hot or Cold with Double Wall Vacuum Insulated Sweat Proof Sport Design"/>
        <s v="Hanes Men's Pullover EcoSmart Fleece Hooded Sweatshirt"/>
        <s v="Womens and Mens Kids Water Shoes Barefoot Quick-Dry Aqua Socks for Beach Swim Surf Yoga Exercise"/>
        <s v="Band-Aid Brand Flexible Fabric Adhesive Bandages for Wound Care &amp; First Aid, Assorted Sizes, 100 ct"/>
        <s v="CHARMKING Compression Socks for Women &amp; Men 15-20 mmHg is Best Graduated Athletic &amp; Medical Running Flight Travel Nurses Pregnant - Boost Performance Blood Circulation &amp; Recovery"/>
        <s v="GCI Outdoor Freestyle Rocker Portable Folding Rocking Chair"/>
        <s v="KT Tape Pro Kinesiology Sports Tape, Latex Free, Water Resistant, Therapeutic Tape, Pro &amp; Olympic Choice, Precut &amp; Uncut Options, 1 Roll"/>
        <s v="Barerun Barefoot Quick-Dry Water Sports Shoes Aqua Socks for Swim Beach Pool Surf Yoga for Women Men"/>
        <s v="Camco TastePURE Water Filter with Flexible Hose Protector Greatly Reduces Bad Taste, Odors, Chlorine and Sediment in Drinking Water (40043)"/>
        <s v="Wise Owl Outfitters Hammock Camping Double &amp; Single with Tree Straps - USA Based Hammocks Brand Gear, Indoor Outdoor Backpacking Survival &amp; Travel, Portable"/>
        <s v="Contigo Kids 2 and 1 Snack Hero Kids Tumbler and Snack Cup- 13 oz (Blue)"/>
        <s v="SB SOX Compression Foot Sleeves for Men &amp; Women - Best Plantar Fasciitis Socks for Plantar Fasciitis Pain Relief, Heel Pain, and Treatment for Everyday Use with Arch Support"/>
        <s v="Nalgene Tritan Wide Mouth BPA-Free Water Bottle"/>
        <s v="Simple Modern Wave Water Bottle - Vacuum Insulated Double Wall 18/8 Stainless Steel"/>
        <s v="Baleaf Men's UPF 50+ UV Sun Protection Outdoor Long Sleeve Performance T-Shirt"/>
        <s v="Contigo 2063286 Ashland Water Bottle, 24 oz, Chard"/>
        <s v="Razor A Kick Scooter"/>
        <s v="CCBETTER Bike Lock, Cable Locks 4 Feet x 1/2 Inch High Security 5 Digit Resettable Combination Bicycle Lock Coiling Best for Bicycle Outdoors"/>
        <s v="Unionbay Men's Cordova Belted Messenger Cargo Short - Reg and Big and Tall Sizes"/>
        <s v="Hydro Flask Double Wall Vacuum Insulated Stainless Steel Water Bottle / Travel Coffee Mug, Wide Mouth with BPA Free Hydro Flip Cap"/>
        <s v="Baleaf Women's UPF 50+ Sun Protection T-Shirt Long/Short Sleeve Outdoor Performance"/>
        <s v="Hanes Men's Ecosmart Fleece Sweatshirt"/>
        <s v="Be Smart Get Prepared 100 Piece First Aid Kit, Clean, Treat and Protect Most Injuries with The kit That is Great for Any Home, Office, Vehicle, Camping and Sports. 0.71 Pound"/>
        <s v="CamelBak Chute Mag Water Bottle, BPA-Free"/>
        <s v="UFlex Athletics Knee Compression Sleeve Support for Running, Jogging, Sports - Brace for Joint Pain Relief, Arthritis and Injury Recovery - Single Wrap"/>
        <s v="Brita 26 Ounce Premium Filtering Water Bottle with Filter BPA Free - Clear"/>
        <s v="Intex Dura-Beam Standard Series Pillow Rest Raised Airbed w/Built-in Pillow &amp; Internal Electric Pump"/>
        <s v="UV Flashlight Black light UV Lights , Vansky 51 LED Ultraviolet Blacklight Pet Urine Detector For Dog/Cat Urine,Dry Stains,Bed Bug, Matching with Pet Odor Eliminator"/>
        <s v="Compression Socks for Women and Men-Best Medical,for Running,Nursing,Circulation &amp; Recovery"/>
        <s v="Maledan Bands Replacement Compatible with Fitbit Charge 2, 3-Pack, Women Men"/>
        <s v="LifeStraw Personal Water Filter"/>
        <s v="Simple Modern Ascent Water Bottle - Narrow Mouth, Vacuum Insulated, Double Wall, 18/8 Stainless Steel Powder Coated"/>
        <s v="Bell Standard and Self Sealing Bike Tubes"/>
        <s v="Hilor Women's One Piece Swimsuits One Shoulder Swimwear Asymmetric Ruffle Monokinis Bathing Suits"/>
        <s v="TRUWEO Posture Corrector For Men And Women - USA Designed Upper Back Brace For Clavicle Support And Providing Pain Relief From Neck, Back &amp; Shoulder"/>
        <s v="Pink Queen Women's Removable Strap Wrap Pad Cheeky High Waist Bikini Set Swimsuit"/>
        <s v="IYOU Sport Watch Band Compatible with Apple Watch 38mm 40mm 42mm 44mm, Lightweight Breathable Nylon Loop Bands Replacement Strap Compatible with iWatch Series 4/3/2/1"/>
        <s v="Jerzees Men's Spot Shield Short Sleeve Polo Sport Shirt"/>
        <s v="UV Protection Cooling Arm Sleeves - UPF 50 Compression Sun Sleeves for Men &amp; Women for Running, Cycling, Fishing, Golf, Volleyball, Basketball, Baseball &amp; Football - Skin Cancer Foundation Recommended"/>
        <s v="LoveHome Memory Foam Lumbar Support Back Cushion with 3D Mesh Cover Balanced Firmness Designed for Lower Back Pain Relief- Ideal Back Pillow for Computer/Office Chair, Car Seat, Recliner etc. (Azure)"/>
        <s v="KT Tape Cotton Kinesiology Sports Tape, Latex Free, Breathable, Therapeutic Tape, Pro &amp; Olympic Choice, Precut &amp; Uncut Options, 1 Roll"/>
        <s v="BlenderBottle Pro Series Shaker Bottle, 24-Ounce, Black"/>
        <s v="Band-Aid Brand Flexible Fabric Adhesive Bandages for Wound Care and First Aid, All One Size, 100 ct (Packaging May Vary)"/>
        <s v="GKVK Mens Slimming Body Shaper Vest Shirt Abs Abdomen Slim"/>
        <s v="TechWare Pro Ankle Brace Compression Sleeve - Relieves Achilles Tendonitis, Joint Pain. Plantar Fasciitis Foot Sock with Arch Support Reduces Swelling &amp; Heel Spur Pain. Injury Recovery for Sports"/>
        <s v="Sable Knee Brace, Compression Sleeve FDA Approved, Support for Arthritis, ACL, Running, Biking, Basketball Sports, Joint Pain Relief, Meniscus Tear, Faster Injury Recovery, 1 Pair"/>
        <s v="Savvy Infusion Water Bottle - 24 or 32 Ounce - Featuring Unique Leak-Proof Siliconed Sealed Cap w/ Handle - Includes Bonus Recipe Ebook"/>
        <s v="Fitness Tracker HR, Y1 Activity Tracker Watch with Heart Rate Monitor, Pedometer IP67 Waterproof Sleep Monitor Step Counter for Android &amp; iPhone"/>
        <s v="Laite Hebe Compression Socks,(3 Pairs) Compression Sock Women &amp; Men - Best Running, Athletic Sports, Crossfit, Flight Travel"/>
        <s v="Franklin Sports Ball Maintenance Kit: Pump, Needles, &amp; Pressure Gauge — Pump for Soccer Balls, Basketballs, Volleyballs and Footballs — Sidelines Ball Pump — Complete Kit"/>
        <s v="Coleman Portable Camping Quad Chair with 4-Can Cooler"/>
        <s v="OUTDOOR Paracord Planet Mil-Spec Commercial Grade 550lb Type III Nylon Paracord"/>
        <s v="Tomight [2 Pack] Elbow Brace, Tennis Elbow Brace with Compression Pad for Both Men and Women"/>
        <s v="Columbia Men's Silver Ridge Convertible Pant, Breathable, UPF"/>
        <s v="Brimma Leak Proof Fruit Infuser Water Bottle, Large 32 Oz."/>
        <s v="Champion Men's Long Mesh Short with Pockets"/>
        <s v="CAMBIVO 2 Pack Knee Brace, Knee Compression Sleeve Support for Running, Arthritis, ACL, Meniscus Tear, Sports, Joint Pain Relief and Injury Recovery"/>
        <s v="UNIONBAY Men's Survivor Belted Cargo Short-Reg and Big &amp; Tall Sizes"/>
        <s v="Columbia Men's Glennaker Lake Front-Zip Rain Jacket with Hideaway Hood"/>
        <s v="Contigo 2063296 Autoseal Chill Water Bottle, 24 oz, Chard"/>
        <s v="GearLight LED Tactical Flashlight S1000 [2 PACK] - High Lumen, Zoomable, 5 Modes, Water Resistant, Handheld Light - Best Camping, Outdoor, Emergency, Everyday Flashlights"/>
        <s v="Compression Socks (3 Pairs) 15-20 mmHg is Best Athletic &amp; Medical for Men &amp; Women, Running, Flight, Travel, Nurses,Edema"/>
        <s v="adidas Youth Soccer Tiro 17 Training Pants"/>
        <s v="Iron Flask Sports Water Bottle - 22 Oz, 32 Oz, 40 Oz, or 64 Oz, 3 Lids, Vacuum Insulated Stainless Steel, Hot &amp; Cold, Wide Mouth, Double Walled, Simple Thermo Modern Travel Mug, Hydro Metal Canteen"/>
        <s v="Mueller Green Fitted Wrist Brace, Black, Right Hand, Small/Medium"/>
        <s v="Willful Fitness Tracker, Heart Rate Monitor Fitness Watch Activity Tracker(14 Modes) Pedometer with Step Counter Sleep Monitor Call SMS SNS Notice for Women Men Kids (Color Screen,IP68 Waterproof)"/>
        <s v="Foxelli Headlamp Flashlight - 165 Lumen, 3 x AAA Batteries Operated, Bright White Cree Led + Red Light, Perfect for Runners, Lightweight, Waterproof, Adjustable Headband, 3 AAA Batteries Included"/>
        <s v="Hanes Women's Jersey Short"/>
        <s v="ATUP Compatible Apple Watch Band 38mm 40mm 42mm 44mm Women Men, Soft Silicone Band Compatible iWatch Series 4, Series 3, Series 2, Series 1"/>
        <m/>
      </sharedItems>
    </cacheField>
    <cacheField name="品牌" numFmtId="0">
      <sharedItems containsBlank="1" count="78">
        <s v="Cottonelle"/>
        <s v="Sawyer Products"/>
        <s v="VIFUUR"/>
        <s v="Native-Shoes"/>
        <s v="Hydro Flask"/>
        <s v="LETSCOM"/>
        <s v="Simple Modern"/>
        <s v="CamelBak"/>
        <s v="Stearns"/>
        <s v="Blender Bottle"/>
        <s v="Physix Gear Sport"/>
        <s v="BuildLife"/>
        <s v="POWERLIX"/>
        <s v="Repel"/>
        <s v="SIMARI"/>
        <s v="Next Level"/>
        <s v="Rainleaf"/>
        <s v="Fitbit"/>
        <s v="Coleman"/>
        <s v="Carhartt"/>
        <s v="QuiFit"/>
        <s v="Sport-Brella"/>
        <s v="FuelMeFoot"/>
        <s v="SB SOX"/>
        <s v="Zippo"/>
        <s v="Fit &amp; Fresh"/>
        <s v="HYDRO CELL"/>
        <s v="Hanes"/>
        <s v="WateLves"/>
        <s v="Band-Aid"/>
        <s v="CHARMKING"/>
        <s v="GCI Outdoor"/>
        <s v="KT Tape"/>
        <s v="Barerun"/>
        <s v="Camco"/>
        <s v="Wise Owl Outfitters"/>
        <s v="Contigo"/>
        <s v="Nalgene"/>
        <s v="Baleaf"/>
        <s v="Razor"/>
        <s v="CCBETTER"/>
        <s v="UNIONBAY"/>
        <s v="Be Smart Get Prepared"/>
        <s v="UFlex Athletics"/>
        <s v="Brita"/>
        <s v="Intex"/>
        <s v="Vansky"/>
        <s v="Laite Hebe"/>
        <s v="Maledan"/>
        <s v="LifeStraw"/>
        <s v="Bell"/>
        <s v="Hilor"/>
        <s v="Truweo"/>
        <s v="Pink Queen"/>
        <s v="IYOU"/>
        <s v="Jerzees"/>
        <s v="Tough Outdoors"/>
        <s v="LoveHome"/>
        <s v="GKVK"/>
        <s v="TechWare Pro"/>
        <s v="Sable"/>
        <s v="Savvy Infusion"/>
        <s v="Akuti"/>
        <s v="Franklin Sports"/>
        <s v="PARACORD PLANET"/>
        <s v="Tomight"/>
        <s v="Columbia"/>
        <s v="Brimma"/>
        <s v="Champion"/>
        <s v="CAMBIVO"/>
        <s v="GearLight"/>
        <s v="adidas"/>
        <s v="Iron Flask"/>
        <s v="Mueller"/>
        <s v="Willful"/>
        <s v="Foxelli"/>
        <s v="ATUP"/>
        <m/>
      </sharedItems>
    </cacheField>
    <cacheField name="价格" numFmtId="0">
      <sharedItems containsString="0" containsBlank="1" containsNumber="1" minValue="-1" maxValue="99.95" count="79">
        <n v="14.52"/>
        <n v="79.11"/>
        <n v="7.88"/>
        <n v="26.98"/>
        <n v="39.950000000000003"/>
        <n v="29.98"/>
        <n v="40.950000000000003"/>
        <n v="13.99"/>
        <n v="13"/>
        <n v="15.59"/>
        <n v="17.75"/>
        <n v="9.5"/>
        <n v="13.96"/>
        <n v="16.97"/>
        <n v="29.95"/>
        <n v="5.29"/>
        <n v="11.98"/>
        <n v="12.95"/>
        <n v="1.99"/>
        <n v="8.99"/>
        <n v="98.99"/>
        <n v="34.950000000000003"/>
        <n v="12.99"/>
        <n v="9.99"/>
        <n v="19.95"/>
        <n v="17.989999999999998"/>
        <n v="9.85"/>
        <n v="9.9499999999999993"/>
        <n v="12.45"/>
        <n v="7.99"/>
        <n v="16.989999999999998"/>
        <n v="10.99"/>
        <n v="3.98"/>
        <n v="6.88"/>
        <n v="54.99"/>
        <n v="14.97"/>
        <n v="5.99"/>
        <n v="16.79"/>
        <n v="25.95"/>
        <n v="5.66"/>
        <n v="15.99"/>
        <n v="35.64"/>
        <n v="-1"/>
        <n v="20"/>
        <n v="20.5"/>
        <n v="7.02"/>
        <n v="11.99"/>
        <n v="14.99"/>
        <n v="18.989999999999998"/>
        <n v="39.99"/>
        <n v="18.75"/>
        <n v="6.99"/>
        <n v="17.47"/>
        <n v="7.7"/>
        <n v="21.99"/>
        <n v="24.99"/>
        <n v="15.98"/>
        <n v="6.48"/>
        <n v="29.99"/>
        <n v="8.89"/>
        <n v="8.8800000000000008"/>
        <n v="6.35"/>
        <n v="15.95"/>
        <n v="3.75"/>
        <n v="14.58"/>
        <n v="17.97"/>
        <n v="99.95"/>
        <n v="8.2899999999999991"/>
        <n v="9.8800000000000008"/>
        <n v="19.989999999999998"/>
        <n v="27.2"/>
        <n v="22.99"/>
        <n v="9.86"/>
        <n v="13.49"/>
        <n v="35.89"/>
        <n v="12.97"/>
        <n v="6.44"/>
        <n v="5.85"/>
        <m/>
      </sharedItems>
    </cacheField>
    <cacheField name="最高价" numFmtId="0">
      <sharedItems containsString="0" containsBlank="1" containsNumber="1" minValue="-1" maxValue="620" count="79">
        <n v="14.52"/>
        <n v="79.11"/>
        <n v="13.68"/>
        <n v="74.989999999999995"/>
        <n v="39.950000000000003"/>
        <n v="29.98"/>
        <n v="84.99"/>
        <n v="32.99"/>
        <n v="13"/>
        <n v="15.59"/>
        <n v="17.75"/>
        <n v="28.95"/>
        <n v="18.96"/>
        <n v="16.97"/>
        <n v="29.95"/>
        <n v="5.29"/>
        <n v="12.98"/>
        <n v="32.69"/>
        <n v="48.07"/>
        <n v="20.99"/>
        <n v="98.99"/>
        <n v="620"/>
        <n v="39.99"/>
        <n v="21.95"/>
        <n v="17.989999999999998"/>
        <n v="19.989999999999998"/>
        <n v="16.95"/>
        <n v="12.45"/>
        <n v="7.99"/>
        <n v="16.989999999999998"/>
        <n v="36.57"/>
        <n v="13.58"/>
        <n v="94.55"/>
        <n v="33.78"/>
        <n v="54.99"/>
        <n v="14.97"/>
        <n v="14.99"/>
        <n v="16.79"/>
        <n v="38.950000000000003"/>
        <n v="134.81"/>
        <n v="31.99"/>
        <n v="12.99"/>
        <n v="35.64"/>
        <n v="-1"/>
        <n v="81.510000000000005"/>
        <n v="59.99"/>
        <n v="28.16"/>
        <n v="8.99"/>
        <n v="11.99"/>
        <n v="18.989999999999998"/>
        <n v="33.79"/>
        <n v="9.99"/>
        <n v="17.47"/>
        <n v="34.99"/>
        <n v="7.7"/>
        <n v="29.99"/>
        <n v="24.99"/>
        <n v="22.99"/>
        <n v="28.52"/>
        <n v="9.9499999999999993"/>
        <n v="8.89"/>
        <n v="8.8800000000000008"/>
        <n v="6.35"/>
        <n v="15.99"/>
        <n v="15.95"/>
        <n v="19.489999999999998"/>
        <n v="153.26"/>
        <n v="17.97"/>
        <n v="99.95"/>
        <n v="35.47"/>
        <n v="110.93"/>
        <n v="18.89"/>
        <n v="108.87"/>
        <n v="32.950000000000003"/>
        <n v="13.49"/>
        <n v="35.89"/>
        <n v="12.97"/>
        <n v="17.48"/>
        <m/>
      </sharedItems>
    </cacheField>
    <cacheField name="购物车价格" numFmtId="0">
      <sharedItems containsString="0" containsBlank="1" containsNumber="1" minValue="0" maxValue="99.95" count="73">
        <n v="14.52"/>
        <n v="79.11"/>
        <n v="11.88"/>
        <n v="35"/>
        <n v="39.950000000000003"/>
        <n v="29.98"/>
        <n v="44.95"/>
        <n v="13.99"/>
        <n v="13"/>
        <n v="15.59"/>
        <n v="17.75"/>
        <n v="18.95"/>
        <n v="17.96"/>
        <n v="16.97"/>
        <n v="29.95"/>
        <n v="10.25"/>
        <n v="11.98"/>
        <n v="16.989999999999998"/>
        <n v="7.5"/>
        <n v="8.99"/>
        <n v="99.95"/>
        <n v="39"/>
        <n v="39.99"/>
        <n v="21.95"/>
        <n v="16.73"/>
        <n v="14.99"/>
        <n v="16.95"/>
        <n v="12.45"/>
        <n v="7.99"/>
        <n v="18.39"/>
        <n v="13.58"/>
        <m/>
        <n v="29.99"/>
        <n v="54.99"/>
        <n v="13.7"/>
        <n v="16.79"/>
        <n v="35.950000000000003"/>
        <n v="47.4"/>
        <n v="12.99"/>
        <n v="35.64"/>
        <n v="20.5"/>
        <n v="17.989999999999998"/>
        <n v="11.99"/>
        <n v="18.989999999999998"/>
        <n v="36.630000000000003"/>
        <n v="20.99"/>
        <n v="6.99"/>
        <n v="17.47"/>
        <n v="7.7"/>
        <n v="24.99"/>
        <n v="21.99"/>
        <n v="9.99"/>
        <n v="10.24"/>
        <n v="9.9499999999999993"/>
        <n v="8.89"/>
        <n v="8.8800000000000008"/>
        <n v="3.97"/>
        <n v="15.99"/>
        <n v="16.04"/>
        <n v="15.95"/>
        <n v="38.369999999999997"/>
        <n v="9.85"/>
        <n v="5.49"/>
        <n v="43.19"/>
        <n v="17.97"/>
        <n v="14.06"/>
        <n v="23.99"/>
        <n v="22.99"/>
        <n v="25.95"/>
        <n v="13.49"/>
        <n v="35.89"/>
        <n v="12.97"/>
        <n v="10.75"/>
      </sharedItems>
    </cacheField>
    <cacheField name="评星" numFmtId="0">
      <sharedItems containsString="0" containsBlank="1" containsNumber="1" minValue="0" maxValue="5" count="16">
        <n v="4.3"/>
        <n v="4.4000000000000004"/>
        <n v="4.0999999999999996"/>
        <n v="4.5"/>
        <n v="3.9"/>
        <n v="4"/>
        <n v="4.7"/>
        <n v="4.5999999999999996"/>
        <n v="3.3"/>
        <n v="4.2"/>
        <m/>
        <n v="4.8"/>
        <n v="5"/>
        <n v="3.8"/>
        <n v="3.5"/>
        <n v="4.33535353535353"/>
      </sharedItems>
    </cacheField>
    <cacheField name="Review 数量" numFmtId="0">
      <sharedItems containsString="0" containsBlank="1" containsNumber="1" containsInteger="1" minValue="0" maxValue="11057" count="100">
        <n v="1347"/>
        <n v="3797"/>
        <n v="2295"/>
        <n v="2622"/>
        <n v="377"/>
        <n v="4070"/>
        <n v="4383"/>
        <n v="3494"/>
        <n v="3066"/>
        <n v="3505"/>
        <n v="8434"/>
        <n v="11057"/>
        <n v="1672"/>
        <n v="4287"/>
        <n v="8"/>
        <n v="4724"/>
        <n v="623"/>
        <n v="1285"/>
        <n v="1530"/>
        <n v="1725"/>
        <n v="239"/>
        <n v="6743"/>
        <n v="4234"/>
        <n v="756"/>
        <n v="842"/>
        <n v="4403"/>
        <n v="2433"/>
        <n v="7949"/>
        <n v="1170"/>
        <n v="5030"/>
        <n v="1787"/>
        <n v="5541"/>
        <n v="1918"/>
        <n v="602"/>
        <n v="3608"/>
        <n v="940"/>
        <n v="3380"/>
        <n v="787"/>
        <n v="3837"/>
        <n v="3263"/>
        <n v="1024"/>
        <n v="5969"/>
        <n v="6279"/>
        <n v="2293"/>
        <n v="879"/>
        <n v="1641"/>
        <n v="4057"/>
        <n v="1"/>
        <n v="2567"/>
        <n v="5837"/>
        <n v="660"/>
        <n v="3287"/>
        <n v="373"/>
        <n v="825"/>
        <n v="8964"/>
        <n v="547"/>
        <n v="188"/>
        <n v="2503"/>
        <n v="5964"/>
        <n v="2981"/>
        <n v="7904"/>
        <n v="1872"/>
        <n v="1533"/>
        <n v="351"/>
        <n v="2160"/>
        <n v="1703"/>
        <n v="47"/>
        <n v="1999"/>
        <n v="918"/>
        <n v="3122"/>
        <n v="2367"/>
        <n v="430"/>
        <n v="1616"/>
        <n v="1237"/>
        <n v="1631"/>
        <n v="2817"/>
        <n v="3086"/>
        <n v="1277"/>
        <n v="2590"/>
        <n v="1486"/>
        <n v="5287"/>
        <n v="1345"/>
        <n v="1405"/>
        <n v="3318"/>
        <n v="1315"/>
        <n v="4507"/>
        <n v="1652"/>
        <n v="1131"/>
        <n v="3384"/>
        <n v="2535"/>
        <n v="2647"/>
        <n v="2121"/>
        <n v="797"/>
        <n v="1430"/>
        <n v="6431"/>
        <n v="951"/>
        <n v="3427"/>
        <n v="1481"/>
        <n v="357"/>
        <m/>
      </sharedItems>
    </cacheField>
    <cacheField name="预测30天销量" numFmtId="0">
      <sharedItems containsSemiMixedTypes="0" containsString="0" containsNumber="1" containsInteger="1" minValue="0" maxValue="956839" count="101">
        <n v="46335"/>
        <n v="19506"/>
        <n v="15667"/>
        <n v="18216"/>
        <n v="5674"/>
        <n v="16214"/>
        <n v="18298"/>
        <n v="17827"/>
        <n v="21587"/>
        <n v="9525"/>
        <n v="17712"/>
        <n v="16558"/>
        <n v="15108"/>
        <n v="14880"/>
        <n v="7514"/>
        <n v="8017"/>
        <n v="10763"/>
        <n v="9393"/>
        <n v="10360"/>
        <n v="12632"/>
        <n v="10171"/>
        <n v="10942"/>
        <n v="13809"/>
        <n v="12199"/>
        <n v="12270"/>
        <n v="10847"/>
        <n v="9603"/>
        <n v="12588"/>
        <n v="8502"/>
        <n v="12931"/>
        <n v="9669"/>
        <n v="13067"/>
        <n v="8317"/>
        <n v="12"/>
        <n v="9042"/>
        <n v="5022"/>
        <n v="12394"/>
        <n v="5468"/>
        <n v="12459"/>
        <n v="7754"/>
        <n v="10728"/>
        <n v="10236"/>
        <n v="11284"/>
        <n v="10431"/>
        <n v="5775"/>
        <n v="13008"/>
        <n v="7395"/>
        <n v="213"/>
        <n v="7749"/>
        <n v="8563"/>
        <n v="6360"/>
        <n v="8510"/>
        <n v="10282"/>
        <n v="6122"/>
        <n v="8869"/>
        <n v="11742"/>
        <n v="8430"/>
        <n v="2826"/>
        <n v="7088"/>
        <n v="9622"/>
        <n v="10944"/>
        <n v="8573"/>
        <n v="8743"/>
        <n v="5953"/>
        <n v="14436"/>
        <n v="6449"/>
        <n v="3648"/>
        <n v="6691"/>
        <n v="9611"/>
        <n v="8476"/>
        <n v="8770"/>
        <n v="8046"/>
        <n v="9127"/>
        <n v="6768"/>
        <n v="9208"/>
        <n v="9398"/>
        <n v="2211"/>
        <n v="6750"/>
        <n v="7599"/>
        <n v="9702"/>
        <n v="9503"/>
        <n v="7564"/>
        <n v="7970"/>
        <n v="5981"/>
        <n v="2955"/>
        <n v="3934"/>
        <n v="6979"/>
        <n v="6864"/>
        <n v="5297"/>
        <n v="5500"/>
        <n v="9970"/>
        <n v="2655"/>
        <n v="5708"/>
        <n v="6239"/>
        <n v="8106"/>
        <n v="7885"/>
        <n v="2173"/>
        <n v="6078"/>
        <n v="4601"/>
        <n v="5689"/>
        <n v="956839"/>
      </sharedItems>
    </cacheField>
    <cacheField name="预测30天销售额" numFmtId="0">
      <sharedItems containsString="0" containsBlank="1" containsNumber="1" minValue="0" maxValue="20816037.75" count="100">
        <n v="672784.2"/>
        <n v="1543119.66"/>
        <n v="186123.96"/>
        <n v="637560"/>
        <n v="226676.3"/>
        <n v="486095.72"/>
        <n v="822495.1"/>
        <n v="249399.73"/>
        <n v="280631"/>
        <n v="148494.75"/>
        <n v="314388"/>
        <n v="313774.09999999998"/>
        <n v="271339.68"/>
        <n v="252513.6"/>
        <n v="225044.3"/>
        <n v="82174.25"/>
        <n v="128940.74"/>
        <n v="159587.07"/>
        <n v="77700"/>
        <n v="113561.68"/>
        <n v="1016591.45"/>
        <n v="426738"/>
        <n v="234614.91"/>
        <n v="487838.01"/>
        <n v="269326.5"/>
        <n v="181470.31"/>
        <n v="143948.97"/>
        <n v="213366.6"/>
        <n v="105849.9"/>
        <n v="103318.69"/>
        <n v="164276.31"/>
        <n v="240302.13"/>
        <n v="112944.86"/>
        <m/>
        <n v="271169.58"/>
        <n v="276159.78000000003"/>
        <n v="169797.8"/>
        <n v="81965.320000000007"/>
        <n v="209186.61"/>
        <n v="278756.3"/>
        <n v="182268.72"/>
        <n v="173500.2"/>
        <n v="534861.6"/>
        <n v="135498.69"/>
        <n v="98117.25"/>
        <n v="168973.92"/>
        <n v="263557.8"/>
        <n v="232082.55"/>
        <n v="175541.5"/>
        <n v="114416.4"/>
        <n v="144584.9"/>
        <n v="92435.18"/>
        <n v="73402.78"/>
        <n v="132946.31"/>
        <n v="222980.58"/>
        <n v="308790.90000000002"/>
        <n v="36709.74"/>
        <n v="148777.12"/>
        <n v="67257.78"/>
        <n v="191191.67999999999"/>
        <n v="111363.27"/>
        <n v="67321.100000000006"/>
        <n v="178530.47"/>
        <n v="360755.64"/>
        <n v="141813.51"/>
        <n v="36443.519999999997"/>
        <n v="68515.839999999997"/>
        <n v="95629.45"/>
        <n v="254195.24"/>
        <n v="77965.3"/>
        <n v="71448.479999999996"/>
        <n v="36234.19"/>
        <n v="108220.32"/>
        <n v="147696.32000000001"/>
        <n v="140876.01999999999"/>
        <n v="35265.449999999997"/>
        <n v="258997.5"/>
        <n v="74850.149999999994"/>
        <n v="77518.98"/>
        <n v="237479.97"/>
        <n v="41526.36"/>
        <n v="95560.3"/>
        <n v="258319.39"/>
        <n v="53101.35"/>
        <n v="393203.3"/>
        <n v="98124.74"/>
        <n v="89163.36"/>
        <n v="127075.03"/>
        <n v="219945"/>
        <n v="229210.3"/>
        <n v="42453.45"/>
        <n v="79854.92"/>
        <n v="187045.22"/>
        <n v="210350.7"/>
        <n v="106368.65"/>
        <n v="77988.97"/>
        <n v="78831.66"/>
        <n v="49460.75"/>
        <n v="119412.11"/>
        <n v="20816037.75"/>
      </sharedItems>
    </cacheField>
    <cacheField name="销量平均值" numFmtId="0">
      <sharedItems containsString="0" containsBlank="1" containsNumber="1" containsInteger="1" minValue="0" maxValue="9568" count="2">
        <n v="9568"/>
        <m/>
      </sharedItems>
    </cacheField>
    <cacheField name="销售额平均值" numFmtId="0">
      <sharedItems containsString="0" containsBlank="1" containsNumber="1" containsInteger="1" minValue="0" maxValue="212408" count="2">
        <n v="212408"/>
        <m/>
      </sharedItems>
    </cacheField>
    <cacheField name="上架日期" numFmtId="0">
      <sharedItems containsBlank="1" count="95">
        <s v="5/25/2018"/>
        <s v="7/16/2009"/>
        <s v="7/25/2018"/>
        <s v="8/8/2005"/>
        <s v="5/10/2016"/>
        <s v="3/26/2019"/>
        <s v="8/16/2016"/>
        <s v="3/27/2016"/>
        <s v="1/21/2016"/>
        <s v="6/3/2010"/>
        <s v="8/19/2014"/>
        <m/>
        <s v="5/18/2018"/>
        <s v="2/6/2017"/>
        <s v="2/24/2016"/>
        <s v="1/26/2009"/>
        <s v="7/31/2018"/>
        <s v="9/6/2016"/>
        <s v="7/28/2013"/>
        <s v="5/14/2016"/>
        <s v="3/10/2019"/>
        <s v="6/29/2006"/>
        <s v="4/25/2006"/>
        <s v="4/25/2019"/>
        <s v="8/3/2018"/>
        <s v="3/27/2014"/>
        <s v="8/7/2017"/>
        <s v="12/31/2011"/>
        <s v="7/1/2010"/>
        <s v="4/5/2017"/>
        <s v="2/25/2019"/>
        <s v="4/5/2019"/>
        <s v="1/11/2018"/>
        <s v="11/18/2013"/>
        <s v="1/13/2011"/>
        <s v="1/18/2018"/>
        <s v="6/15/2004"/>
        <s v="8/11/2015"/>
        <s v="5/4/2018"/>
        <s v="12/15/2016"/>
        <s v="7/16/2016"/>
        <s v="12/3/2018"/>
        <s v="2/26/2019"/>
        <s v="1/23/2017"/>
        <s v="5/5/2019"/>
        <s v="1/10/2013"/>
        <s v="2/22/2013"/>
        <s v="6/27/2017"/>
        <s v="7/26/2005"/>
        <s v="8/20/2017"/>
        <s v="3/17/2018"/>
        <s v="11/30/2016"/>
        <s v="12/1/2018"/>
        <s v="10/12/2018"/>
        <s v="1/4/2016"/>
        <s v="9/10/2018"/>
        <s v="12/16/2016"/>
        <s v="7/19/2018"/>
        <s v="3/19/2017"/>
        <s v="1/18/2008"/>
        <s v="3/26/2018"/>
        <s v="6/24/2018"/>
        <s v="5/31/2016"/>
        <s v="3/16/2019"/>
        <s v="1/15/2008"/>
        <s v="10/26/2017"/>
        <s v="6/1/2014"/>
        <s v="8/3/2009"/>
        <s v="4/20/2018"/>
        <s v="2/5/2008"/>
        <s v="11/5/2015"/>
        <s v="7/15/2017"/>
        <s v="6/25/2017"/>
        <s v="5/19/2014"/>
        <s v="8/10/2018"/>
        <s v="8/11/2017"/>
        <s v="5/17/2009"/>
        <s v="1/1/2010"/>
        <s v="1/31/2013"/>
        <s v="9/20/2016"/>
        <s v="5/24/2012"/>
        <s v="6/25/2015"/>
        <s v="7/22/2015"/>
        <s v="8/8/2017"/>
        <s v="4/8/2015"/>
        <s v="3/7/2012"/>
        <s v="6/26/2017"/>
        <s v="5/16/2018"/>
        <s v="1/4/2017"/>
        <s v="9/15/2016"/>
        <s v="8/24/2010"/>
        <s v="5/7/2018"/>
        <s v="8/1/2018"/>
        <s v="11/15/2015"/>
        <s v="10/7/2018"/>
      </sharedItems>
    </cacheField>
    <cacheField name="卖家数" numFmtId="0">
      <sharedItems containsString="0" containsBlank="1" containsNumber="1" containsInteger="1" minValue="0" maxValue="30" count="19">
        <n v="1"/>
        <n v="4"/>
        <n v="2"/>
        <n v="8"/>
        <n v="12"/>
        <n v="6"/>
        <n v="24"/>
        <n v="9"/>
        <n v="23"/>
        <n v="3"/>
        <n v="28"/>
        <n v="7"/>
        <n v="5"/>
        <n v="30"/>
        <n v="16"/>
        <n v="15"/>
        <n v="13"/>
        <n v="22"/>
        <m/>
      </sharedItems>
    </cacheField>
    <cacheField name="购物车卖家" numFmtId="0">
      <sharedItems containsBlank="1" count="4">
        <s v="MCH"/>
        <s v="AMZ"/>
        <s v="FBA"/>
        <m/>
      </sharedItems>
    </cacheField>
    <cacheField name="LQS质量分" numFmtId="0">
      <sharedItems containsString="0" containsBlank="1" containsNumber="1" containsInteger="1" minValue="0" maxValue="94" count="32">
        <n v="76"/>
        <n v="72"/>
        <n v="80"/>
        <n v="86"/>
        <n v="78"/>
        <n v="68"/>
        <n v="70"/>
        <n v="88"/>
        <n v="84"/>
        <n v="82"/>
        <n v="50"/>
        <n v="66"/>
        <n v="63"/>
        <n v="64"/>
        <n v="62"/>
        <n v="71"/>
        <n v="65"/>
        <n v="26"/>
        <n v="87"/>
        <n v="73"/>
        <n v="77"/>
        <n v="83"/>
        <n v="60"/>
        <n v="59"/>
        <n v="69"/>
        <n v="75"/>
        <n v="79"/>
        <n v="90"/>
        <n v="94"/>
        <n v="56"/>
        <n v="74"/>
        <m/>
      </sharedItems>
    </cacheField>
    <cacheField name="评星等级" numFmtId="0">
      <sharedItems containsBlank="1" count="5">
        <s v="4-4.5星"/>
        <s v="4.5-5星"/>
        <s v="3-4星"/>
        <s v="1-2星"/>
        <m/>
      </sharedItems>
    </cacheField>
    <cacheField name="价格区间" numFmtId="0">
      <sharedItems containsBlank="1" count="10">
        <s v="10-15"/>
        <s v="70-100"/>
        <s v="30-40"/>
        <s v="20-30"/>
        <s v="40-50"/>
        <s v="15-20"/>
        <s v="5-10"/>
        <s v="&lt;5"/>
        <s v="50-70"/>
        <m/>
      </sharedItems>
    </cacheField>
    <cacheField name="review数区间" numFmtId="0">
      <sharedItems containsBlank="1" count="15">
        <s v="1000-1500"/>
        <s v="3500-4000"/>
        <s v="2000-2500"/>
        <s v="2500-3000"/>
        <s v="200-500"/>
        <s v="4000-4500"/>
        <s v="3000-3500"/>
        <s v="5000+"/>
        <s v="1500-2000"/>
        <s v="&lt;20"/>
        <s v="4500-5000"/>
        <s v="500-1000"/>
        <s v="100-200"/>
        <s v="20-50"/>
        <m/>
      </sharedItems>
    </cacheField>
    <cacheField name="包装重量" numFmtId="0">
      <sharedItems containsString="0" containsBlank="1" containsNumber="1" minValue="0" maxValue="14.8" count="54">
        <n v="4.7"/>
        <n v="4.4000000000000004"/>
        <n v="0.2"/>
        <n v="0.75"/>
        <n v="0.98"/>
        <n v="0.05"/>
        <n v="1.1000000000000001"/>
        <n v="0.13"/>
        <n v="0.55000000000000004"/>
        <n v="0.35"/>
        <n v="0.22"/>
        <n v="0.24"/>
        <n v="0.5"/>
        <n v="0.36"/>
        <n v="0.12"/>
        <n v="1.5"/>
        <n v="0.04"/>
        <n v="6.38"/>
        <n v="0.8"/>
        <n v="2.7"/>
        <n v="2"/>
        <m/>
        <n v="0.18"/>
        <n v="0.49"/>
        <n v="1"/>
        <n v="12"/>
        <n v="0.15"/>
        <n v="0.3"/>
        <n v="1.1499999999999999"/>
        <n v="1.7"/>
        <n v="0.1"/>
        <n v="7.0000000000000007E-2"/>
        <n v="0.6"/>
        <n v="0.44"/>
        <n v="0.45"/>
        <n v="5.6"/>
        <n v="2.2000000000000002"/>
        <n v="0.28000000000000003"/>
        <n v="14.8"/>
        <n v="0.11"/>
        <n v="0.93"/>
        <n v="1.45"/>
        <n v="0.06"/>
        <n v="0.01"/>
        <n v="0.09"/>
        <n v="0.4"/>
        <n v="0.17"/>
        <n v="7.69"/>
        <n v="0.02"/>
        <n v="0.7"/>
        <n v="0.34"/>
        <n v="1.05"/>
        <n v="0.86"/>
        <n v="0.32"/>
      </sharedItems>
    </cacheField>
    <cacheField name="上架年份" numFmtId="0">
      <sharedItems containsBlank="1" count="17">
        <s v="2018"/>
        <s v="2009"/>
        <s v="2005"/>
        <s v="2016"/>
        <s v="2019"/>
        <s v="2010"/>
        <s v="2014"/>
        <s v=""/>
        <s v="2017"/>
        <s v="2013"/>
        <s v="2006"/>
        <s v="2011"/>
        <s v="2004"/>
        <s v="2015"/>
        <s v="2008"/>
        <s v="2012"/>
        <m/>
      </sharedItems>
    </cacheField>
    <cacheField name="重量区间" numFmtId="0">
      <sharedItems containsBlank="1" count="6">
        <s v="2-5"/>
        <s v="0-1"/>
        <s v="1-2"/>
        <s v="5-10"/>
        <s v="10-15"/>
        <m/>
      </sharedItems>
    </cacheField>
    <cacheField name="变体数" numFmtId="0">
      <sharedItems containsString="0" containsBlank="1" containsNumber="1" containsInteger="1" minValue="0" maxValue="552" count="62">
        <n v="2"/>
        <n v="18"/>
        <n v="217"/>
        <n v="357"/>
        <n v="51"/>
        <n v="8"/>
        <n v="16"/>
        <n v="181"/>
        <n v="48"/>
        <n v="15"/>
        <n v="22"/>
        <n v="34"/>
        <n v="35"/>
        <n v="1"/>
        <n v="3"/>
        <n v="73"/>
        <n v="4"/>
        <n v="273"/>
        <n v="37"/>
        <n v="5"/>
        <n v="12"/>
        <n v="80"/>
        <n v="163"/>
        <n v="43"/>
        <n v="56"/>
        <n v="47"/>
        <n v="164"/>
        <n v="285"/>
        <n v="234"/>
        <n v="24"/>
        <n v="31"/>
        <n v="166"/>
        <n v="199"/>
        <n v="67"/>
        <n v="10"/>
        <n v="160"/>
        <n v="38"/>
        <n v="62"/>
        <n v="203"/>
        <n v="32"/>
        <n v="7"/>
        <n v="53"/>
        <n v="30"/>
        <n v="219"/>
        <n v="19"/>
        <n v="71"/>
        <n v="72"/>
        <n v="61"/>
        <n v="192"/>
        <n v="17"/>
        <n v="25"/>
        <n v="116"/>
        <n v="552"/>
        <n v="122"/>
        <n v="39"/>
        <n v="128"/>
        <n v="270"/>
        <n v="109"/>
        <n v="9"/>
        <n v="20"/>
        <n v="7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1"/>
    <x v="1"/>
    <x v="1"/>
    <x v="1"/>
    <x v="1"/>
    <x v="1"/>
    <x v="1"/>
    <x v="0"/>
    <x v="0"/>
    <x v="1"/>
    <x v="0"/>
    <x v="1"/>
    <x v="0"/>
    <x v="0"/>
    <x v="1"/>
    <x v="1"/>
    <x v="1"/>
    <x v="1"/>
    <x v="0"/>
    <x v="1"/>
  </r>
  <r>
    <x v="2"/>
    <x v="0"/>
    <x v="2"/>
    <x v="2"/>
    <x v="2"/>
    <x v="2"/>
    <x v="2"/>
    <x v="2"/>
    <x v="2"/>
    <x v="2"/>
    <x v="2"/>
    <x v="2"/>
    <x v="2"/>
    <x v="2"/>
    <x v="2"/>
    <x v="0"/>
    <x v="0"/>
    <x v="2"/>
    <x v="0"/>
    <x v="2"/>
    <x v="1"/>
    <x v="0"/>
    <x v="0"/>
    <x v="2"/>
    <x v="2"/>
    <x v="0"/>
    <x v="1"/>
    <x v="2"/>
  </r>
  <r>
    <x v="3"/>
    <x v="0"/>
    <x v="0"/>
    <x v="2"/>
    <x v="3"/>
    <x v="3"/>
    <x v="3"/>
    <x v="3"/>
    <x v="3"/>
    <x v="3"/>
    <x v="3"/>
    <x v="3"/>
    <x v="3"/>
    <x v="3"/>
    <x v="3"/>
    <x v="0"/>
    <x v="0"/>
    <x v="3"/>
    <x v="1"/>
    <x v="1"/>
    <x v="2"/>
    <x v="1"/>
    <x v="2"/>
    <x v="3"/>
    <x v="3"/>
    <x v="2"/>
    <x v="1"/>
    <x v="3"/>
  </r>
  <r>
    <x v="4"/>
    <x v="0"/>
    <x v="3"/>
    <x v="3"/>
    <x v="4"/>
    <x v="4"/>
    <x v="4"/>
    <x v="4"/>
    <x v="4"/>
    <x v="4"/>
    <x v="4"/>
    <x v="1"/>
    <x v="4"/>
    <x v="4"/>
    <x v="4"/>
    <x v="0"/>
    <x v="0"/>
    <x v="4"/>
    <x v="2"/>
    <x v="2"/>
    <x v="0"/>
    <x v="0"/>
    <x v="2"/>
    <x v="4"/>
    <x v="4"/>
    <x v="3"/>
    <x v="1"/>
    <x v="4"/>
  </r>
  <r>
    <x v="5"/>
    <x v="0"/>
    <x v="4"/>
    <x v="1"/>
    <x v="5"/>
    <x v="5"/>
    <x v="5"/>
    <x v="5"/>
    <x v="5"/>
    <x v="5"/>
    <x v="5"/>
    <x v="4"/>
    <x v="5"/>
    <x v="5"/>
    <x v="5"/>
    <x v="0"/>
    <x v="0"/>
    <x v="5"/>
    <x v="0"/>
    <x v="2"/>
    <x v="2"/>
    <x v="2"/>
    <x v="3"/>
    <x v="5"/>
    <x v="5"/>
    <x v="4"/>
    <x v="1"/>
    <x v="5"/>
  </r>
  <r>
    <x v="6"/>
    <x v="0"/>
    <x v="2"/>
    <x v="1"/>
    <x v="6"/>
    <x v="6"/>
    <x v="6"/>
    <x v="4"/>
    <x v="6"/>
    <x v="6"/>
    <x v="6"/>
    <x v="0"/>
    <x v="6"/>
    <x v="6"/>
    <x v="6"/>
    <x v="0"/>
    <x v="0"/>
    <x v="6"/>
    <x v="2"/>
    <x v="2"/>
    <x v="3"/>
    <x v="0"/>
    <x v="4"/>
    <x v="5"/>
    <x v="2"/>
    <x v="3"/>
    <x v="1"/>
    <x v="6"/>
  </r>
  <r>
    <x v="7"/>
    <x v="0"/>
    <x v="0"/>
    <x v="1"/>
    <x v="7"/>
    <x v="7"/>
    <x v="7"/>
    <x v="6"/>
    <x v="7"/>
    <x v="7"/>
    <x v="7"/>
    <x v="1"/>
    <x v="7"/>
    <x v="7"/>
    <x v="7"/>
    <x v="0"/>
    <x v="0"/>
    <x v="7"/>
    <x v="2"/>
    <x v="2"/>
    <x v="4"/>
    <x v="0"/>
    <x v="0"/>
    <x v="6"/>
    <x v="6"/>
    <x v="3"/>
    <x v="2"/>
    <x v="7"/>
  </r>
  <r>
    <x v="8"/>
    <x v="0"/>
    <x v="5"/>
    <x v="1"/>
    <x v="8"/>
    <x v="8"/>
    <x v="8"/>
    <x v="7"/>
    <x v="8"/>
    <x v="8"/>
    <x v="8"/>
    <x v="5"/>
    <x v="8"/>
    <x v="8"/>
    <x v="8"/>
    <x v="0"/>
    <x v="0"/>
    <x v="8"/>
    <x v="3"/>
    <x v="2"/>
    <x v="5"/>
    <x v="0"/>
    <x v="0"/>
    <x v="6"/>
    <x v="7"/>
    <x v="3"/>
    <x v="1"/>
    <x v="8"/>
  </r>
  <r>
    <x v="9"/>
    <x v="0"/>
    <x v="6"/>
    <x v="1"/>
    <x v="9"/>
    <x v="9"/>
    <x v="9"/>
    <x v="8"/>
    <x v="9"/>
    <x v="9"/>
    <x v="9"/>
    <x v="3"/>
    <x v="9"/>
    <x v="9"/>
    <x v="9"/>
    <x v="0"/>
    <x v="0"/>
    <x v="9"/>
    <x v="2"/>
    <x v="1"/>
    <x v="6"/>
    <x v="1"/>
    <x v="5"/>
    <x v="1"/>
    <x v="8"/>
    <x v="5"/>
    <x v="1"/>
    <x v="9"/>
  </r>
  <r>
    <x v="10"/>
    <x v="0"/>
    <x v="7"/>
    <x v="3"/>
    <x v="10"/>
    <x v="10"/>
    <x v="10"/>
    <x v="9"/>
    <x v="10"/>
    <x v="10"/>
    <x v="10"/>
    <x v="1"/>
    <x v="10"/>
    <x v="10"/>
    <x v="10"/>
    <x v="0"/>
    <x v="0"/>
    <x v="10"/>
    <x v="4"/>
    <x v="2"/>
    <x v="7"/>
    <x v="0"/>
    <x v="5"/>
    <x v="7"/>
    <x v="9"/>
    <x v="6"/>
    <x v="1"/>
    <x v="10"/>
  </r>
  <r>
    <x v="11"/>
    <x v="0"/>
    <x v="8"/>
    <x v="1"/>
    <x v="11"/>
    <x v="11"/>
    <x v="11"/>
    <x v="10"/>
    <x v="11"/>
    <x v="11"/>
    <x v="11"/>
    <x v="6"/>
    <x v="11"/>
    <x v="11"/>
    <x v="11"/>
    <x v="0"/>
    <x v="0"/>
    <x v="11"/>
    <x v="0"/>
    <x v="2"/>
    <x v="8"/>
    <x v="1"/>
    <x v="5"/>
    <x v="7"/>
    <x v="10"/>
    <x v="7"/>
    <x v="1"/>
    <x v="11"/>
  </r>
  <r>
    <x v="12"/>
    <x v="0"/>
    <x v="9"/>
    <x v="1"/>
    <x v="12"/>
    <x v="12"/>
    <x v="12"/>
    <x v="11"/>
    <x v="12"/>
    <x v="12"/>
    <x v="12"/>
    <x v="7"/>
    <x v="12"/>
    <x v="12"/>
    <x v="12"/>
    <x v="0"/>
    <x v="0"/>
    <x v="12"/>
    <x v="0"/>
    <x v="0"/>
    <x v="1"/>
    <x v="1"/>
    <x v="5"/>
    <x v="8"/>
    <x v="6"/>
    <x v="0"/>
    <x v="2"/>
    <x v="12"/>
  </r>
  <r>
    <x v="13"/>
    <x v="0"/>
    <x v="10"/>
    <x v="1"/>
    <x v="13"/>
    <x v="13"/>
    <x v="13"/>
    <x v="12"/>
    <x v="13"/>
    <x v="13"/>
    <x v="13"/>
    <x v="7"/>
    <x v="13"/>
    <x v="13"/>
    <x v="13"/>
    <x v="0"/>
    <x v="0"/>
    <x v="13"/>
    <x v="0"/>
    <x v="2"/>
    <x v="9"/>
    <x v="1"/>
    <x v="5"/>
    <x v="5"/>
    <x v="11"/>
    <x v="8"/>
    <x v="1"/>
    <x v="9"/>
  </r>
  <r>
    <x v="14"/>
    <x v="0"/>
    <x v="11"/>
    <x v="3"/>
    <x v="14"/>
    <x v="14"/>
    <x v="14"/>
    <x v="4"/>
    <x v="14"/>
    <x v="14"/>
    <x v="14"/>
    <x v="2"/>
    <x v="14"/>
    <x v="14"/>
    <x v="14"/>
    <x v="0"/>
    <x v="0"/>
    <x v="14"/>
    <x v="0"/>
    <x v="2"/>
    <x v="10"/>
    <x v="0"/>
    <x v="3"/>
    <x v="9"/>
    <x v="12"/>
    <x v="3"/>
    <x v="1"/>
    <x v="13"/>
  </r>
  <r>
    <x v="15"/>
    <x v="0"/>
    <x v="2"/>
    <x v="4"/>
    <x v="15"/>
    <x v="15"/>
    <x v="15"/>
    <x v="13"/>
    <x v="15"/>
    <x v="15"/>
    <x v="15"/>
    <x v="2"/>
    <x v="15"/>
    <x v="15"/>
    <x v="15"/>
    <x v="0"/>
    <x v="0"/>
    <x v="15"/>
    <x v="5"/>
    <x v="0"/>
    <x v="1"/>
    <x v="0"/>
    <x v="0"/>
    <x v="10"/>
    <x v="5"/>
    <x v="1"/>
    <x v="1"/>
    <x v="14"/>
  </r>
  <r>
    <x v="16"/>
    <x v="0"/>
    <x v="12"/>
    <x v="2"/>
    <x v="16"/>
    <x v="16"/>
    <x v="16"/>
    <x v="14"/>
    <x v="16"/>
    <x v="16"/>
    <x v="16"/>
    <x v="0"/>
    <x v="16"/>
    <x v="16"/>
    <x v="16"/>
    <x v="0"/>
    <x v="0"/>
    <x v="16"/>
    <x v="0"/>
    <x v="2"/>
    <x v="0"/>
    <x v="0"/>
    <x v="0"/>
    <x v="11"/>
    <x v="13"/>
    <x v="0"/>
    <x v="1"/>
    <x v="15"/>
  </r>
  <r>
    <x v="17"/>
    <x v="0"/>
    <x v="13"/>
    <x v="1"/>
    <x v="17"/>
    <x v="17"/>
    <x v="17"/>
    <x v="4"/>
    <x v="17"/>
    <x v="17"/>
    <x v="17"/>
    <x v="8"/>
    <x v="17"/>
    <x v="17"/>
    <x v="17"/>
    <x v="0"/>
    <x v="0"/>
    <x v="17"/>
    <x v="2"/>
    <x v="2"/>
    <x v="2"/>
    <x v="2"/>
    <x v="5"/>
    <x v="0"/>
    <x v="14"/>
    <x v="3"/>
    <x v="1"/>
    <x v="16"/>
  </r>
  <r>
    <x v="18"/>
    <x v="0"/>
    <x v="14"/>
    <x v="2"/>
    <x v="18"/>
    <x v="18"/>
    <x v="18"/>
    <x v="15"/>
    <x v="18"/>
    <x v="18"/>
    <x v="18"/>
    <x v="1"/>
    <x v="18"/>
    <x v="18"/>
    <x v="18"/>
    <x v="0"/>
    <x v="0"/>
    <x v="18"/>
    <x v="6"/>
    <x v="0"/>
    <x v="11"/>
    <x v="0"/>
    <x v="6"/>
    <x v="8"/>
    <x v="15"/>
    <x v="9"/>
    <x v="2"/>
    <x v="17"/>
  </r>
  <r>
    <x v="19"/>
    <x v="0"/>
    <x v="15"/>
    <x v="1"/>
    <x v="19"/>
    <x v="19"/>
    <x v="19"/>
    <x v="16"/>
    <x v="19"/>
    <x v="19"/>
    <x v="19"/>
    <x v="7"/>
    <x v="19"/>
    <x v="19"/>
    <x v="19"/>
    <x v="0"/>
    <x v="0"/>
    <x v="19"/>
    <x v="0"/>
    <x v="2"/>
    <x v="9"/>
    <x v="1"/>
    <x v="6"/>
    <x v="8"/>
    <x v="7"/>
    <x v="3"/>
    <x v="1"/>
    <x v="18"/>
  </r>
  <r>
    <x v="20"/>
    <x v="1"/>
    <x v="16"/>
    <x v="0"/>
    <x v="20"/>
    <x v="20"/>
    <x v="20"/>
    <x v="17"/>
    <x v="20"/>
    <x v="20"/>
    <x v="20"/>
    <x v="8"/>
    <x v="20"/>
    <x v="20"/>
    <x v="20"/>
    <x v="0"/>
    <x v="0"/>
    <x v="20"/>
    <x v="7"/>
    <x v="1"/>
    <x v="12"/>
    <x v="2"/>
    <x v="1"/>
    <x v="4"/>
    <x v="16"/>
    <x v="4"/>
    <x v="1"/>
    <x v="19"/>
  </r>
  <r>
    <x v="21"/>
    <x v="1"/>
    <x v="17"/>
    <x v="1"/>
    <x v="21"/>
    <x v="21"/>
    <x v="21"/>
    <x v="18"/>
    <x v="21"/>
    <x v="21"/>
    <x v="21"/>
    <x v="1"/>
    <x v="21"/>
    <x v="21"/>
    <x v="21"/>
    <x v="0"/>
    <x v="0"/>
    <x v="21"/>
    <x v="8"/>
    <x v="1"/>
    <x v="4"/>
    <x v="0"/>
    <x v="2"/>
    <x v="7"/>
    <x v="17"/>
    <x v="10"/>
    <x v="3"/>
    <x v="20"/>
  </r>
  <r>
    <x v="22"/>
    <x v="1"/>
    <x v="18"/>
    <x v="2"/>
    <x v="22"/>
    <x v="22"/>
    <x v="22"/>
    <x v="19"/>
    <x v="22"/>
    <x v="22"/>
    <x v="17"/>
    <x v="1"/>
    <x v="22"/>
    <x v="22"/>
    <x v="22"/>
    <x v="0"/>
    <x v="0"/>
    <x v="22"/>
    <x v="9"/>
    <x v="1"/>
    <x v="13"/>
    <x v="0"/>
    <x v="5"/>
    <x v="5"/>
    <x v="18"/>
    <x v="10"/>
    <x v="1"/>
    <x v="21"/>
  </r>
  <r>
    <x v="23"/>
    <x v="1"/>
    <x v="19"/>
    <x v="1"/>
    <x v="23"/>
    <x v="23"/>
    <x v="23"/>
    <x v="6"/>
    <x v="23"/>
    <x v="22"/>
    <x v="22"/>
    <x v="0"/>
    <x v="23"/>
    <x v="23"/>
    <x v="23"/>
    <x v="0"/>
    <x v="0"/>
    <x v="23"/>
    <x v="0"/>
    <x v="2"/>
    <x v="0"/>
    <x v="0"/>
    <x v="2"/>
    <x v="11"/>
    <x v="19"/>
    <x v="4"/>
    <x v="0"/>
    <x v="22"/>
  </r>
  <r>
    <x v="24"/>
    <x v="1"/>
    <x v="20"/>
    <x v="1"/>
    <x v="24"/>
    <x v="24"/>
    <x v="24"/>
    <x v="20"/>
    <x v="24"/>
    <x v="23"/>
    <x v="23"/>
    <x v="3"/>
    <x v="24"/>
    <x v="24"/>
    <x v="24"/>
    <x v="0"/>
    <x v="0"/>
    <x v="24"/>
    <x v="0"/>
    <x v="2"/>
    <x v="2"/>
    <x v="1"/>
    <x v="3"/>
    <x v="11"/>
    <x v="3"/>
    <x v="0"/>
    <x v="1"/>
    <x v="1"/>
  </r>
  <r>
    <x v="25"/>
    <x v="1"/>
    <x v="21"/>
    <x v="1"/>
    <x v="25"/>
    <x v="25"/>
    <x v="25"/>
    <x v="21"/>
    <x v="25"/>
    <x v="24"/>
    <x v="24"/>
    <x v="5"/>
    <x v="25"/>
    <x v="25"/>
    <x v="25"/>
    <x v="0"/>
    <x v="0"/>
    <x v="25"/>
    <x v="0"/>
    <x v="0"/>
    <x v="6"/>
    <x v="0"/>
    <x v="5"/>
    <x v="5"/>
    <x v="20"/>
    <x v="6"/>
    <x v="0"/>
    <x v="19"/>
  </r>
  <r>
    <x v="26"/>
    <x v="1"/>
    <x v="22"/>
    <x v="2"/>
    <x v="26"/>
    <x v="26"/>
    <x v="26"/>
    <x v="22"/>
    <x v="26"/>
    <x v="25"/>
    <x v="25"/>
    <x v="1"/>
    <x v="26"/>
    <x v="26"/>
    <x v="26"/>
    <x v="0"/>
    <x v="0"/>
    <x v="26"/>
    <x v="0"/>
    <x v="2"/>
    <x v="4"/>
    <x v="0"/>
    <x v="0"/>
    <x v="2"/>
    <x v="21"/>
    <x v="8"/>
    <x v="1"/>
    <x v="23"/>
  </r>
  <r>
    <x v="27"/>
    <x v="1"/>
    <x v="23"/>
    <x v="1"/>
    <x v="27"/>
    <x v="27"/>
    <x v="27"/>
    <x v="23"/>
    <x v="27"/>
    <x v="26"/>
    <x v="26"/>
    <x v="7"/>
    <x v="27"/>
    <x v="27"/>
    <x v="27"/>
    <x v="0"/>
    <x v="0"/>
    <x v="11"/>
    <x v="0"/>
    <x v="2"/>
    <x v="9"/>
    <x v="1"/>
    <x v="5"/>
    <x v="7"/>
    <x v="22"/>
    <x v="7"/>
    <x v="1"/>
    <x v="24"/>
  </r>
  <r>
    <x v="28"/>
    <x v="1"/>
    <x v="24"/>
    <x v="1"/>
    <x v="28"/>
    <x v="28"/>
    <x v="28"/>
    <x v="24"/>
    <x v="28"/>
    <x v="27"/>
    <x v="27"/>
    <x v="0"/>
    <x v="28"/>
    <x v="28"/>
    <x v="28"/>
    <x v="0"/>
    <x v="0"/>
    <x v="27"/>
    <x v="2"/>
    <x v="1"/>
    <x v="14"/>
    <x v="0"/>
    <x v="0"/>
    <x v="0"/>
    <x v="23"/>
    <x v="11"/>
    <x v="1"/>
    <x v="14"/>
  </r>
  <r>
    <x v="29"/>
    <x v="1"/>
    <x v="25"/>
    <x v="3"/>
    <x v="29"/>
    <x v="29"/>
    <x v="29"/>
    <x v="25"/>
    <x v="29"/>
    <x v="28"/>
    <x v="28"/>
    <x v="9"/>
    <x v="29"/>
    <x v="29"/>
    <x v="29"/>
    <x v="0"/>
    <x v="0"/>
    <x v="28"/>
    <x v="10"/>
    <x v="0"/>
    <x v="15"/>
    <x v="0"/>
    <x v="6"/>
    <x v="7"/>
    <x v="24"/>
    <x v="5"/>
    <x v="2"/>
    <x v="14"/>
  </r>
  <r>
    <x v="30"/>
    <x v="1"/>
    <x v="26"/>
    <x v="1"/>
    <x v="30"/>
    <x v="30"/>
    <x v="30"/>
    <x v="26"/>
    <x v="30"/>
    <x v="29"/>
    <x v="17"/>
    <x v="0"/>
    <x v="30"/>
    <x v="30"/>
    <x v="30"/>
    <x v="0"/>
    <x v="0"/>
    <x v="29"/>
    <x v="0"/>
    <x v="2"/>
    <x v="0"/>
    <x v="0"/>
    <x v="5"/>
    <x v="8"/>
    <x v="24"/>
    <x v="8"/>
    <x v="2"/>
    <x v="25"/>
  </r>
  <r>
    <x v="31"/>
    <x v="1"/>
    <x v="27"/>
    <x v="2"/>
    <x v="31"/>
    <x v="31"/>
    <x v="31"/>
    <x v="27"/>
    <x v="31"/>
    <x v="30"/>
    <x v="29"/>
    <x v="0"/>
    <x v="31"/>
    <x v="31"/>
    <x v="31"/>
    <x v="0"/>
    <x v="0"/>
    <x v="30"/>
    <x v="8"/>
    <x v="0"/>
    <x v="16"/>
    <x v="0"/>
    <x v="5"/>
    <x v="7"/>
    <x v="21"/>
    <x v="4"/>
    <x v="1"/>
    <x v="26"/>
  </r>
  <r>
    <x v="32"/>
    <x v="1"/>
    <x v="28"/>
    <x v="2"/>
    <x v="32"/>
    <x v="32"/>
    <x v="32"/>
    <x v="28"/>
    <x v="32"/>
    <x v="31"/>
    <x v="30"/>
    <x v="2"/>
    <x v="32"/>
    <x v="32"/>
    <x v="32"/>
    <x v="0"/>
    <x v="0"/>
    <x v="31"/>
    <x v="0"/>
    <x v="2"/>
    <x v="1"/>
    <x v="0"/>
    <x v="0"/>
    <x v="8"/>
    <x v="21"/>
    <x v="4"/>
    <x v="1"/>
    <x v="27"/>
  </r>
  <r>
    <x v="33"/>
    <x v="1"/>
    <x v="29"/>
    <x v="1"/>
    <x v="33"/>
    <x v="33"/>
    <x v="33"/>
    <x v="29"/>
    <x v="33"/>
    <x v="32"/>
    <x v="31"/>
    <x v="10"/>
    <x v="33"/>
    <x v="33"/>
    <x v="33"/>
    <x v="0"/>
    <x v="0"/>
    <x v="11"/>
    <x v="0"/>
    <x v="0"/>
    <x v="17"/>
    <x v="3"/>
    <x v="7"/>
    <x v="11"/>
    <x v="21"/>
    <x v="7"/>
    <x v="1"/>
    <x v="19"/>
  </r>
  <r>
    <x v="34"/>
    <x v="1"/>
    <x v="30"/>
    <x v="2"/>
    <x v="34"/>
    <x v="34"/>
    <x v="34"/>
    <x v="30"/>
    <x v="30"/>
    <x v="33"/>
    <x v="32"/>
    <x v="3"/>
    <x v="34"/>
    <x v="34"/>
    <x v="34"/>
    <x v="0"/>
    <x v="0"/>
    <x v="32"/>
    <x v="0"/>
    <x v="2"/>
    <x v="2"/>
    <x v="1"/>
    <x v="3"/>
    <x v="1"/>
    <x v="21"/>
    <x v="0"/>
    <x v="1"/>
    <x v="24"/>
  </r>
  <r>
    <x v="35"/>
    <x v="1"/>
    <x v="31"/>
    <x v="1"/>
    <x v="35"/>
    <x v="35"/>
    <x v="35"/>
    <x v="31"/>
    <x v="34"/>
    <x v="34"/>
    <x v="33"/>
    <x v="6"/>
    <x v="35"/>
    <x v="35"/>
    <x v="35"/>
    <x v="0"/>
    <x v="0"/>
    <x v="33"/>
    <x v="11"/>
    <x v="1"/>
    <x v="9"/>
    <x v="1"/>
    <x v="8"/>
    <x v="11"/>
    <x v="25"/>
    <x v="9"/>
    <x v="4"/>
    <x v="0"/>
  </r>
  <r>
    <x v="36"/>
    <x v="1"/>
    <x v="18"/>
    <x v="1"/>
    <x v="36"/>
    <x v="36"/>
    <x v="36"/>
    <x v="32"/>
    <x v="35"/>
    <x v="35"/>
    <x v="34"/>
    <x v="2"/>
    <x v="36"/>
    <x v="36"/>
    <x v="36"/>
    <x v="0"/>
    <x v="0"/>
    <x v="34"/>
    <x v="12"/>
    <x v="0"/>
    <x v="15"/>
    <x v="0"/>
    <x v="0"/>
    <x v="6"/>
    <x v="26"/>
    <x v="11"/>
    <x v="1"/>
    <x v="10"/>
  </r>
  <r>
    <x v="37"/>
    <x v="1"/>
    <x v="32"/>
    <x v="2"/>
    <x v="37"/>
    <x v="37"/>
    <x v="37"/>
    <x v="33"/>
    <x v="36"/>
    <x v="36"/>
    <x v="25"/>
    <x v="0"/>
    <x v="37"/>
    <x v="37"/>
    <x v="37"/>
    <x v="0"/>
    <x v="0"/>
    <x v="35"/>
    <x v="0"/>
    <x v="2"/>
    <x v="0"/>
    <x v="0"/>
    <x v="0"/>
    <x v="11"/>
    <x v="27"/>
    <x v="0"/>
    <x v="1"/>
    <x v="28"/>
  </r>
  <r>
    <x v="38"/>
    <x v="1"/>
    <x v="33"/>
    <x v="5"/>
    <x v="38"/>
    <x v="38"/>
    <x v="38"/>
    <x v="34"/>
    <x v="37"/>
    <x v="37"/>
    <x v="35"/>
    <x v="1"/>
    <x v="38"/>
    <x v="38"/>
    <x v="38"/>
    <x v="0"/>
    <x v="0"/>
    <x v="36"/>
    <x v="6"/>
    <x v="1"/>
    <x v="1"/>
    <x v="0"/>
    <x v="5"/>
    <x v="1"/>
    <x v="28"/>
    <x v="12"/>
    <x v="2"/>
    <x v="16"/>
  </r>
  <r>
    <x v="39"/>
    <x v="1"/>
    <x v="34"/>
    <x v="1"/>
    <x v="39"/>
    <x v="39"/>
    <x v="39"/>
    <x v="35"/>
    <x v="38"/>
    <x v="38"/>
    <x v="36"/>
    <x v="11"/>
    <x v="39"/>
    <x v="39"/>
    <x v="39"/>
    <x v="0"/>
    <x v="0"/>
    <x v="37"/>
    <x v="0"/>
    <x v="2"/>
    <x v="3"/>
    <x v="1"/>
    <x v="2"/>
    <x v="6"/>
    <x v="29"/>
    <x v="13"/>
    <x v="2"/>
    <x v="29"/>
  </r>
  <r>
    <x v="40"/>
    <x v="2"/>
    <x v="18"/>
    <x v="3"/>
    <x v="40"/>
    <x v="40"/>
    <x v="40"/>
    <x v="36"/>
    <x v="30"/>
    <x v="29"/>
    <x v="17"/>
    <x v="1"/>
    <x v="40"/>
    <x v="40"/>
    <x v="40"/>
    <x v="0"/>
    <x v="0"/>
    <x v="38"/>
    <x v="2"/>
    <x v="2"/>
    <x v="18"/>
    <x v="0"/>
    <x v="5"/>
    <x v="0"/>
    <x v="30"/>
    <x v="0"/>
    <x v="1"/>
    <x v="6"/>
  </r>
  <r>
    <x v="41"/>
    <x v="2"/>
    <x v="35"/>
    <x v="1"/>
    <x v="41"/>
    <x v="41"/>
    <x v="41"/>
    <x v="23"/>
    <x v="17"/>
    <x v="26"/>
    <x v="26"/>
    <x v="3"/>
    <x v="41"/>
    <x v="41"/>
    <x v="41"/>
    <x v="0"/>
    <x v="0"/>
    <x v="39"/>
    <x v="0"/>
    <x v="2"/>
    <x v="2"/>
    <x v="1"/>
    <x v="5"/>
    <x v="7"/>
    <x v="31"/>
    <x v="3"/>
    <x v="1"/>
    <x v="30"/>
  </r>
  <r>
    <x v="42"/>
    <x v="2"/>
    <x v="36"/>
    <x v="1"/>
    <x v="42"/>
    <x v="42"/>
    <x v="42"/>
    <x v="37"/>
    <x v="39"/>
    <x v="39"/>
    <x v="37"/>
    <x v="6"/>
    <x v="42"/>
    <x v="42"/>
    <x v="42"/>
    <x v="0"/>
    <x v="0"/>
    <x v="11"/>
    <x v="2"/>
    <x v="0"/>
    <x v="8"/>
    <x v="1"/>
    <x v="4"/>
    <x v="7"/>
    <x v="10"/>
    <x v="7"/>
    <x v="1"/>
    <x v="31"/>
  </r>
  <r>
    <x v="43"/>
    <x v="2"/>
    <x v="37"/>
    <x v="1"/>
    <x v="43"/>
    <x v="43"/>
    <x v="43"/>
    <x v="6"/>
    <x v="31"/>
    <x v="40"/>
    <x v="38"/>
    <x v="3"/>
    <x v="43"/>
    <x v="43"/>
    <x v="43"/>
    <x v="0"/>
    <x v="0"/>
    <x v="40"/>
    <x v="0"/>
    <x v="0"/>
    <x v="6"/>
    <x v="1"/>
    <x v="0"/>
    <x v="2"/>
    <x v="32"/>
    <x v="3"/>
    <x v="1"/>
    <x v="32"/>
  </r>
  <r>
    <x v="44"/>
    <x v="2"/>
    <x v="38"/>
    <x v="2"/>
    <x v="44"/>
    <x v="44"/>
    <x v="44"/>
    <x v="38"/>
    <x v="40"/>
    <x v="7"/>
    <x v="17"/>
    <x v="7"/>
    <x v="44"/>
    <x v="44"/>
    <x v="44"/>
    <x v="0"/>
    <x v="0"/>
    <x v="41"/>
    <x v="0"/>
    <x v="2"/>
    <x v="9"/>
    <x v="1"/>
    <x v="5"/>
    <x v="11"/>
    <x v="33"/>
    <x v="0"/>
    <x v="1"/>
    <x v="33"/>
  </r>
  <r>
    <x v="45"/>
    <x v="2"/>
    <x v="39"/>
    <x v="3"/>
    <x v="45"/>
    <x v="45"/>
    <x v="45"/>
    <x v="36"/>
    <x v="22"/>
    <x v="41"/>
    <x v="38"/>
    <x v="9"/>
    <x v="45"/>
    <x v="45"/>
    <x v="45"/>
    <x v="0"/>
    <x v="0"/>
    <x v="42"/>
    <x v="0"/>
    <x v="1"/>
    <x v="1"/>
    <x v="0"/>
    <x v="0"/>
    <x v="8"/>
    <x v="34"/>
    <x v="4"/>
    <x v="1"/>
    <x v="6"/>
  </r>
  <r>
    <x v="46"/>
    <x v="2"/>
    <x v="40"/>
    <x v="1"/>
    <x v="46"/>
    <x v="46"/>
    <x v="46"/>
    <x v="39"/>
    <x v="41"/>
    <x v="42"/>
    <x v="39"/>
    <x v="6"/>
    <x v="46"/>
    <x v="46"/>
    <x v="46"/>
    <x v="0"/>
    <x v="0"/>
    <x v="43"/>
    <x v="9"/>
    <x v="1"/>
    <x v="0"/>
    <x v="1"/>
    <x v="2"/>
    <x v="5"/>
    <x v="35"/>
    <x v="8"/>
    <x v="3"/>
    <x v="34"/>
  </r>
  <r>
    <x v="47"/>
    <x v="2"/>
    <x v="41"/>
    <x v="1"/>
    <x v="47"/>
    <x v="47"/>
    <x v="47"/>
    <x v="40"/>
    <x v="42"/>
    <x v="43"/>
    <x v="31"/>
    <x v="12"/>
    <x v="47"/>
    <x v="47"/>
    <x v="33"/>
    <x v="0"/>
    <x v="0"/>
    <x v="44"/>
    <x v="0"/>
    <x v="0"/>
    <x v="11"/>
    <x v="1"/>
    <x v="7"/>
    <x v="9"/>
    <x v="3"/>
    <x v="4"/>
    <x v="1"/>
    <x v="0"/>
  </r>
  <r>
    <x v="48"/>
    <x v="2"/>
    <x v="42"/>
    <x v="2"/>
    <x v="48"/>
    <x v="48"/>
    <x v="48"/>
    <x v="41"/>
    <x v="43"/>
    <x v="44"/>
    <x v="14"/>
    <x v="0"/>
    <x v="48"/>
    <x v="48"/>
    <x v="47"/>
    <x v="0"/>
    <x v="0"/>
    <x v="45"/>
    <x v="2"/>
    <x v="1"/>
    <x v="14"/>
    <x v="0"/>
    <x v="3"/>
    <x v="3"/>
    <x v="23"/>
    <x v="9"/>
    <x v="1"/>
    <x v="35"/>
  </r>
  <r>
    <x v="49"/>
    <x v="2"/>
    <x v="43"/>
    <x v="1"/>
    <x v="49"/>
    <x v="49"/>
    <x v="49"/>
    <x v="4"/>
    <x v="44"/>
    <x v="45"/>
    <x v="40"/>
    <x v="0"/>
    <x v="49"/>
    <x v="49"/>
    <x v="48"/>
    <x v="0"/>
    <x v="0"/>
    <x v="46"/>
    <x v="9"/>
    <x v="0"/>
    <x v="19"/>
    <x v="0"/>
    <x v="3"/>
    <x v="7"/>
    <x v="36"/>
    <x v="9"/>
    <x v="0"/>
    <x v="36"/>
  </r>
  <r>
    <x v="50"/>
    <x v="2"/>
    <x v="44"/>
    <x v="2"/>
    <x v="50"/>
    <x v="0"/>
    <x v="50"/>
    <x v="38"/>
    <x v="25"/>
    <x v="24"/>
    <x v="41"/>
    <x v="1"/>
    <x v="50"/>
    <x v="50"/>
    <x v="49"/>
    <x v="0"/>
    <x v="0"/>
    <x v="47"/>
    <x v="0"/>
    <x v="2"/>
    <x v="4"/>
    <x v="0"/>
    <x v="5"/>
    <x v="11"/>
    <x v="33"/>
    <x v="8"/>
    <x v="1"/>
    <x v="37"/>
  </r>
  <r>
    <x v="51"/>
    <x v="2"/>
    <x v="45"/>
    <x v="2"/>
    <x v="51"/>
    <x v="1"/>
    <x v="51"/>
    <x v="27"/>
    <x v="45"/>
    <x v="46"/>
    <x v="17"/>
    <x v="0"/>
    <x v="51"/>
    <x v="51"/>
    <x v="50"/>
    <x v="0"/>
    <x v="0"/>
    <x v="48"/>
    <x v="13"/>
    <x v="0"/>
    <x v="16"/>
    <x v="0"/>
    <x v="5"/>
    <x v="6"/>
    <x v="24"/>
    <x v="2"/>
    <x v="2"/>
    <x v="38"/>
  </r>
  <r>
    <x v="52"/>
    <x v="2"/>
    <x v="46"/>
    <x v="0"/>
    <x v="52"/>
    <x v="2"/>
    <x v="52"/>
    <x v="42"/>
    <x v="19"/>
    <x v="47"/>
    <x v="19"/>
    <x v="1"/>
    <x v="52"/>
    <x v="52"/>
    <x v="51"/>
    <x v="0"/>
    <x v="0"/>
    <x v="49"/>
    <x v="0"/>
    <x v="1"/>
    <x v="20"/>
    <x v="0"/>
    <x v="6"/>
    <x v="4"/>
    <x v="24"/>
    <x v="8"/>
    <x v="2"/>
    <x v="13"/>
  </r>
  <r>
    <x v="53"/>
    <x v="2"/>
    <x v="27"/>
    <x v="1"/>
    <x v="53"/>
    <x v="3"/>
    <x v="53"/>
    <x v="7"/>
    <x v="46"/>
    <x v="48"/>
    <x v="42"/>
    <x v="3"/>
    <x v="53"/>
    <x v="53"/>
    <x v="52"/>
    <x v="0"/>
    <x v="0"/>
    <x v="50"/>
    <x v="1"/>
    <x v="0"/>
    <x v="5"/>
    <x v="1"/>
    <x v="0"/>
    <x v="11"/>
    <x v="37"/>
    <x v="0"/>
    <x v="1"/>
    <x v="39"/>
  </r>
  <r>
    <x v="54"/>
    <x v="2"/>
    <x v="47"/>
    <x v="1"/>
    <x v="54"/>
    <x v="4"/>
    <x v="54"/>
    <x v="43"/>
    <x v="47"/>
    <x v="36"/>
    <x v="25"/>
    <x v="7"/>
    <x v="54"/>
    <x v="54"/>
    <x v="53"/>
    <x v="0"/>
    <x v="0"/>
    <x v="51"/>
    <x v="0"/>
    <x v="2"/>
    <x v="9"/>
    <x v="1"/>
    <x v="0"/>
    <x v="7"/>
    <x v="26"/>
    <x v="3"/>
    <x v="1"/>
    <x v="14"/>
  </r>
  <r>
    <x v="55"/>
    <x v="2"/>
    <x v="48"/>
    <x v="3"/>
    <x v="55"/>
    <x v="5"/>
    <x v="55"/>
    <x v="44"/>
    <x v="48"/>
    <x v="49"/>
    <x v="43"/>
    <x v="9"/>
    <x v="55"/>
    <x v="55"/>
    <x v="54"/>
    <x v="0"/>
    <x v="0"/>
    <x v="52"/>
    <x v="12"/>
    <x v="2"/>
    <x v="21"/>
    <x v="0"/>
    <x v="5"/>
    <x v="11"/>
    <x v="34"/>
    <x v="0"/>
    <x v="1"/>
    <x v="40"/>
  </r>
  <r>
    <x v="56"/>
    <x v="2"/>
    <x v="28"/>
    <x v="1"/>
    <x v="56"/>
    <x v="6"/>
    <x v="56"/>
    <x v="45"/>
    <x v="49"/>
    <x v="22"/>
    <x v="44"/>
    <x v="13"/>
    <x v="56"/>
    <x v="56"/>
    <x v="55"/>
    <x v="0"/>
    <x v="0"/>
    <x v="53"/>
    <x v="14"/>
    <x v="0"/>
    <x v="22"/>
    <x v="2"/>
    <x v="2"/>
    <x v="12"/>
    <x v="38"/>
    <x v="0"/>
    <x v="4"/>
    <x v="0"/>
  </r>
  <r>
    <x v="57"/>
    <x v="2"/>
    <x v="12"/>
    <x v="6"/>
    <x v="57"/>
    <x v="7"/>
    <x v="57"/>
    <x v="46"/>
    <x v="22"/>
    <x v="41"/>
    <x v="38"/>
    <x v="1"/>
    <x v="57"/>
    <x v="57"/>
    <x v="56"/>
    <x v="0"/>
    <x v="0"/>
    <x v="54"/>
    <x v="0"/>
    <x v="2"/>
    <x v="4"/>
    <x v="0"/>
    <x v="0"/>
    <x v="3"/>
    <x v="34"/>
    <x v="3"/>
    <x v="1"/>
    <x v="13"/>
  </r>
  <r>
    <x v="58"/>
    <x v="2"/>
    <x v="49"/>
    <x v="2"/>
    <x v="58"/>
    <x v="8"/>
    <x v="58"/>
    <x v="47"/>
    <x v="50"/>
    <x v="50"/>
    <x v="45"/>
    <x v="3"/>
    <x v="58"/>
    <x v="58"/>
    <x v="57"/>
    <x v="0"/>
    <x v="0"/>
    <x v="55"/>
    <x v="0"/>
    <x v="2"/>
    <x v="2"/>
    <x v="1"/>
    <x v="3"/>
    <x v="7"/>
    <x v="21"/>
    <x v="0"/>
    <x v="1"/>
    <x v="41"/>
  </r>
  <r>
    <x v="59"/>
    <x v="2"/>
    <x v="50"/>
    <x v="1"/>
    <x v="59"/>
    <x v="9"/>
    <x v="59"/>
    <x v="48"/>
    <x v="51"/>
    <x v="51"/>
    <x v="46"/>
    <x v="7"/>
    <x v="59"/>
    <x v="59"/>
    <x v="58"/>
    <x v="0"/>
    <x v="0"/>
    <x v="56"/>
    <x v="0"/>
    <x v="2"/>
    <x v="9"/>
    <x v="1"/>
    <x v="6"/>
    <x v="3"/>
    <x v="39"/>
    <x v="3"/>
    <x v="1"/>
    <x v="42"/>
  </r>
  <r>
    <x v="60"/>
    <x v="3"/>
    <x v="51"/>
    <x v="1"/>
    <x v="60"/>
    <x v="10"/>
    <x v="60"/>
    <x v="49"/>
    <x v="52"/>
    <x v="52"/>
    <x v="47"/>
    <x v="7"/>
    <x v="60"/>
    <x v="60"/>
    <x v="59"/>
    <x v="0"/>
    <x v="0"/>
    <x v="57"/>
    <x v="11"/>
    <x v="1"/>
    <x v="1"/>
    <x v="1"/>
    <x v="5"/>
    <x v="7"/>
    <x v="30"/>
    <x v="0"/>
    <x v="1"/>
    <x v="19"/>
  </r>
  <r>
    <x v="61"/>
    <x v="3"/>
    <x v="52"/>
    <x v="1"/>
    <x v="61"/>
    <x v="11"/>
    <x v="61"/>
    <x v="6"/>
    <x v="31"/>
    <x v="53"/>
    <x v="38"/>
    <x v="3"/>
    <x v="61"/>
    <x v="61"/>
    <x v="60"/>
    <x v="0"/>
    <x v="0"/>
    <x v="58"/>
    <x v="0"/>
    <x v="2"/>
    <x v="2"/>
    <x v="1"/>
    <x v="0"/>
    <x v="8"/>
    <x v="40"/>
    <x v="8"/>
    <x v="1"/>
    <x v="43"/>
  </r>
  <r>
    <x v="62"/>
    <x v="3"/>
    <x v="53"/>
    <x v="1"/>
    <x v="62"/>
    <x v="12"/>
    <x v="62"/>
    <x v="50"/>
    <x v="53"/>
    <x v="54"/>
    <x v="48"/>
    <x v="5"/>
    <x v="62"/>
    <x v="62"/>
    <x v="61"/>
    <x v="0"/>
    <x v="0"/>
    <x v="59"/>
    <x v="15"/>
    <x v="2"/>
    <x v="6"/>
    <x v="0"/>
    <x v="6"/>
    <x v="8"/>
    <x v="12"/>
    <x v="14"/>
    <x v="1"/>
    <x v="44"/>
  </r>
  <r>
    <x v="63"/>
    <x v="3"/>
    <x v="54"/>
    <x v="2"/>
    <x v="63"/>
    <x v="13"/>
    <x v="63"/>
    <x v="51"/>
    <x v="54"/>
    <x v="55"/>
    <x v="32"/>
    <x v="7"/>
    <x v="63"/>
    <x v="63"/>
    <x v="62"/>
    <x v="0"/>
    <x v="0"/>
    <x v="60"/>
    <x v="0"/>
    <x v="2"/>
    <x v="9"/>
    <x v="1"/>
    <x v="3"/>
    <x v="4"/>
    <x v="21"/>
    <x v="0"/>
    <x v="1"/>
    <x v="45"/>
  </r>
  <r>
    <x v="64"/>
    <x v="3"/>
    <x v="55"/>
    <x v="0"/>
    <x v="64"/>
    <x v="14"/>
    <x v="64"/>
    <x v="52"/>
    <x v="55"/>
    <x v="56"/>
    <x v="49"/>
    <x v="0"/>
    <x v="64"/>
    <x v="64"/>
    <x v="63"/>
    <x v="0"/>
    <x v="0"/>
    <x v="61"/>
    <x v="2"/>
    <x v="0"/>
    <x v="0"/>
    <x v="0"/>
    <x v="3"/>
    <x v="2"/>
    <x v="16"/>
    <x v="0"/>
    <x v="1"/>
    <x v="13"/>
  </r>
  <r>
    <x v="65"/>
    <x v="3"/>
    <x v="56"/>
    <x v="2"/>
    <x v="65"/>
    <x v="15"/>
    <x v="65"/>
    <x v="53"/>
    <x v="56"/>
    <x v="57"/>
    <x v="50"/>
    <x v="4"/>
    <x v="65"/>
    <x v="65"/>
    <x v="64"/>
    <x v="0"/>
    <x v="0"/>
    <x v="62"/>
    <x v="0"/>
    <x v="0"/>
    <x v="23"/>
    <x v="2"/>
    <x v="3"/>
    <x v="8"/>
    <x v="21"/>
    <x v="3"/>
    <x v="1"/>
    <x v="46"/>
  </r>
  <r>
    <x v="66"/>
    <x v="3"/>
    <x v="57"/>
    <x v="1"/>
    <x v="66"/>
    <x v="16"/>
    <x v="66"/>
    <x v="54"/>
    <x v="36"/>
    <x v="55"/>
    <x v="51"/>
    <x v="1"/>
    <x v="66"/>
    <x v="66"/>
    <x v="65"/>
    <x v="0"/>
    <x v="0"/>
    <x v="63"/>
    <x v="0"/>
    <x v="2"/>
    <x v="4"/>
    <x v="0"/>
    <x v="6"/>
    <x v="13"/>
    <x v="26"/>
    <x v="4"/>
    <x v="1"/>
    <x v="47"/>
  </r>
  <r>
    <x v="67"/>
    <x v="3"/>
    <x v="58"/>
    <x v="2"/>
    <x v="67"/>
    <x v="17"/>
    <x v="67"/>
    <x v="55"/>
    <x v="57"/>
    <x v="58"/>
    <x v="52"/>
    <x v="9"/>
    <x v="67"/>
    <x v="67"/>
    <x v="66"/>
    <x v="0"/>
    <x v="0"/>
    <x v="64"/>
    <x v="10"/>
    <x v="0"/>
    <x v="12"/>
    <x v="0"/>
    <x v="0"/>
    <x v="8"/>
    <x v="34"/>
    <x v="14"/>
    <x v="1"/>
    <x v="48"/>
  </r>
  <r>
    <x v="68"/>
    <x v="3"/>
    <x v="59"/>
    <x v="1"/>
    <x v="68"/>
    <x v="18"/>
    <x v="68"/>
    <x v="56"/>
    <x v="27"/>
    <x v="59"/>
    <x v="53"/>
    <x v="0"/>
    <x v="68"/>
    <x v="68"/>
    <x v="67"/>
    <x v="0"/>
    <x v="0"/>
    <x v="65"/>
    <x v="0"/>
    <x v="2"/>
    <x v="0"/>
    <x v="0"/>
    <x v="6"/>
    <x v="11"/>
    <x v="16"/>
    <x v="8"/>
    <x v="1"/>
    <x v="5"/>
  </r>
  <r>
    <x v="69"/>
    <x v="3"/>
    <x v="60"/>
    <x v="7"/>
    <x v="69"/>
    <x v="19"/>
    <x v="69"/>
    <x v="57"/>
    <x v="58"/>
    <x v="55"/>
    <x v="32"/>
    <x v="0"/>
    <x v="69"/>
    <x v="69"/>
    <x v="68"/>
    <x v="0"/>
    <x v="0"/>
    <x v="66"/>
    <x v="0"/>
    <x v="2"/>
    <x v="3"/>
    <x v="0"/>
    <x v="3"/>
    <x v="6"/>
    <x v="41"/>
    <x v="6"/>
    <x v="2"/>
    <x v="5"/>
  </r>
  <r>
    <x v="70"/>
    <x v="3"/>
    <x v="61"/>
    <x v="1"/>
    <x v="70"/>
    <x v="20"/>
    <x v="70"/>
    <x v="32"/>
    <x v="59"/>
    <x v="60"/>
    <x v="54"/>
    <x v="5"/>
    <x v="70"/>
    <x v="70"/>
    <x v="69"/>
    <x v="0"/>
    <x v="0"/>
    <x v="67"/>
    <x v="12"/>
    <x v="0"/>
    <x v="11"/>
    <x v="0"/>
    <x v="6"/>
    <x v="2"/>
    <x v="10"/>
    <x v="1"/>
    <x v="1"/>
    <x v="20"/>
  </r>
  <r>
    <x v="71"/>
    <x v="3"/>
    <x v="53"/>
    <x v="3"/>
    <x v="71"/>
    <x v="21"/>
    <x v="71"/>
    <x v="9"/>
    <x v="60"/>
    <x v="61"/>
    <x v="55"/>
    <x v="1"/>
    <x v="71"/>
    <x v="71"/>
    <x v="70"/>
    <x v="0"/>
    <x v="0"/>
    <x v="68"/>
    <x v="1"/>
    <x v="1"/>
    <x v="4"/>
    <x v="0"/>
    <x v="6"/>
    <x v="4"/>
    <x v="42"/>
    <x v="0"/>
    <x v="1"/>
    <x v="49"/>
  </r>
  <r>
    <x v="72"/>
    <x v="3"/>
    <x v="62"/>
    <x v="0"/>
    <x v="72"/>
    <x v="22"/>
    <x v="72"/>
    <x v="29"/>
    <x v="61"/>
    <x v="62"/>
    <x v="56"/>
    <x v="7"/>
    <x v="72"/>
    <x v="72"/>
    <x v="71"/>
    <x v="0"/>
    <x v="0"/>
    <x v="69"/>
    <x v="0"/>
    <x v="0"/>
    <x v="2"/>
    <x v="1"/>
    <x v="7"/>
    <x v="8"/>
    <x v="43"/>
    <x v="14"/>
    <x v="1"/>
    <x v="13"/>
  </r>
  <r>
    <x v="73"/>
    <x v="3"/>
    <x v="63"/>
    <x v="2"/>
    <x v="73"/>
    <x v="23"/>
    <x v="73"/>
    <x v="58"/>
    <x v="19"/>
    <x v="63"/>
    <x v="57"/>
    <x v="14"/>
    <x v="73"/>
    <x v="73"/>
    <x v="72"/>
    <x v="0"/>
    <x v="0"/>
    <x v="70"/>
    <x v="0"/>
    <x v="2"/>
    <x v="2"/>
    <x v="2"/>
    <x v="5"/>
    <x v="0"/>
    <x v="21"/>
    <x v="13"/>
    <x v="1"/>
    <x v="50"/>
  </r>
  <r>
    <x v="74"/>
    <x v="3"/>
    <x v="64"/>
    <x v="1"/>
    <x v="74"/>
    <x v="24"/>
    <x v="74"/>
    <x v="59"/>
    <x v="25"/>
    <x v="24"/>
    <x v="58"/>
    <x v="0"/>
    <x v="74"/>
    <x v="74"/>
    <x v="73"/>
    <x v="0"/>
    <x v="0"/>
    <x v="71"/>
    <x v="0"/>
    <x v="0"/>
    <x v="11"/>
    <x v="0"/>
    <x v="5"/>
    <x v="8"/>
    <x v="44"/>
    <x v="8"/>
    <x v="1"/>
    <x v="1"/>
  </r>
  <r>
    <x v="75"/>
    <x v="3"/>
    <x v="65"/>
    <x v="1"/>
    <x v="75"/>
    <x v="25"/>
    <x v="75"/>
    <x v="60"/>
    <x v="47"/>
    <x v="36"/>
    <x v="25"/>
    <x v="0"/>
    <x v="75"/>
    <x v="75"/>
    <x v="74"/>
    <x v="0"/>
    <x v="0"/>
    <x v="72"/>
    <x v="0"/>
    <x v="0"/>
    <x v="0"/>
    <x v="0"/>
    <x v="0"/>
    <x v="3"/>
    <x v="27"/>
    <x v="8"/>
    <x v="1"/>
    <x v="5"/>
  </r>
  <r>
    <x v="76"/>
    <x v="3"/>
    <x v="66"/>
    <x v="3"/>
    <x v="76"/>
    <x v="26"/>
    <x v="76"/>
    <x v="61"/>
    <x v="62"/>
    <x v="64"/>
    <x v="59"/>
    <x v="0"/>
    <x v="76"/>
    <x v="76"/>
    <x v="75"/>
    <x v="0"/>
    <x v="0"/>
    <x v="73"/>
    <x v="0"/>
    <x v="2"/>
    <x v="0"/>
    <x v="0"/>
    <x v="5"/>
    <x v="6"/>
    <x v="45"/>
    <x v="6"/>
    <x v="1"/>
    <x v="20"/>
  </r>
  <r>
    <x v="77"/>
    <x v="3"/>
    <x v="67"/>
    <x v="1"/>
    <x v="77"/>
    <x v="27"/>
    <x v="77"/>
    <x v="62"/>
    <x v="4"/>
    <x v="4"/>
    <x v="60"/>
    <x v="4"/>
    <x v="77"/>
    <x v="77"/>
    <x v="76"/>
    <x v="0"/>
    <x v="0"/>
    <x v="74"/>
    <x v="0"/>
    <x v="0"/>
    <x v="24"/>
    <x v="2"/>
    <x v="2"/>
    <x v="0"/>
    <x v="46"/>
    <x v="0"/>
    <x v="1"/>
    <x v="40"/>
  </r>
  <r>
    <x v="78"/>
    <x v="3"/>
    <x v="68"/>
    <x v="1"/>
    <x v="78"/>
    <x v="28"/>
    <x v="78"/>
    <x v="47"/>
    <x v="26"/>
    <x v="25"/>
    <x v="61"/>
    <x v="1"/>
    <x v="78"/>
    <x v="78"/>
    <x v="77"/>
    <x v="0"/>
    <x v="0"/>
    <x v="75"/>
    <x v="2"/>
    <x v="2"/>
    <x v="8"/>
    <x v="0"/>
    <x v="6"/>
    <x v="3"/>
    <x v="9"/>
    <x v="8"/>
    <x v="1"/>
    <x v="4"/>
  </r>
  <r>
    <x v="79"/>
    <x v="3"/>
    <x v="69"/>
    <x v="1"/>
    <x v="79"/>
    <x v="29"/>
    <x v="79"/>
    <x v="63"/>
    <x v="29"/>
    <x v="28"/>
    <x v="28"/>
    <x v="1"/>
    <x v="79"/>
    <x v="79"/>
    <x v="78"/>
    <x v="0"/>
    <x v="0"/>
    <x v="76"/>
    <x v="5"/>
    <x v="0"/>
    <x v="25"/>
    <x v="0"/>
    <x v="6"/>
    <x v="0"/>
    <x v="5"/>
    <x v="1"/>
    <x v="1"/>
    <x v="13"/>
  </r>
  <r>
    <x v="80"/>
    <x v="4"/>
    <x v="70"/>
    <x v="1"/>
    <x v="80"/>
    <x v="30"/>
    <x v="80"/>
    <x v="18"/>
    <x v="55"/>
    <x v="56"/>
    <x v="49"/>
    <x v="1"/>
    <x v="80"/>
    <x v="80"/>
    <x v="79"/>
    <x v="0"/>
    <x v="0"/>
    <x v="77"/>
    <x v="16"/>
    <x v="1"/>
    <x v="15"/>
    <x v="0"/>
    <x v="3"/>
    <x v="7"/>
    <x v="47"/>
    <x v="5"/>
    <x v="3"/>
    <x v="19"/>
  </r>
  <r>
    <x v="81"/>
    <x v="4"/>
    <x v="71"/>
    <x v="1"/>
    <x v="81"/>
    <x v="31"/>
    <x v="81"/>
    <x v="64"/>
    <x v="63"/>
    <x v="65"/>
    <x v="62"/>
    <x v="3"/>
    <x v="81"/>
    <x v="81"/>
    <x v="80"/>
    <x v="0"/>
    <x v="0"/>
    <x v="78"/>
    <x v="0"/>
    <x v="2"/>
    <x v="26"/>
    <x v="1"/>
    <x v="6"/>
    <x v="0"/>
    <x v="48"/>
    <x v="9"/>
    <x v="1"/>
    <x v="51"/>
  </r>
  <r>
    <x v="82"/>
    <x v="4"/>
    <x v="72"/>
    <x v="1"/>
    <x v="82"/>
    <x v="32"/>
    <x v="82"/>
    <x v="65"/>
    <x v="46"/>
    <x v="48"/>
    <x v="42"/>
    <x v="1"/>
    <x v="82"/>
    <x v="82"/>
    <x v="81"/>
    <x v="0"/>
    <x v="0"/>
    <x v="79"/>
    <x v="0"/>
    <x v="0"/>
    <x v="5"/>
    <x v="0"/>
    <x v="0"/>
    <x v="0"/>
    <x v="2"/>
    <x v="3"/>
    <x v="1"/>
    <x v="16"/>
  </r>
  <r>
    <x v="83"/>
    <x v="4"/>
    <x v="73"/>
    <x v="2"/>
    <x v="83"/>
    <x v="33"/>
    <x v="83"/>
    <x v="66"/>
    <x v="64"/>
    <x v="66"/>
    <x v="63"/>
    <x v="1"/>
    <x v="83"/>
    <x v="83"/>
    <x v="82"/>
    <x v="0"/>
    <x v="0"/>
    <x v="80"/>
    <x v="0"/>
    <x v="1"/>
    <x v="24"/>
    <x v="0"/>
    <x v="4"/>
    <x v="6"/>
    <x v="49"/>
    <x v="15"/>
    <x v="1"/>
    <x v="52"/>
  </r>
  <r>
    <x v="84"/>
    <x v="4"/>
    <x v="74"/>
    <x v="3"/>
    <x v="84"/>
    <x v="34"/>
    <x v="84"/>
    <x v="67"/>
    <x v="65"/>
    <x v="67"/>
    <x v="64"/>
    <x v="1"/>
    <x v="84"/>
    <x v="84"/>
    <x v="83"/>
    <x v="0"/>
    <x v="0"/>
    <x v="81"/>
    <x v="9"/>
    <x v="2"/>
    <x v="7"/>
    <x v="0"/>
    <x v="5"/>
    <x v="0"/>
    <x v="32"/>
    <x v="13"/>
    <x v="1"/>
    <x v="13"/>
  </r>
  <r>
    <x v="85"/>
    <x v="4"/>
    <x v="75"/>
    <x v="0"/>
    <x v="85"/>
    <x v="35"/>
    <x v="20"/>
    <x v="17"/>
    <x v="66"/>
    <x v="68"/>
    <x v="20"/>
    <x v="8"/>
    <x v="20"/>
    <x v="85"/>
    <x v="84"/>
    <x v="0"/>
    <x v="0"/>
    <x v="63"/>
    <x v="5"/>
    <x v="1"/>
    <x v="12"/>
    <x v="2"/>
    <x v="1"/>
    <x v="4"/>
    <x v="10"/>
    <x v="4"/>
    <x v="1"/>
    <x v="19"/>
  </r>
  <r>
    <x v="86"/>
    <x v="4"/>
    <x v="76"/>
    <x v="2"/>
    <x v="86"/>
    <x v="36"/>
    <x v="85"/>
    <x v="68"/>
    <x v="67"/>
    <x v="69"/>
    <x v="65"/>
    <x v="0"/>
    <x v="85"/>
    <x v="86"/>
    <x v="85"/>
    <x v="0"/>
    <x v="0"/>
    <x v="82"/>
    <x v="10"/>
    <x v="1"/>
    <x v="12"/>
    <x v="0"/>
    <x v="0"/>
    <x v="10"/>
    <x v="23"/>
    <x v="13"/>
    <x v="1"/>
    <x v="53"/>
  </r>
  <r>
    <x v="87"/>
    <x v="4"/>
    <x v="77"/>
    <x v="1"/>
    <x v="87"/>
    <x v="37"/>
    <x v="86"/>
    <x v="69"/>
    <x v="68"/>
    <x v="36"/>
    <x v="38"/>
    <x v="3"/>
    <x v="86"/>
    <x v="87"/>
    <x v="86"/>
    <x v="0"/>
    <x v="0"/>
    <x v="83"/>
    <x v="0"/>
    <x v="2"/>
    <x v="27"/>
    <x v="1"/>
    <x v="0"/>
    <x v="8"/>
    <x v="50"/>
    <x v="8"/>
    <x v="1"/>
    <x v="54"/>
  </r>
  <r>
    <x v="88"/>
    <x v="4"/>
    <x v="78"/>
    <x v="2"/>
    <x v="88"/>
    <x v="38"/>
    <x v="87"/>
    <x v="41"/>
    <x v="69"/>
    <x v="44"/>
    <x v="66"/>
    <x v="0"/>
    <x v="87"/>
    <x v="88"/>
    <x v="87"/>
    <x v="0"/>
    <x v="0"/>
    <x v="84"/>
    <x v="5"/>
    <x v="1"/>
    <x v="14"/>
    <x v="0"/>
    <x v="3"/>
    <x v="0"/>
    <x v="51"/>
    <x v="13"/>
    <x v="2"/>
    <x v="55"/>
  </r>
  <r>
    <x v="89"/>
    <x v="4"/>
    <x v="79"/>
    <x v="2"/>
    <x v="89"/>
    <x v="39"/>
    <x v="88"/>
    <x v="66"/>
    <x v="70"/>
    <x v="70"/>
    <x v="22"/>
    <x v="1"/>
    <x v="88"/>
    <x v="89"/>
    <x v="88"/>
    <x v="0"/>
    <x v="0"/>
    <x v="85"/>
    <x v="9"/>
    <x v="1"/>
    <x v="5"/>
    <x v="0"/>
    <x v="2"/>
    <x v="6"/>
    <x v="18"/>
    <x v="15"/>
    <x v="1"/>
    <x v="56"/>
  </r>
  <r>
    <x v="90"/>
    <x v="4"/>
    <x v="80"/>
    <x v="3"/>
    <x v="90"/>
    <x v="40"/>
    <x v="89"/>
    <x v="36"/>
    <x v="71"/>
    <x v="57"/>
    <x v="67"/>
    <x v="3"/>
    <x v="89"/>
    <x v="90"/>
    <x v="89"/>
    <x v="0"/>
    <x v="0"/>
    <x v="42"/>
    <x v="0"/>
    <x v="1"/>
    <x v="20"/>
    <x v="1"/>
    <x v="3"/>
    <x v="3"/>
    <x v="52"/>
    <x v="4"/>
    <x v="1"/>
    <x v="20"/>
  </r>
  <r>
    <x v="91"/>
    <x v="4"/>
    <x v="24"/>
    <x v="6"/>
    <x v="91"/>
    <x v="41"/>
    <x v="90"/>
    <x v="70"/>
    <x v="40"/>
    <x v="63"/>
    <x v="57"/>
    <x v="6"/>
    <x v="90"/>
    <x v="91"/>
    <x v="90"/>
    <x v="0"/>
    <x v="0"/>
    <x v="86"/>
    <x v="2"/>
    <x v="2"/>
    <x v="28"/>
    <x v="1"/>
    <x v="5"/>
    <x v="3"/>
    <x v="53"/>
    <x v="8"/>
    <x v="1"/>
    <x v="13"/>
  </r>
  <r>
    <x v="92"/>
    <x v="4"/>
    <x v="81"/>
    <x v="2"/>
    <x v="92"/>
    <x v="42"/>
    <x v="91"/>
    <x v="30"/>
    <x v="72"/>
    <x v="71"/>
    <x v="7"/>
    <x v="1"/>
    <x v="91"/>
    <x v="92"/>
    <x v="91"/>
    <x v="0"/>
    <x v="0"/>
    <x v="87"/>
    <x v="0"/>
    <x v="2"/>
    <x v="4"/>
    <x v="0"/>
    <x v="0"/>
    <x v="2"/>
    <x v="21"/>
    <x v="0"/>
    <x v="1"/>
    <x v="25"/>
  </r>
  <r>
    <x v="93"/>
    <x v="4"/>
    <x v="82"/>
    <x v="1"/>
    <x v="93"/>
    <x v="43"/>
    <x v="92"/>
    <x v="71"/>
    <x v="47"/>
    <x v="72"/>
    <x v="5"/>
    <x v="9"/>
    <x v="92"/>
    <x v="93"/>
    <x v="92"/>
    <x v="0"/>
    <x v="0"/>
    <x v="88"/>
    <x v="9"/>
    <x v="2"/>
    <x v="0"/>
    <x v="0"/>
    <x v="3"/>
    <x v="11"/>
    <x v="24"/>
    <x v="8"/>
    <x v="2"/>
    <x v="57"/>
  </r>
  <r>
    <x v="94"/>
    <x v="4"/>
    <x v="83"/>
    <x v="1"/>
    <x v="94"/>
    <x v="44"/>
    <x v="93"/>
    <x v="72"/>
    <x v="17"/>
    <x v="73"/>
    <x v="68"/>
    <x v="3"/>
    <x v="93"/>
    <x v="94"/>
    <x v="93"/>
    <x v="0"/>
    <x v="0"/>
    <x v="89"/>
    <x v="2"/>
    <x v="2"/>
    <x v="25"/>
    <x v="1"/>
    <x v="3"/>
    <x v="0"/>
    <x v="6"/>
    <x v="3"/>
    <x v="2"/>
    <x v="1"/>
  </r>
  <r>
    <x v="95"/>
    <x v="4"/>
    <x v="84"/>
    <x v="0"/>
    <x v="95"/>
    <x v="45"/>
    <x v="94"/>
    <x v="73"/>
    <x v="73"/>
    <x v="74"/>
    <x v="69"/>
    <x v="0"/>
    <x v="94"/>
    <x v="95"/>
    <x v="94"/>
    <x v="0"/>
    <x v="0"/>
    <x v="90"/>
    <x v="17"/>
    <x v="0"/>
    <x v="29"/>
    <x v="0"/>
    <x v="0"/>
    <x v="7"/>
    <x v="43"/>
    <x v="5"/>
    <x v="1"/>
    <x v="16"/>
  </r>
  <r>
    <x v="96"/>
    <x v="4"/>
    <x v="85"/>
    <x v="1"/>
    <x v="96"/>
    <x v="46"/>
    <x v="95"/>
    <x v="74"/>
    <x v="74"/>
    <x v="75"/>
    <x v="70"/>
    <x v="9"/>
    <x v="95"/>
    <x v="96"/>
    <x v="95"/>
    <x v="0"/>
    <x v="0"/>
    <x v="91"/>
    <x v="1"/>
    <x v="2"/>
    <x v="30"/>
    <x v="0"/>
    <x v="2"/>
    <x v="11"/>
    <x v="26"/>
    <x v="0"/>
    <x v="1"/>
    <x v="58"/>
  </r>
  <r>
    <x v="97"/>
    <x v="4"/>
    <x v="86"/>
    <x v="1"/>
    <x v="97"/>
    <x v="47"/>
    <x v="96"/>
    <x v="75"/>
    <x v="75"/>
    <x v="76"/>
    <x v="71"/>
    <x v="7"/>
    <x v="96"/>
    <x v="97"/>
    <x v="96"/>
    <x v="0"/>
    <x v="0"/>
    <x v="92"/>
    <x v="0"/>
    <x v="2"/>
    <x v="9"/>
    <x v="1"/>
    <x v="0"/>
    <x v="6"/>
    <x v="2"/>
    <x v="0"/>
    <x v="1"/>
    <x v="5"/>
  </r>
  <r>
    <x v="98"/>
    <x v="4"/>
    <x v="87"/>
    <x v="2"/>
    <x v="98"/>
    <x v="48"/>
    <x v="97"/>
    <x v="27"/>
    <x v="76"/>
    <x v="77"/>
    <x v="72"/>
    <x v="0"/>
    <x v="97"/>
    <x v="98"/>
    <x v="97"/>
    <x v="0"/>
    <x v="0"/>
    <x v="93"/>
    <x v="4"/>
    <x v="0"/>
    <x v="12"/>
    <x v="0"/>
    <x v="0"/>
    <x v="0"/>
    <x v="24"/>
    <x v="13"/>
    <x v="2"/>
    <x v="59"/>
  </r>
  <r>
    <x v="99"/>
    <x v="4"/>
    <x v="88"/>
    <x v="1"/>
    <x v="99"/>
    <x v="49"/>
    <x v="98"/>
    <x v="76"/>
    <x v="77"/>
    <x v="19"/>
    <x v="45"/>
    <x v="6"/>
    <x v="98"/>
    <x v="99"/>
    <x v="98"/>
    <x v="0"/>
    <x v="0"/>
    <x v="94"/>
    <x v="0"/>
    <x v="0"/>
    <x v="30"/>
    <x v="1"/>
    <x v="3"/>
    <x v="4"/>
    <x v="2"/>
    <x v="0"/>
    <x v="1"/>
    <x v="6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1"/>
    <x v="1"/>
    <x v="1"/>
    <x v="1"/>
    <x v="1"/>
    <x v="1"/>
    <x v="1"/>
    <x v="0"/>
    <x v="0"/>
    <x v="1"/>
    <x v="0"/>
    <x v="1"/>
    <x v="0"/>
    <x v="0"/>
    <x v="1"/>
    <x v="1"/>
    <x v="1"/>
    <x v="1"/>
    <x v="0"/>
  </r>
  <r>
    <x v="2"/>
    <x v="0"/>
    <x v="2"/>
    <x v="2"/>
    <x v="2"/>
    <x v="2"/>
    <x v="2"/>
    <x v="2"/>
    <x v="2"/>
    <x v="2"/>
    <x v="2"/>
    <x v="2"/>
    <x v="2"/>
    <x v="2"/>
    <x v="2"/>
    <x v="0"/>
    <x v="0"/>
    <x v="2"/>
    <x v="0"/>
    <x v="2"/>
    <x v="1"/>
    <x v="0"/>
    <x v="0"/>
    <x v="2"/>
    <x v="2"/>
    <x v="0"/>
    <x v="1"/>
  </r>
  <r>
    <x v="3"/>
    <x v="0"/>
    <x v="0"/>
    <x v="2"/>
    <x v="3"/>
    <x v="3"/>
    <x v="3"/>
    <x v="3"/>
    <x v="3"/>
    <x v="3"/>
    <x v="3"/>
    <x v="3"/>
    <x v="3"/>
    <x v="3"/>
    <x v="3"/>
    <x v="0"/>
    <x v="0"/>
    <x v="3"/>
    <x v="1"/>
    <x v="1"/>
    <x v="2"/>
    <x v="1"/>
    <x v="2"/>
    <x v="3"/>
    <x v="3"/>
    <x v="2"/>
    <x v="1"/>
  </r>
  <r>
    <x v="4"/>
    <x v="0"/>
    <x v="3"/>
    <x v="3"/>
    <x v="4"/>
    <x v="4"/>
    <x v="4"/>
    <x v="4"/>
    <x v="4"/>
    <x v="4"/>
    <x v="4"/>
    <x v="1"/>
    <x v="4"/>
    <x v="4"/>
    <x v="4"/>
    <x v="0"/>
    <x v="0"/>
    <x v="4"/>
    <x v="2"/>
    <x v="2"/>
    <x v="0"/>
    <x v="0"/>
    <x v="2"/>
    <x v="4"/>
    <x v="4"/>
    <x v="3"/>
    <x v="1"/>
  </r>
  <r>
    <x v="5"/>
    <x v="0"/>
    <x v="4"/>
    <x v="1"/>
    <x v="5"/>
    <x v="5"/>
    <x v="5"/>
    <x v="5"/>
    <x v="5"/>
    <x v="5"/>
    <x v="5"/>
    <x v="4"/>
    <x v="5"/>
    <x v="5"/>
    <x v="5"/>
    <x v="0"/>
    <x v="0"/>
    <x v="5"/>
    <x v="0"/>
    <x v="2"/>
    <x v="2"/>
    <x v="2"/>
    <x v="3"/>
    <x v="5"/>
    <x v="5"/>
    <x v="4"/>
    <x v="1"/>
  </r>
  <r>
    <x v="6"/>
    <x v="0"/>
    <x v="2"/>
    <x v="1"/>
    <x v="6"/>
    <x v="6"/>
    <x v="6"/>
    <x v="4"/>
    <x v="6"/>
    <x v="6"/>
    <x v="6"/>
    <x v="0"/>
    <x v="6"/>
    <x v="6"/>
    <x v="6"/>
    <x v="0"/>
    <x v="0"/>
    <x v="6"/>
    <x v="2"/>
    <x v="2"/>
    <x v="3"/>
    <x v="0"/>
    <x v="4"/>
    <x v="5"/>
    <x v="2"/>
    <x v="3"/>
    <x v="1"/>
  </r>
  <r>
    <x v="7"/>
    <x v="0"/>
    <x v="0"/>
    <x v="1"/>
    <x v="7"/>
    <x v="7"/>
    <x v="7"/>
    <x v="6"/>
    <x v="7"/>
    <x v="7"/>
    <x v="7"/>
    <x v="1"/>
    <x v="7"/>
    <x v="7"/>
    <x v="7"/>
    <x v="0"/>
    <x v="0"/>
    <x v="7"/>
    <x v="2"/>
    <x v="2"/>
    <x v="4"/>
    <x v="0"/>
    <x v="0"/>
    <x v="6"/>
    <x v="6"/>
    <x v="3"/>
    <x v="2"/>
  </r>
  <r>
    <x v="8"/>
    <x v="0"/>
    <x v="5"/>
    <x v="1"/>
    <x v="8"/>
    <x v="8"/>
    <x v="8"/>
    <x v="7"/>
    <x v="8"/>
    <x v="8"/>
    <x v="8"/>
    <x v="5"/>
    <x v="8"/>
    <x v="8"/>
    <x v="8"/>
    <x v="0"/>
    <x v="0"/>
    <x v="8"/>
    <x v="3"/>
    <x v="2"/>
    <x v="5"/>
    <x v="0"/>
    <x v="0"/>
    <x v="6"/>
    <x v="7"/>
    <x v="3"/>
    <x v="1"/>
  </r>
  <r>
    <x v="9"/>
    <x v="0"/>
    <x v="6"/>
    <x v="1"/>
    <x v="9"/>
    <x v="9"/>
    <x v="9"/>
    <x v="8"/>
    <x v="9"/>
    <x v="9"/>
    <x v="9"/>
    <x v="3"/>
    <x v="9"/>
    <x v="9"/>
    <x v="9"/>
    <x v="0"/>
    <x v="0"/>
    <x v="9"/>
    <x v="2"/>
    <x v="1"/>
    <x v="6"/>
    <x v="1"/>
    <x v="5"/>
    <x v="1"/>
    <x v="8"/>
    <x v="5"/>
    <x v="1"/>
  </r>
  <r>
    <x v="10"/>
    <x v="0"/>
    <x v="7"/>
    <x v="3"/>
    <x v="10"/>
    <x v="10"/>
    <x v="10"/>
    <x v="9"/>
    <x v="10"/>
    <x v="10"/>
    <x v="10"/>
    <x v="1"/>
    <x v="10"/>
    <x v="10"/>
    <x v="10"/>
    <x v="0"/>
    <x v="0"/>
    <x v="10"/>
    <x v="4"/>
    <x v="2"/>
    <x v="7"/>
    <x v="0"/>
    <x v="5"/>
    <x v="7"/>
    <x v="9"/>
    <x v="6"/>
    <x v="1"/>
  </r>
  <r>
    <x v="11"/>
    <x v="0"/>
    <x v="8"/>
    <x v="1"/>
    <x v="11"/>
    <x v="11"/>
    <x v="11"/>
    <x v="10"/>
    <x v="11"/>
    <x v="11"/>
    <x v="11"/>
    <x v="6"/>
    <x v="11"/>
    <x v="11"/>
    <x v="11"/>
    <x v="0"/>
    <x v="0"/>
    <x v="11"/>
    <x v="0"/>
    <x v="2"/>
    <x v="8"/>
    <x v="1"/>
    <x v="5"/>
    <x v="7"/>
    <x v="10"/>
    <x v="7"/>
    <x v="1"/>
  </r>
  <r>
    <x v="12"/>
    <x v="0"/>
    <x v="9"/>
    <x v="1"/>
    <x v="12"/>
    <x v="12"/>
    <x v="12"/>
    <x v="11"/>
    <x v="12"/>
    <x v="12"/>
    <x v="12"/>
    <x v="7"/>
    <x v="12"/>
    <x v="12"/>
    <x v="12"/>
    <x v="0"/>
    <x v="0"/>
    <x v="12"/>
    <x v="0"/>
    <x v="0"/>
    <x v="1"/>
    <x v="1"/>
    <x v="5"/>
    <x v="8"/>
    <x v="6"/>
    <x v="0"/>
    <x v="2"/>
  </r>
  <r>
    <x v="13"/>
    <x v="0"/>
    <x v="10"/>
    <x v="1"/>
    <x v="13"/>
    <x v="13"/>
    <x v="13"/>
    <x v="12"/>
    <x v="13"/>
    <x v="13"/>
    <x v="13"/>
    <x v="7"/>
    <x v="13"/>
    <x v="13"/>
    <x v="13"/>
    <x v="0"/>
    <x v="0"/>
    <x v="13"/>
    <x v="0"/>
    <x v="2"/>
    <x v="9"/>
    <x v="1"/>
    <x v="5"/>
    <x v="5"/>
    <x v="11"/>
    <x v="8"/>
    <x v="1"/>
  </r>
  <r>
    <x v="14"/>
    <x v="0"/>
    <x v="11"/>
    <x v="3"/>
    <x v="14"/>
    <x v="14"/>
    <x v="14"/>
    <x v="4"/>
    <x v="14"/>
    <x v="14"/>
    <x v="14"/>
    <x v="2"/>
    <x v="14"/>
    <x v="14"/>
    <x v="14"/>
    <x v="0"/>
    <x v="0"/>
    <x v="14"/>
    <x v="0"/>
    <x v="2"/>
    <x v="10"/>
    <x v="0"/>
    <x v="3"/>
    <x v="9"/>
    <x v="12"/>
    <x v="3"/>
    <x v="1"/>
  </r>
  <r>
    <x v="15"/>
    <x v="0"/>
    <x v="2"/>
    <x v="4"/>
    <x v="15"/>
    <x v="15"/>
    <x v="15"/>
    <x v="13"/>
    <x v="15"/>
    <x v="15"/>
    <x v="15"/>
    <x v="2"/>
    <x v="15"/>
    <x v="15"/>
    <x v="15"/>
    <x v="0"/>
    <x v="0"/>
    <x v="15"/>
    <x v="5"/>
    <x v="0"/>
    <x v="1"/>
    <x v="0"/>
    <x v="0"/>
    <x v="10"/>
    <x v="5"/>
    <x v="1"/>
    <x v="1"/>
  </r>
  <r>
    <x v="16"/>
    <x v="0"/>
    <x v="12"/>
    <x v="2"/>
    <x v="16"/>
    <x v="16"/>
    <x v="16"/>
    <x v="14"/>
    <x v="16"/>
    <x v="16"/>
    <x v="16"/>
    <x v="0"/>
    <x v="16"/>
    <x v="16"/>
    <x v="16"/>
    <x v="0"/>
    <x v="0"/>
    <x v="16"/>
    <x v="0"/>
    <x v="2"/>
    <x v="0"/>
    <x v="0"/>
    <x v="0"/>
    <x v="11"/>
    <x v="13"/>
    <x v="0"/>
    <x v="1"/>
  </r>
  <r>
    <x v="17"/>
    <x v="0"/>
    <x v="13"/>
    <x v="1"/>
    <x v="17"/>
    <x v="17"/>
    <x v="17"/>
    <x v="4"/>
    <x v="17"/>
    <x v="17"/>
    <x v="17"/>
    <x v="8"/>
    <x v="17"/>
    <x v="17"/>
    <x v="17"/>
    <x v="0"/>
    <x v="0"/>
    <x v="17"/>
    <x v="2"/>
    <x v="2"/>
    <x v="2"/>
    <x v="2"/>
    <x v="5"/>
    <x v="0"/>
    <x v="14"/>
    <x v="3"/>
    <x v="1"/>
  </r>
  <r>
    <x v="18"/>
    <x v="0"/>
    <x v="14"/>
    <x v="2"/>
    <x v="18"/>
    <x v="18"/>
    <x v="18"/>
    <x v="15"/>
    <x v="18"/>
    <x v="18"/>
    <x v="18"/>
    <x v="1"/>
    <x v="18"/>
    <x v="18"/>
    <x v="18"/>
    <x v="0"/>
    <x v="0"/>
    <x v="18"/>
    <x v="6"/>
    <x v="0"/>
    <x v="11"/>
    <x v="0"/>
    <x v="6"/>
    <x v="8"/>
    <x v="15"/>
    <x v="9"/>
    <x v="2"/>
  </r>
  <r>
    <x v="19"/>
    <x v="0"/>
    <x v="15"/>
    <x v="1"/>
    <x v="19"/>
    <x v="19"/>
    <x v="19"/>
    <x v="16"/>
    <x v="19"/>
    <x v="19"/>
    <x v="19"/>
    <x v="7"/>
    <x v="19"/>
    <x v="19"/>
    <x v="19"/>
    <x v="0"/>
    <x v="0"/>
    <x v="19"/>
    <x v="0"/>
    <x v="2"/>
    <x v="9"/>
    <x v="1"/>
    <x v="6"/>
    <x v="8"/>
    <x v="7"/>
    <x v="3"/>
    <x v="1"/>
  </r>
  <r>
    <x v="20"/>
    <x v="1"/>
    <x v="16"/>
    <x v="0"/>
    <x v="20"/>
    <x v="20"/>
    <x v="20"/>
    <x v="17"/>
    <x v="20"/>
    <x v="20"/>
    <x v="20"/>
    <x v="8"/>
    <x v="20"/>
    <x v="20"/>
    <x v="20"/>
    <x v="0"/>
    <x v="0"/>
    <x v="20"/>
    <x v="7"/>
    <x v="1"/>
    <x v="12"/>
    <x v="2"/>
    <x v="1"/>
    <x v="4"/>
    <x v="16"/>
    <x v="4"/>
    <x v="1"/>
  </r>
  <r>
    <x v="21"/>
    <x v="1"/>
    <x v="17"/>
    <x v="1"/>
    <x v="21"/>
    <x v="21"/>
    <x v="21"/>
    <x v="18"/>
    <x v="21"/>
    <x v="21"/>
    <x v="21"/>
    <x v="1"/>
    <x v="21"/>
    <x v="21"/>
    <x v="21"/>
    <x v="0"/>
    <x v="0"/>
    <x v="21"/>
    <x v="8"/>
    <x v="1"/>
    <x v="4"/>
    <x v="0"/>
    <x v="2"/>
    <x v="7"/>
    <x v="17"/>
    <x v="10"/>
    <x v="3"/>
  </r>
  <r>
    <x v="22"/>
    <x v="1"/>
    <x v="18"/>
    <x v="2"/>
    <x v="22"/>
    <x v="22"/>
    <x v="22"/>
    <x v="19"/>
    <x v="22"/>
    <x v="22"/>
    <x v="17"/>
    <x v="1"/>
    <x v="22"/>
    <x v="22"/>
    <x v="22"/>
    <x v="0"/>
    <x v="0"/>
    <x v="22"/>
    <x v="9"/>
    <x v="1"/>
    <x v="13"/>
    <x v="0"/>
    <x v="5"/>
    <x v="5"/>
    <x v="18"/>
    <x v="10"/>
    <x v="1"/>
  </r>
  <r>
    <x v="23"/>
    <x v="1"/>
    <x v="19"/>
    <x v="1"/>
    <x v="23"/>
    <x v="23"/>
    <x v="23"/>
    <x v="6"/>
    <x v="23"/>
    <x v="22"/>
    <x v="22"/>
    <x v="0"/>
    <x v="23"/>
    <x v="23"/>
    <x v="23"/>
    <x v="0"/>
    <x v="0"/>
    <x v="23"/>
    <x v="0"/>
    <x v="2"/>
    <x v="0"/>
    <x v="0"/>
    <x v="2"/>
    <x v="11"/>
    <x v="19"/>
    <x v="4"/>
    <x v="0"/>
  </r>
  <r>
    <x v="24"/>
    <x v="1"/>
    <x v="20"/>
    <x v="1"/>
    <x v="24"/>
    <x v="24"/>
    <x v="24"/>
    <x v="20"/>
    <x v="24"/>
    <x v="23"/>
    <x v="23"/>
    <x v="3"/>
    <x v="24"/>
    <x v="24"/>
    <x v="24"/>
    <x v="0"/>
    <x v="0"/>
    <x v="24"/>
    <x v="0"/>
    <x v="2"/>
    <x v="2"/>
    <x v="1"/>
    <x v="3"/>
    <x v="11"/>
    <x v="3"/>
    <x v="0"/>
    <x v="1"/>
  </r>
  <r>
    <x v="25"/>
    <x v="1"/>
    <x v="21"/>
    <x v="1"/>
    <x v="25"/>
    <x v="25"/>
    <x v="25"/>
    <x v="21"/>
    <x v="25"/>
    <x v="24"/>
    <x v="24"/>
    <x v="5"/>
    <x v="25"/>
    <x v="25"/>
    <x v="25"/>
    <x v="0"/>
    <x v="0"/>
    <x v="25"/>
    <x v="0"/>
    <x v="0"/>
    <x v="6"/>
    <x v="0"/>
    <x v="5"/>
    <x v="5"/>
    <x v="20"/>
    <x v="6"/>
    <x v="0"/>
  </r>
  <r>
    <x v="26"/>
    <x v="1"/>
    <x v="22"/>
    <x v="2"/>
    <x v="26"/>
    <x v="26"/>
    <x v="26"/>
    <x v="22"/>
    <x v="26"/>
    <x v="25"/>
    <x v="25"/>
    <x v="1"/>
    <x v="26"/>
    <x v="26"/>
    <x v="26"/>
    <x v="0"/>
    <x v="0"/>
    <x v="26"/>
    <x v="0"/>
    <x v="2"/>
    <x v="4"/>
    <x v="0"/>
    <x v="0"/>
    <x v="2"/>
    <x v="21"/>
    <x v="8"/>
    <x v="1"/>
  </r>
  <r>
    <x v="27"/>
    <x v="1"/>
    <x v="23"/>
    <x v="1"/>
    <x v="27"/>
    <x v="27"/>
    <x v="27"/>
    <x v="23"/>
    <x v="27"/>
    <x v="26"/>
    <x v="26"/>
    <x v="7"/>
    <x v="27"/>
    <x v="27"/>
    <x v="27"/>
    <x v="0"/>
    <x v="0"/>
    <x v="11"/>
    <x v="0"/>
    <x v="2"/>
    <x v="9"/>
    <x v="1"/>
    <x v="5"/>
    <x v="7"/>
    <x v="22"/>
    <x v="7"/>
    <x v="1"/>
  </r>
  <r>
    <x v="28"/>
    <x v="1"/>
    <x v="24"/>
    <x v="1"/>
    <x v="28"/>
    <x v="28"/>
    <x v="28"/>
    <x v="24"/>
    <x v="28"/>
    <x v="27"/>
    <x v="27"/>
    <x v="0"/>
    <x v="28"/>
    <x v="28"/>
    <x v="28"/>
    <x v="0"/>
    <x v="0"/>
    <x v="27"/>
    <x v="2"/>
    <x v="1"/>
    <x v="14"/>
    <x v="0"/>
    <x v="0"/>
    <x v="0"/>
    <x v="23"/>
    <x v="11"/>
    <x v="1"/>
  </r>
  <r>
    <x v="29"/>
    <x v="1"/>
    <x v="25"/>
    <x v="3"/>
    <x v="29"/>
    <x v="29"/>
    <x v="29"/>
    <x v="25"/>
    <x v="29"/>
    <x v="28"/>
    <x v="28"/>
    <x v="9"/>
    <x v="29"/>
    <x v="29"/>
    <x v="29"/>
    <x v="0"/>
    <x v="0"/>
    <x v="28"/>
    <x v="10"/>
    <x v="0"/>
    <x v="15"/>
    <x v="0"/>
    <x v="6"/>
    <x v="7"/>
    <x v="24"/>
    <x v="5"/>
    <x v="2"/>
  </r>
  <r>
    <x v="30"/>
    <x v="1"/>
    <x v="26"/>
    <x v="1"/>
    <x v="30"/>
    <x v="30"/>
    <x v="30"/>
    <x v="26"/>
    <x v="30"/>
    <x v="29"/>
    <x v="17"/>
    <x v="0"/>
    <x v="30"/>
    <x v="30"/>
    <x v="30"/>
    <x v="0"/>
    <x v="0"/>
    <x v="29"/>
    <x v="0"/>
    <x v="2"/>
    <x v="0"/>
    <x v="0"/>
    <x v="5"/>
    <x v="8"/>
    <x v="24"/>
    <x v="8"/>
    <x v="2"/>
  </r>
  <r>
    <x v="31"/>
    <x v="1"/>
    <x v="27"/>
    <x v="2"/>
    <x v="31"/>
    <x v="31"/>
    <x v="31"/>
    <x v="27"/>
    <x v="31"/>
    <x v="30"/>
    <x v="29"/>
    <x v="0"/>
    <x v="31"/>
    <x v="31"/>
    <x v="31"/>
    <x v="0"/>
    <x v="0"/>
    <x v="30"/>
    <x v="8"/>
    <x v="0"/>
    <x v="16"/>
    <x v="0"/>
    <x v="5"/>
    <x v="7"/>
    <x v="21"/>
    <x v="4"/>
    <x v="1"/>
  </r>
  <r>
    <x v="32"/>
    <x v="1"/>
    <x v="28"/>
    <x v="2"/>
    <x v="32"/>
    <x v="32"/>
    <x v="32"/>
    <x v="28"/>
    <x v="32"/>
    <x v="31"/>
    <x v="30"/>
    <x v="2"/>
    <x v="32"/>
    <x v="32"/>
    <x v="32"/>
    <x v="0"/>
    <x v="0"/>
    <x v="31"/>
    <x v="0"/>
    <x v="2"/>
    <x v="1"/>
    <x v="0"/>
    <x v="0"/>
    <x v="8"/>
    <x v="21"/>
    <x v="4"/>
    <x v="1"/>
  </r>
  <r>
    <x v="33"/>
    <x v="1"/>
    <x v="29"/>
    <x v="1"/>
    <x v="33"/>
    <x v="33"/>
    <x v="33"/>
    <x v="29"/>
    <x v="33"/>
    <x v="32"/>
    <x v="31"/>
    <x v="10"/>
    <x v="33"/>
    <x v="33"/>
    <x v="33"/>
    <x v="0"/>
    <x v="0"/>
    <x v="11"/>
    <x v="0"/>
    <x v="0"/>
    <x v="17"/>
    <x v="3"/>
    <x v="7"/>
    <x v="11"/>
    <x v="21"/>
    <x v="7"/>
    <x v="1"/>
  </r>
  <r>
    <x v="34"/>
    <x v="1"/>
    <x v="30"/>
    <x v="2"/>
    <x v="34"/>
    <x v="34"/>
    <x v="34"/>
    <x v="30"/>
    <x v="30"/>
    <x v="33"/>
    <x v="32"/>
    <x v="3"/>
    <x v="34"/>
    <x v="34"/>
    <x v="34"/>
    <x v="0"/>
    <x v="0"/>
    <x v="32"/>
    <x v="0"/>
    <x v="2"/>
    <x v="2"/>
    <x v="1"/>
    <x v="3"/>
    <x v="1"/>
    <x v="21"/>
    <x v="0"/>
    <x v="1"/>
  </r>
  <r>
    <x v="35"/>
    <x v="1"/>
    <x v="31"/>
    <x v="1"/>
    <x v="35"/>
    <x v="35"/>
    <x v="35"/>
    <x v="31"/>
    <x v="34"/>
    <x v="34"/>
    <x v="33"/>
    <x v="6"/>
    <x v="35"/>
    <x v="35"/>
    <x v="35"/>
    <x v="0"/>
    <x v="0"/>
    <x v="33"/>
    <x v="11"/>
    <x v="1"/>
    <x v="9"/>
    <x v="1"/>
    <x v="8"/>
    <x v="11"/>
    <x v="25"/>
    <x v="9"/>
    <x v="4"/>
  </r>
  <r>
    <x v="36"/>
    <x v="1"/>
    <x v="18"/>
    <x v="1"/>
    <x v="36"/>
    <x v="36"/>
    <x v="36"/>
    <x v="32"/>
    <x v="35"/>
    <x v="35"/>
    <x v="34"/>
    <x v="2"/>
    <x v="36"/>
    <x v="36"/>
    <x v="36"/>
    <x v="0"/>
    <x v="0"/>
    <x v="34"/>
    <x v="12"/>
    <x v="0"/>
    <x v="15"/>
    <x v="0"/>
    <x v="0"/>
    <x v="6"/>
    <x v="26"/>
    <x v="11"/>
    <x v="1"/>
  </r>
  <r>
    <x v="37"/>
    <x v="1"/>
    <x v="32"/>
    <x v="2"/>
    <x v="37"/>
    <x v="37"/>
    <x v="37"/>
    <x v="33"/>
    <x v="36"/>
    <x v="36"/>
    <x v="25"/>
    <x v="0"/>
    <x v="37"/>
    <x v="37"/>
    <x v="37"/>
    <x v="0"/>
    <x v="0"/>
    <x v="35"/>
    <x v="0"/>
    <x v="2"/>
    <x v="0"/>
    <x v="0"/>
    <x v="0"/>
    <x v="11"/>
    <x v="27"/>
    <x v="0"/>
    <x v="1"/>
  </r>
  <r>
    <x v="38"/>
    <x v="1"/>
    <x v="33"/>
    <x v="5"/>
    <x v="38"/>
    <x v="38"/>
    <x v="38"/>
    <x v="34"/>
    <x v="37"/>
    <x v="37"/>
    <x v="35"/>
    <x v="1"/>
    <x v="38"/>
    <x v="38"/>
    <x v="38"/>
    <x v="0"/>
    <x v="0"/>
    <x v="36"/>
    <x v="6"/>
    <x v="1"/>
    <x v="1"/>
    <x v="0"/>
    <x v="5"/>
    <x v="1"/>
    <x v="28"/>
    <x v="12"/>
    <x v="2"/>
  </r>
  <r>
    <x v="39"/>
    <x v="1"/>
    <x v="34"/>
    <x v="1"/>
    <x v="39"/>
    <x v="39"/>
    <x v="39"/>
    <x v="35"/>
    <x v="38"/>
    <x v="38"/>
    <x v="36"/>
    <x v="11"/>
    <x v="39"/>
    <x v="39"/>
    <x v="39"/>
    <x v="0"/>
    <x v="0"/>
    <x v="37"/>
    <x v="0"/>
    <x v="2"/>
    <x v="3"/>
    <x v="1"/>
    <x v="2"/>
    <x v="6"/>
    <x v="29"/>
    <x v="13"/>
    <x v="2"/>
  </r>
  <r>
    <x v="40"/>
    <x v="2"/>
    <x v="18"/>
    <x v="3"/>
    <x v="40"/>
    <x v="40"/>
    <x v="40"/>
    <x v="36"/>
    <x v="30"/>
    <x v="29"/>
    <x v="17"/>
    <x v="1"/>
    <x v="40"/>
    <x v="40"/>
    <x v="40"/>
    <x v="0"/>
    <x v="0"/>
    <x v="38"/>
    <x v="2"/>
    <x v="2"/>
    <x v="18"/>
    <x v="0"/>
    <x v="5"/>
    <x v="0"/>
    <x v="30"/>
    <x v="0"/>
    <x v="1"/>
  </r>
  <r>
    <x v="41"/>
    <x v="2"/>
    <x v="35"/>
    <x v="1"/>
    <x v="41"/>
    <x v="41"/>
    <x v="41"/>
    <x v="23"/>
    <x v="17"/>
    <x v="26"/>
    <x v="26"/>
    <x v="3"/>
    <x v="41"/>
    <x v="41"/>
    <x v="41"/>
    <x v="0"/>
    <x v="0"/>
    <x v="39"/>
    <x v="0"/>
    <x v="2"/>
    <x v="2"/>
    <x v="1"/>
    <x v="5"/>
    <x v="7"/>
    <x v="31"/>
    <x v="3"/>
    <x v="1"/>
  </r>
  <r>
    <x v="42"/>
    <x v="2"/>
    <x v="36"/>
    <x v="1"/>
    <x v="42"/>
    <x v="42"/>
    <x v="42"/>
    <x v="37"/>
    <x v="39"/>
    <x v="39"/>
    <x v="37"/>
    <x v="6"/>
    <x v="42"/>
    <x v="42"/>
    <x v="42"/>
    <x v="0"/>
    <x v="0"/>
    <x v="11"/>
    <x v="2"/>
    <x v="0"/>
    <x v="8"/>
    <x v="1"/>
    <x v="4"/>
    <x v="7"/>
    <x v="10"/>
    <x v="7"/>
    <x v="1"/>
  </r>
  <r>
    <x v="43"/>
    <x v="2"/>
    <x v="37"/>
    <x v="1"/>
    <x v="43"/>
    <x v="43"/>
    <x v="43"/>
    <x v="6"/>
    <x v="31"/>
    <x v="40"/>
    <x v="38"/>
    <x v="3"/>
    <x v="43"/>
    <x v="43"/>
    <x v="43"/>
    <x v="0"/>
    <x v="0"/>
    <x v="40"/>
    <x v="0"/>
    <x v="0"/>
    <x v="6"/>
    <x v="1"/>
    <x v="0"/>
    <x v="2"/>
    <x v="32"/>
    <x v="3"/>
    <x v="1"/>
  </r>
  <r>
    <x v="44"/>
    <x v="2"/>
    <x v="38"/>
    <x v="2"/>
    <x v="44"/>
    <x v="44"/>
    <x v="44"/>
    <x v="38"/>
    <x v="40"/>
    <x v="7"/>
    <x v="17"/>
    <x v="7"/>
    <x v="44"/>
    <x v="44"/>
    <x v="44"/>
    <x v="0"/>
    <x v="0"/>
    <x v="41"/>
    <x v="0"/>
    <x v="2"/>
    <x v="9"/>
    <x v="1"/>
    <x v="5"/>
    <x v="11"/>
    <x v="33"/>
    <x v="0"/>
    <x v="1"/>
  </r>
  <r>
    <x v="45"/>
    <x v="2"/>
    <x v="39"/>
    <x v="3"/>
    <x v="45"/>
    <x v="45"/>
    <x v="45"/>
    <x v="36"/>
    <x v="22"/>
    <x v="41"/>
    <x v="38"/>
    <x v="9"/>
    <x v="45"/>
    <x v="45"/>
    <x v="45"/>
    <x v="0"/>
    <x v="0"/>
    <x v="42"/>
    <x v="0"/>
    <x v="1"/>
    <x v="1"/>
    <x v="0"/>
    <x v="0"/>
    <x v="8"/>
    <x v="34"/>
    <x v="4"/>
    <x v="1"/>
  </r>
  <r>
    <x v="46"/>
    <x v="2"/>
    <x v="40"/>
    <x v="1"/>
    <x v="46"/>
    <x v="46"/>
    <x v="46"/>
    <x v="39"/>
    <x v="41"/>
    <x v="42"/>
    <x v="39"/>
    <x v="6"/>
    <x v="46"/>
    <x v="46"/>
    <x v="46"/>
    <x v="0"/>
    <x v="0"/>
    <x v="43"/>
    <x v="9"/>
    <x v="1"/>
    <x v="0"/>
    <x v="1"/>
    <x v="2"/>
    <x v="5"/>
    <x v="35"/>
    <x v="8"/>
    <x v="3"/>
  </r>
  <r>
    <x v="47"/>
    <x v="2"/>
    <x v="41"/>
    <x v="1"/>
    <x v="47"/>
    <x v="47"/>
    <x v="47"/>
    <x v="40"/>
    <x v="42"/>
    <x v="43"/>
    <x v="31"/>
    <x v="12"/>
    <x v="47"/>
    <x v="47"/>
    <x v="33"/>
    <x v="0"/>
    <x v="0"/>
    <x v="44"/>
    <x v="0"/>
    <x v="0"/>
    <x v="11"/>
    <x v="1"/>
    <x v="7"/>
    <x v="9"/>
    <x v="3"/>
    <x v="4"/>
    <x v="1"/>
  </r>
  <r>
    <x v="48"/>
    <x v="2"/>
    <x v="42"/>
    <x v="2"/>
    <x v="48"/>
    <x v="48"/>
    <x v="48"/>
    <x v="41"/>
    <x v="43"/>
    <x v="44"/>
    <x v="14"/>
    <x v="0"/>
    <x v="48"/>
    <x v="48"/>
    <x v="47"/>
    <x v="0"/>
    <x v="0"/>
    <x v="45"/>
    <x v="2"/>
    <x v="1"/>
    <x v="14"/>
    <x v="0"/>
    <x v="3"/>
    <x v="3"/>
    <x v="23"/>
    <x v="9"/>
    <x v="1"/>
  </r>
  <r>
    <x v="49"/>
    <x v="2"/>
    <x v="43"/>
    <x v="1"/>
    <x v="49"/>
    <x v="49"/>
    <x v="49"/>
    <x v="4"/>
    <x v="44"/>
    <x v="45"/>
    <x v="40"/>
    <x v="0"/>
    <x v="49"/>
    <x v="49"/>
    <x v="48"/>
    <x v="0"/>
    <x v="0"/>
    <x v="46"/>
    <x v="9"/>
    <x v="0"/>
    <x v="19"/>
    <x v="0"/>
    <x v="3"/>
    <x v="7"/>
    <x v="36"/>
    <x v="9"/>
    <x v="0"/>
  </r>
  <r>
    <x v="50"/>
    <x v="2"/>
    <x v="44"/>
    <x v="2"/>
    <x v="50"/>
    <x v="0"/>
    <x v="50"/>
    <x v="38"/>
    <x v="25"/>
    <x v="24"/>
    <x v="41"/>
    <x v="1"/>
    <x v="50"/>
    <x v="50"/>
    <x v="49"/>
    <x v="0"/>
    <x v="0"/>
    <x v="47"/>
    <x v="0"/>
    <x v="2"/>
    <x v="4"/>
    <x v="0"/>
    <x v="5"/>
    <x v="11"/>
    <x v="33"/>
    <x v="8"/>
    <x v="1"/>
  </r>
  <r>
    <x v="51"/>
    <x v="2"/>
    <x v="45"/>
    <x v="2"/>
    <x v="51"/>
    <x v="1"/>
    <x v="51"/>
    <x v="27"/>
    <x v="45"/>
    <x v="46"/>
    <x v="17"/>
    <x v="0"/>
    <x v="51"/>
    <x v="51"/>
    <x v="50"/>
    <x v="0"/>
    <x v="0"/>
    <x v="48"/>
    <x v="13"/>
    <x v="0"/>
    <x v="16"/>
    <x v="0"/>
    <x v="5"/>
    <x v="6"/>
    <x v="24"/>
    <x v="2"/>
    <x v="2"/>
  </r>
  <r>
    <x v="52"/>
    <x v="2"/>
    <x v="46"/>
    <x v="0"/>
    <x v="52"/>
    <x v="2"/>
    <x v="52"/>
    <x v="42"/>
    <x v="19"/>
    <x v="47"/>
    <x v="19"/>
    <x v="1"/>
    <x v="52"/>
    <x v="52"/>
    <x v="51"/>
    <x v="0"/>
    <x v="0"/>
    <x v="49"/>
    <x v="0"/>
    <x v="1"/>
    <x v="20"/>
    <x v="0"/>
    <x v="6"/>
    <x v="4"/>
    <x v="24"/>
    <x v="8"/>
    <x v="2"/>
  </r>
  <r>
    <x v="53"/>
    <x v="2"/>
    <x v="27"/>
    <x v="1"/>
    <x v="53"/>
    <x v="3"/>
    <x v="53"/>
    <x v="7"/>
    <x v="46"/>
    <x v="48"/>
    <x v="42"/>
    <x v="3"/>
    <x v="53"/>
    <x v="53"/>
    <x v="52"/>
    <x v="0"/>
    <x v="0"/>
    <x v="50"/>
    <x v="1"/>
    <x v="0"/>
    <x v="5"/>
    <x v="1"/>
    <x v="0"/>
    <x v="11"/>
    <x v="37"/>
    <x v="0"/>
    <x v="1"/>
  </r>
  <r>
    <x v="54"/>
    <x v="2"/>
    <x v="47"/>
    <x v="1"/>
    <x v="54"/>
    <x v="4"/>
    <x v="54"/>
    <x v="43"/>
    <x v="47"/>
    <x v="36"/>
    <x v="25"/>
    <x v="7"/>
    <x v="54"/>
    <x v="54"/>
    <x v="53"/>
    <x v="0"/>
    <x v="0"/>
    <x v="51"/>
    <x v="0"/>
    <x v="2"/>
    <x v="9"/>
    <x v="1"/>
    <x v="0"/>
    <x v="7"/>
    <x v="26"/>
    <x v="3"/>
    <x v="1"/>
  </r>
  <r>
    <x v="55"/>
    <x v="2"/>
    <x v="48"/>
    <x v="3"/>
    <x v="55"/>
    <x v="5"/>
    <x v="55"/>
    <x v="44"/>
    <x v="48"/>
    <x v="49"/>
    <x v="43"/>
    <x v="9"/>
    <x v="55"/>
    <x v="55"/>
    <x v="54"/>
    <x v="0"/>
    <x v="0"/>
    <x v="52"/>
    <x v="12"/>
    <x v="2"/>
    <x v="21"/>
    <x v="0"/>
    <x v="5"/>
    <x v="11"/>
    <x v="34"/>
    <x v="0"/>
    <x v="1"/>
  </r>
  <r>
    <x v="56"/>
    <x v="2"/>
    <x v="28"/>
    <x v="1"/>
    <x v="56"/>
    <x v="6"/>
    <x v="56"/>
    <x v="45"/>
    <x v="49"/>
    <x v="22"/>
    <x v="44"/>
    <x v="13"/>
    <x v="56"/>
    <x v="56"/>
    <x v="55"/>
    <x v="0"/>
    <x v="0"/>
    <x v="53"/>
    <x v="14"/>
    <x v="0"/>
    <x v="22"/>
    <x v="2"/>
    <x v="2"/>
    <x v="12"/>
    <x v="38"/>
    <x v="0"/>
    <x v="4"/>
  </r>
  <r>
    <x v="57"/>
    <x v="2"/>
    <x v="12"/>
    <x v="6"/>
    <x v="57"/>
    <x v="7"/>
    <x v="57"/>
    <x v="46"/>
    <x v="22"/>
    <x v="41"/>
    <x v="38"/>
    <x v="1"/>
    <x v="57"/>
    <x v="57"/>
    <x v="56"/>
    <x v="0"/>
    <x v="0"/>
    <x v="54"/>
    <x v="0"/>
    <x v="2"/>
    <x v="4"/>
    <x v="0"/>
    <x v="0"/>
    <x v="3"/>
    <x v="34"/>
    <x v="3"/>
    <x v="1"/>
  </r>
  <r>
    <x v="58"/>
    <x v="2"/>
    <x v="49"/>
    <x v="2"/>
    <x v="58"/>
    <x v="8"/>
    <x v="58"/>
    <x v="47"/>
    <x v="50"/>
    <x v="50"/>
    <x v="45"/>
    <x v="3"/>
    <x v="58"/>
    <x v="58"/>
    <x v="57"/>
    <x v="0"/>
    <x v="0"/>
    <x v="55"/>
    <x v="0"/>
    <x v="2"/>
    <x v="2"/>
    <x v="1"/>
    <x v="3"/>
    <x v="7"/>
    <x v="21"/>
    <x v="0"/>
    <x v="1"/>
  </r>
  <r>
    <x v="59"/>
    <x v="2"/>
    <x v="50"/>
    <x v="1"/>
    <x v="59"/>
    <x v="9"/>
    <x v="59"/>
    <x v="48"/>
    <x v="51"/>
    <x v="51"/>
    <x v="46"/>
    <x v="7"/>
    <x v="59"/>
    <x v="59"/>
    <x v="58"/>
    <x v="0"/>
    <x v="0"/>
    <x v="56"/>
    <x v="0"/>
    <x v="2"/>
    <x v="9"/>
    <x v="1"/>
    <x v="6"/>
    <x v="3"/>
    <x v="39"/>
    <x v="3"/>
    <x v="1"/>
  </r>
  <r>
    <x v="60"/>
    <x v="3"/>
    <x v="51"/>
    <x v="1"/>
    <x v="60"/>
    <x v="10"/>
    <x v="60"/>
    <x v="49"/>
    <x v="52"/>
    <x v="52"/>
    <x v="47"/>
    <x v="7"/>
    <x v="60"/>
    <x v="60"/>
    <x v="59"/>
    <x v="0"/>
    <x v="0"/>
    <x v="57"/>
    <x v="11"/>
    <x v="1"/>
    <x v="1"/>
    <x v="1"/>
    <x v="5"/>
    <x v="7"/>
    <x v="30"/>
    <x v="0"/>
    <x v="1"/>
  </r>
  <r>
    <x v="61"/>
    <x v="3"/>
    <x v="52"/>
    <x v="1"/>
    <x v="61"/>
    <x v="11"/>
    <x v="61"/>
    <x v="6"/>
    <x v="31"/>
    <x v="53"/>
    <x v="38"/>
    <x v="3"/>
    <x v="61"/>
    <x v="61"/>
    <x v="60"/>
    <x v="0"/>
    <x v="0"/>
    <x v="58"/>
    <x v="0"/>
    <x v="2"/>
    <x v="2"/>
    <x v="1"/>
    <x v="0"/>
    <x v="8"/>
    <x v="40"/>
    <x v="8"/>
    <x v="1"/>
  </r>
  <r>
    <x v="62"/>
    <x v="3"/>
    <x v="53"/>
    <x v="1"/>
    <x v="62"/>
    <x v="12"/>
    <x v="62"/>
    <x v="50"/>
    <x v="53"/>
    <x v="54"/>
    <x v="48"/>
    <x v="5"/>
    <x v="62"/>
    <x v="62"/>
    <x v="61"/>
    <x v="0"/>
    <x v="0"/>
    <x v="59"/>
    <x v="15"/>
    <x v="2"/>
    <x v="6"/>
    <x v="0"/>
    <x v="6"/>
    <x v="8"/>
    <x v="12"/>
    <x v="14"/>
    <x v="1"/>
  </r>
  <r>
    <x v="63"/>
    <x v="3"/>
    <x v="54"/>
    <x v="2"/>
    <x v="63"/>
    <x v="13"/>
    <x v="63"/>
    <x v="51"/>
    <x v="54"/>
    <x v="55"/>
    <x v="32"/>
    <x v="7"/>
    <x v="63"/>
    <x v="63"/>
    <x v="62"/>
    <x v="0"/>
    <x v="0"/>
    <x v="60"/>
    <x v="0"/>
    <x v="2"/>
    <x v="9"/>
    <x v="1"/>
    <x v="3"/>
    <x v="4"/>
    <x v="21"/>
    <x v="0"/>
    <x v="1"/>
  </r>
  <r>
    <x v="64"/>
    <x v="3"/>
    <x v="55"/>
    <x v="0"/>
    <x v="64"/>
    <x v="14"/>
    <x v="64"/>
    <x v="52"/>
    <x v="55"/>
    <x v="56"/>
    <x v="49"/>
    <x v="0"/>
    <x v="64"/>
    <x v="64"/>
    <x v="63"/>
    <x v="0"/>
    <x v="0"/>
    <x v="61"/>
    <x v="2"/>
    <x v="0"/>
    <x v="0"/>
    <x v="0"/>
    <x v="3"/>
    <x v="2"/>
    <x v="16"/>
    <x v="0"/>
    <x v="1"/>
  </r>
  <r>
    <x v="65"/>
    <x v="3"/>
    <x v="56"/>
    <x v="2"/>
    <x v="65"/>
    <x v="15"/>
    <x v="65"/>
    <x v="53"/>
    <x v="56"/>
    <x v="57"/>
    <x v="50"/>
    <x v="4"/>
    <x v="65"/>
    <x v="65"/>
    <x v="64"/>
    <x v="0"/>
    <x v="0"/>
    <x v="62"/>
    <x v="0"/>
    <x v="0"/>
    <x v="23"/>
    <x v="2"/>
    <x v="3"/>
    <x v="8"/>
    <x v="21"/>
    <x v="3"/>
    <x v="1"/>
  </r>
  <r>
    <x v="66"/>
    <x v="3"/>
    <x v="57"/>
    <x v="1"/>
    <x v="66"/>
    <x v="16"/>
    <x v="66"/>
    <x v="54"/>
    <x v="36"/>
    <x v="55"/>
    <x v="51"/>
    <x v="1"/>
    <x v="66"/>
    <x v="66"/>
    <x v="65"/>
    <x v="0"/>
    <x v="0"/>
    <x v="63"/>
    <x v="0"/>
    <x v="2"/>
    <x v="4"/>
    <x v="0"/>
    <x v="6"/>
    <x v="13"/>
    <x v="26"/>
    <x v="4"/>
    <x v="1"/>
  </r>
  <r>
    <x v="67"/>
    <x v="3"/>
    <x v="58"/>
    <x v="2"/>
    <x v="67"/>
    <x v="17"/>
    <x v="67"/>
    <x v="55"/>
    <x v="57"/>
    <x v="58"/>
    <x v="52"/>
    <x v="9"/>
    <x v="67"/>
    <x v="67"/>
    <x v="66"/>
    <x v="0"/>
    <x v="0"/>
    <x v="64"/>
    <x v="10"/>
    <x v="0"/>
    <x v="12"/>
    <x v="0"/>
    <x v="0"/>
    <x v="8"/>
    <x v="34"/>
    <x v="14"/>
    <x v="1"/>
  </r>
  <r>
    <x v="68"/>
    <x v="3"/>
    <x v="59"/>
    <x v="1"/>
    <x v="68"/>
    <x v="18"/>
    <x v="68"/>
    <x v="56"/>
    <x v="27"/>
    <x v="59"/>
    <x v="53"/>
    <x v="0"/>
    <x v="68"/>
    <x v="68"/>
    <x v="67"/>
    <x v="0"/>
    <x v="0"/>
    <x v="65"/>
    <x v="0"/>
    <x v="2"/>
    <x v="0"/>
    <x v="0"/>
    <x v="6"/>
    <x v="11"/>
    <x v="16"/>
    <x v="8"/>
    <x v="1"/>
  </r>
  <r>
    <x v="69"/>
    <x v="3"/>
    <x v="60"/>
    <x v="7"/>
    <x v="69"/>
    <x v="19"/>
    <x v="69"/>
    <x v="57"/>
    <x v="58"/>
    <x v="55"/>
    <x v="32"/>
    <x v="0"/>
    <x v="69"/>
    <x v="69"/>
    <x v="68"/>
    <x v="0"/>
    <x v="0"/>
    <x v="66"/>
    <x v="0"/>
    <x v="2"/>
    <x v="3"/>
    <x v="0"/>
    <x v="3"/>
    <x v="6"/>
    <x v="41"/>
    <x v="6"/>
    <x v="2"/>
  </r>
  <r>
    <x v="70"/>
    <x v="3"/>
    <x v="61"/>
    <x v="1"/>
    <x v="70"/>
    <x v="20"/>
    <x v="70"/>
    <x v="32"/>
    <x v="59"/>
    <x v="60"/>
    <x v="54"/>
    <x v="5"/>
    <x v="70"/>
    <x v="70"/>
    <x v="69"/>
    <x v="0"/>
    <x v="0"/>
    <x v="67"/>
    <x v="12"/>
    <x v="0"/>
    <x v="11"/>
    <x v="0"/>
    <x v="6"/>
    <x v="2"/>
    <x v="10"/>
    <x v="1"/>
    <x v="1"/>
  </r>
  <r>
    <x v="71"/>
    <x v="3"/>
    <x v="53"/>
    <x v="3"/>
    <x v="71"/>
    <x v="21"/>
    <x v="71"/>
    <x v="9"/>
    <x v="60"/>
    <x v="61"/>
    <x v="55"/>
    <x v="1"/>
    <x v="71"/>
    <x v="71"/>
    <x v="70"/>
    <x v="0"/>
    <x v="0"/>
    <x v="68"/>
    <x v="1"/>
    <x v="1"/>
    <x v="4"/>
    <x v="0"/>
    <x v="6"/>
    <x v="4"/>
    <x v="42"/>
    <x v="0"/>
    <x v="1"/>
  </r>
  <r>
    <x v="72"/>
    <x v="3"/>
    <x v="62"/>
    <x v="0"/>
    <x v="72"/>
    <x v="22"/>
    <x v="72"/>
    <x v="29"/>
    <x v="61"/>
    <x v="62"/>
    <x v="56"/>
    <x v="7"/>
    <x v="72"/>
    <x v="72"/>
    <x v="71"/>
    <x v="0"/>
    <x v="0"/>
    <x v="69"/>
    <x v="0"/>
    <x v="0"/>
    <x v="2"/>
    <x v="1"/>
    <x v="7"/>
    <x v="8"/>
    <x v="43"/>
    <x v="14"/>
    <x v="1"/>
  </r>
  <r>
    <x v="73"/>
    <x v="3"/>
    <x v="63"/>
    <x v="2"/>
    <x v="73"/>
    <x v="23"/>
    <x v="73"/>
    <x v="58"/>
    <x v="19"/>
    <x v="63"/>
    <x v="57"/>
    <x v="14"/>
    <x v="73"/>
    <x v="73"/>
    <x v="72"/>
    <x v="0"/>
    <x v="0"/>
    <x v="70"/>
    <x v="0"/>
    <x v="2"/>
    <x v="2"/>
    <x v="2"/>
    <x v="5"/>
    <x v="0"/>
    <x v="21"/>
    <x v="13"/>
    <x v="1"/>
  </r>
  <r>
    <x v="74"/>
    <x v="3"/>
    <x v="64"/>
    <x v="1"/>
    <x v="74"/>
    <x v="24"/>
    <x v="74"/>
    <x v="59"/>
    <x v="25"/>
    <x v="24"/>
    <x v="58"/>
    <x v="0"/>
    <x v="74"/>
    <x v="74"/>
    <x v="73"/>
    <x v="0"/>
    <x v="0"/>
    <x v="71"/>
    <x v="0"/>
    <x v="0"/>
    <x v="11"/>
    <x v="0"/>
    <x v="5"/>
    <x v="8"/>
    <x v="44"/>
    <x v="8"/>
    <x v="1"/>
  </r>
  <r>
    <x v="75"/>
    <x v="3"/>
    <x v="65"/>
    <x v="1"/>
    <x v="75"/>
    <x v="25"/>
    <x v="75"/>
    <x v="60"/>
    <x v="47"/>
    <x v="36"/>
    <x v="25"/>
    <x v="0"/>
    <x v="75"/>
    <x v="75"/>
    <x v="74"/>
    <x v="0"/>
    <x v="0"/>
    <x v="72"/>
    <x v="0"/>
    <x v="0"/>
    <x v="0"/>
    <x v="0"/>
    <x v="0"/>
    <x v="3"/>
    <x v="27"/>
    <x v="8"/>
    <x v="1"/>
  </r>
  <r>
    <x v="76"/>
    <x v="3"/>
    <x v="66"/>
    <x v="3"/>
    <x v="76"/>
    <x v="26"/>
    <x v="76"/>
    <x v="61"/>
    <x v="62"/>
    <x v="64"/>
    <x v="59"/>
    <x v="0"/>
    <x v="76"/>
    <x v="76"/>
    <x v="75"/>
    <x v="0"/>
    <x v="0"/>
    <x v="73"/>
    <x v="0"/>
    <x v="2"/>
    <x v="0"/>
    <x v="0"/>
    <x v="5"/>
    <x v="6"/>
    <x v="45"/>
    <x v="6"/>
    <x v="1"/>
  </r>
  <r>
    <x v="77"/>
    <x v="3"/>
    <x v="67"/>
    <x v="1"/>
    <x v="77"/>
    <x v="27"/>
    <x v="77"/>
    <x v="62"/>
    <x v="4"/>
    <x v="4"/>
    <x v="60"/>
    <x v="4"/>
    <x v="77"/>
    <x v="77"/>
    <x v="76"/>
    <x v="0"/>
    <x v="0"/>
    <x v="74"/>
    <x v="0"/>
    <x v="0"/>
    <x v="24"/>
    <x v="2"/>
    <x v="2"/>
    <x v="0"/>
    <x v="46"/>
    <x v="0"/>
    <x v="1"/>
  </r>
  <r>
    <x v="78"/>
    <x v="3"/>
    <x v="68"/>
    <x v="1"/>
    <x v="78"/>
    <x v="28"/>
    <x v="78"/>
    <x v="47"/>
    <x v="26"/>
    <x v="25"/>
    <x v="61"/>
    <x v="1"/>
    <x v="78"/>
    <x v="78"/>
    <x v="77"/>
    <x v="0"/>
    <x v="0"/>
    <x v="75"/>
    <x v="2"/>
    <x v="2"/>
    <x v="8"/>
    <x v="0"/>
    <x v="6"/>
    <x v="3"/>
    <x v="9"/>
    <x v="8"/>
    <x v="1"/>
  </r>
  <r>
    <x v="79"/>
    <x v="3"/>
    <x v="69"/>
    <x v="1"/>
    <x v="79"/>
    <x v="29"/>
    <x v="79"/>
    <x v="63"/>
    <x v="29"/>
    <x v="28"/>
    <x v="28"/>
    <x v="1"/>
    <x v="79"/>
    <x v="79"/>
    <x v="78"/>
    <x v="0"/>
    <x v="0"/>
    <x v="76"/>
    <x v="5"/>
    <x v="0"/>
    <x v="25"/>
    <x v="0"/>
    <x v="6"/>
    <x v="0"/>
    <x v="5"/>
    <x v="1"/>
    <x v="1"/>
  </r>
  <r>
    <x v="80"/>
    <x v="4"/>
    <x v="70"/>
    <x v="1"/>
    <x v="80"/>
    <x v="30"/>
    <x v="80"/>
    <x v="18"/>
    <x v="55"/>
    <x v="56"/>
    <x v="49"/>
    <x v="1"/>
    <x v="80"/>
    <x v="80"/>
    <x v="79"/>
    <x v="0"/>
    <x v="0"/>
    <x v="77"/>
    <x v="16"/>
    <x v="1"/>
    <x v="15"/>
    <x v="0"/>
    <x v="3"/>
    <x v="7"/>
    <x v="47"/>
    <x v="5"/>
    <x v="3"/>
  </r>
  <r>
    <x v="81"/>
    <x v="4"/>
    <x v="71"/>
    <x v="1"/>
    <x v="81"/>
    <x v="31"/>
    <x v="81"/>
    <x v="64"/>
    <x v="63"/>
    <x v="65"/>
    <x v="62"/>
    <x v="3"/>
    <x v="81"/>
    <x v="81"/>
    <x v="80"/>
    <x v="0"/>
    <x v="0"/>
    <x v="78"/>
    <x v="0"/>
    <x v="2"/>
    <x v="26"/>
    <x v="1"/>
    <x v="6"/>
    <x v="0"/>
    <x v="48"/>
    <x v="9"/>
    <x v="1"/>
  </r>
  <r>
    <x v="82"/>
    <x v="4"/>
    <x v="72"/>
    <x v="1"/>
    <x v="82"/>
    <x v="32"/>
    <x v="82"/>
    <x v="65"/>
    <x v="46"/>
    <x v="48"/>
    <x v="42"/>
    <x v="1"/>
    <x v="82"/>
    <x v="82"/>
    <x v="81"/>
    <x v="0"/>
    <x v="0"/>
    <x v="79"/>
    <x v="0"/>
    <x v="0"/>
    <x v="5"/>
    <x v="0"/>
    <x v="0"/>
    <x v="0"/>
    <x v="2"/>
    <x v="3"/>
    <x v="1"/>
  </r>
  <r>
    <x v="83"/>
    <x v="4"/>
    <x v="73"/>
    <x v="2"/>
    <x v="83"/>
    <x v="33"/>
    <x v="83"/>
    <x v="66"/>
    <x v="64"/>
    <x v="66"/>
    <x v="63"/>
    <x v="1"/>
    <x v="83"/>
    <x v="83"/>
    <x v="82"/>
    <x v="0"/>
    <x v="0"/>
    <x v="80"/>
    <x v="0"/>
    <x v="1"/>
    <x v="24"/>
    <x v="0"/>
    <x v="4"/>
    <x v="6"/>
    <x v="49"/>
    <x v="15"/>
    <x v="1"/>
  </r>
  <r>
    <x v="84"/>
    <x v="4"/>
    <x v="74"/>
    <x v="3"/>
    <x v="84"/>
    <x v="34"/>
    <x v="84"/>
    <x v="67"/>
    <x v="65"/>
    <x v="67"/>
    <x v="64"/>
    <x v="1"/>
    <x v="84"/>
    <x v="84"/>
    <x v="83"/>
    <x v="0"/>
    <x v="0"/>
    <x v="81"/>
    <x v="9"/>
    <x v="2"/>
    <x v="7"/>
    <x v="0"/>
    <x v="5"/>
    <x v="0"/>
    <x v="32"/>
    <x v="13"/>
    <x v="1"/>
  </r>
  <r>
    <x v="85"/>
    <x v="4"/>
    <x v="75"/>
    <x v="0"/>
    <x v="85"/>
    <x v="35"/>
    <x v="20"/>
    <x v="17"/>
    <x v="66"/>
    <x v="68"/>
    <x v="20"/>
    <x v="8"/>
    <x v="20"/>
    <x v="85"/>
    <x v="84"/>
    <x v="0"/>
    <x v="0"/>
    <x v="63"/>
    <x v="5"/>
    <x v="1"/>
    <x v="12"/>
    <x v="2"/>
    <x v="1"/>
    <x v="4"/>
    <x v="10"/>
    <x v="4"/>
    <x v="1"/>
  </r>
  <r>
    <x v="86"/>
    <x v="4"/>
    <x v="76"/>
    <x v="2"/>
    <x v="86"/>
    <x v="36"/>
    <x v="85"/>
    <x v="68"/>
    <x v="67"/>
    <x v="69"/>
    <x v="65"/>
    <x v="0"/>
    <x v="85"/>
    <x v="86"/>
    <x v="85"/>
    <x v="0"/>
    <x v="0"/>
    <x v="82"/>
    <x v="10"/>
    <x v="1"/>
    <x v="12"/>
    <x v="0"/>
    <x v="0"/>
    <x v="10"/>
    <x v="23"/>
    <x v="13"/>
    <x v="1"/>
  </r>
  <r>
    <x v="87"/>
    <x v="4"/>
    <x v="77"/>
    <x v="1"/>
    <x v="87"/>
    <x v="37"/>
    <x v="86"/>
    <x v="69"/>
    <x v="68"/>
    <x v="36"/>
    <x v="38"/>
    <x v="3"/>
    <x v="86"/>
    <x v="87"/>
    <x v="86"/>
    <x v="0"/>
    <x v="0"/>
    <x v="83"/>
    <x v="0"/>
    <x v="2"/>
    <x v="27"/>
    <x v="1"/>
    <x v="0"/>
    <x v="8"/>
    <x v="50"/>
    <x v="8"/>
    <x v="1"/>
  </r>
  <r>
    <x v="88"/>
    <x v="4"/>
    <x v="78"/>
    <x v="2"/>
    <x v="88"/>
    <x v="38"/>
    <x v="87"/>
    <x v="41"/>
    <x v="69"/>
    <x v="44"/>
    <x v="66"/>
    <x v="0"/>
    <x v="87"/>
    <x v="88"/>
    <x v="87"/>
    <x v="0"/>
    <x v="0"/>
    <x v="84"/>
    <x v="5"/>
    <x v="1"/>
    <x v="14"/>
    <x v="0"/>
    <x v="3"/>
    <x v="0"/>
    <x v="51"/>
    <x v="13"/>
    <x v="2"/>
  </r>
  <r>
    <x v="89"/>
    <x v="4"/>
    <x v="79"/>
    <x v="2"/>
    <x v="89"/>
    <x v="39"/>
    <x v="88"/>
    <x v="66"/>
    <x v="70"/>
    <x v="70"/>
    <x v="22"/>
    <x v="1"/>
    <x v="88"/>
    <x v="89"/>
    <x v="88"/>
    <x v="0"/>
    <x v="0"/>
    <x v="85"/>
    <x v="9"/>
    <x v="1"/>
    <x v="5"/>
    <x v="0"/>
    <x v="2"/>
    <x v="6"/>
    <x v="18"/>
    <x v="15"/>
    <x v="1"/>
  </r>
  <r>
    <x v="90"/>
    <x v="4"/>
    <x v="80"/>
    <x v="3"/>
    <x v="90"/>
    <x v="40"/>
    <x v="89"/>
    <x v="36"/>
    <x v="71"/>
    <x v="57"/>
    <x v="67"/>
    <x v="3"/>
    <x v="89"/>
    <x v="90"/>
    <x v="89"/>
    <x v="0"/>
    <x v="0"/>
    <x v="42"/>
    <x v="0"/>
    <x v="1"/>
    <x v="20"/>
    <x v="1"/>
    <x v="3"/>
    <x v="3"/>
    <x v="52"/>
    <x v="4"/>
    <x v="1"/>
  </r>
  <r>
    <x v="91"/>
    <x v="4"/>
    <x v="24"/>
    <x v="6"/>
    <x v="91"/>
    <x v="41"/>
    <x v="90"/>
    <x v="70"/>
    <x v="40"/>
    <x v="63"/>
    <x v="57"/>
    <x v="6"/>
    <x v="90"/>
    <x v="91"/>
    <x v="90"/>
    <x v="0"/>
    <x v="0"/>
    <x v="86"/>
    <x v="2"/>
    <x v="2"/>
    <x v="28"/>
    <x v="1"/>
    <x v="5"/>
    <x v="3"/>
    <x v="53"/>
    <x v="8"/>
    <x v="1"/>
  </r>
  <r>
    <x v="92"/>
    <x v="4"/>
    <x v="81"/>
    <x v="2"/>
    <x v="92"/>
    <x v="42"/>
    <x v="91"/>
    <x v="30"/>
    <x v="72"/>
    <x v="71"/>
    <x v="7"/>
    <x v="1"/>
    <x v="91"/>
    <x v="92"/>
    <x v="91"/>
    <x v="0"/>
    <x v="0"/>
    <x v="87"/>
    <x v="0"/>
    <x v="2"/>
    <x v="4"/>
    <x v="0"/>
    <x v="0"/>
    <x v="2"/>
    <x v="21"/>
    <x v="0"/>
    <x v="1"/>
  </r>
  <r>
    <x v="93"/>
    <x v="4"/>
    <x v="82"/>
    <x v="1"/>
    <x v="93"/>
    <x v="43"/>
    <x v="92"/>
    <x v="71"/>
    <x v="47"/>
    <x v="72"/>
    <x v="5"/>
    <x v="9"/>
    <x v="92"/>
    <x v="93"/>
    <x v="92"/>
    <x v="0"/>
    <x v="0"/>
    <x v="88"/>
    <x v="9"/>
    <x v="2"/>
    <x v="0"/>
    <x v="0"/>
    <x v="3"/>
    <x v="11"/>
    <x v="24"/>
    <x v="8"/>
    <x v="2"/>
  </r>
  <r>
    <x v="94"/>
    <x v="4"/>
    <x v="83"/>
    <x v="1"/>
    <x v="94"/>
    <x v="44"/>
    <x v="93"/>
    <x v="72"/>
    <x v="17"/>
    <x v="73"/>
    <x v="68"/>
    <x v="3"/>
    <x v="93"/>
    <x v="94"/>
    <x v="93"/>
    <x v="0"/>
    <x v="0"/>
    <x v="89"/>
    <x v="2"/>
    <x v="2"/>
    <x v="25"/>
    <x v="1"/>
    <x v="3"/>
    <x v="0"/>
    <x v="6"/>
    <x v="3"/>
    <x v="2"/>
  </r>
  <r>
    <x v="95"/>
    <x v="4"/>
    <x v="84"/>
    <x v="0"/>
    <x v="95"/>
    <x v="45"/>
    <x v="94"/>
    <x v="73"/>
    <x v="73"/>
    <x v="74"/>
    <x v="69"/>
    <x v="0"/>
    <x v="94"/>
    <x v="95"/>
    <x v="94"/>
    <x v="0"/>
    <x v="0"/>
    <x v="90"/>
    <x v="17"/>
    <x v="0"/>
    <x v="29"/>
    <x v="0"/>
    <x v="0"/>
    <x v="7"/>
    <x v="43"/>
    <x v="5"/>
    <x v="1"/>
  </r>
  <r>
    <x v="96"/>
    <x v="4"/>
    <x v="85"/>
    <x v="1"/>
    <x v="96"/>
    <x v="46"/>
    <x v="95"/>
    <x v="74"/>
    <x v="74"/>
    <x v="75"/>
    <x v="70"/>
    <x v="9"/>
    <x v="95"/>
    <x v="96"/>
    <x v="95"/>
    <x v="0"/>
    <x v="0"/>
    <x v="91"/>
    <x v="1"/>
    <x v="2"/>
    <x v="30"/>
    <x v="0"/>
    <x v="2"/>
    <x v="11"/>
    <x v="26"/>
    <x v="0"/>
    <x v="1"/>
  </r>
  <r>
    <x v="97"/>
    <x v="4"/>
    <x v="86"/>
    <x v="1"/>
    <x v="97"/>
    <x v="47"/>
    <x v="96"/>
    <x v="75"/>
    <x v="75"/>
    <x v="76"/>
    <x v="71"/>
    <x v="7"/>
    <x v="96"/>
    <x v="97"/>
    <x v="96"/>
    <x v="0"/>
    <x v="0"/>
    <x v="92"/>
    <x v="0"/>
    <x v="2"/>
    <x v="9"/>
    <x v="1"/>
    <x v="0"/>
    <x v="6"/>
    <x v="2"/>
    <x v="0"/>
    <x v="1"/>
  </r>
  <r>
    <x v="98"/>
    <x v="4"/>
    <x v="87"/>
    <x v="2"/>
    <x v="98"/>
    <x v="48"/>
    <x v="97"/>
    <x v="27"/>
    <x v="76"/>
    <x v="77"/>
    <x v="72"/>
    <x v="0"/>
    <x v="97"/>
    <x v="98"/>
    <x v="97"/>
    <x v="0"/>
    <x v="0"/>
    <x v="93"/>
    <x v="4"/>
    <x v="0"/>
    <x v="12"/>
    <x v="0"/>
    <x v="0"/>
    <x v="0"/>
    <x v="24"/>
    <x v="13"/>
    <x v="2"/>
  </r>
  <r>
    <x v="99"/>
    <x v="4"/>
    <x v="88"/>
    <x v="1"/>
    <x v="99"/>
    <x v="49"/>
    <x v="98"/>
    <x v="76"/>
    <x v="77"/>
    <x v="19"/>
    <x v="45"/>
    <x v="6"/>
    <x v="98"/>
    <x v="99"/>
    <x v="98"/>
    <x v="0"/>
    <x v="0"/>
    <x v="94"/>
    <x v="0"/>
    <x v="0"/>
    <x v="30"/>
    <x v="1"/>
    <x v="3"/>
    <x v="4"/>
    <x v="2"/>
    <x v="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1"/>
    <x v="1"/>
    <x v="1"/>
    <x v="1"/>
    <x v="1"/>
    <x v="1"/>
    <x v="1"/>
    <x v="0"/>
    <x v="0"/>
    <x v="1"/>
    <x v="0"/>
    <x v="1"/>
    <x v="0"/>
    <x v="0"/>
    <x v="1"/>
    <x v="1"/>
    <x v="1"/>
  </r>
  <r>
    <x v="2"/>
    <x v="0"/>
    <x v="2"/>
    <x v="2"/>
    <x v="2"/>
    <x v="2"/>
    <x v="2"/>
    <x v="2"/>
    <x v="2"/>
    <x v="2"/>
    <x v="2"/>
    <x v="2"/>
    <x v="2"/>
    <x v="2"/>
    <x v="2"/>
    <x v="0"/>
    <x v="0"/>
    <x v="2"/>
    <x v="0"/>
    <x v="2"/>
    <x v="1"/>
    <x v="0"/>
    <x v="0"/>
    <x v="2"/>
    <x v="2"/>
  </r>
  <r>
    <x v="3"/>
    <x v="0"/>
    <x v="0"/>
    <x v="2"/>
    <x v="3"/>
    <x v="3"/>
    <x v="3"/>
    <x v="3"/>
    <x v="3"/>
    <x v="3"/>
    <x v="3"/>
    <x v="3"/>
    <x v="3"/>
    <x v="3"/>
    <x v="3"/>
    <x v="0"/>
    <x v="0"/>
    <x v="3"/>
    <x v="1"/>
    <x v="1"/>
    <x v="2"/>
    <x v="1"/>
    <x v="2"/>
    <x v="3"/>
    <x v="3"/>
  </r>
  <r>
    <x v="4"/>
    <x v="0"/>
    <x v="3"/>
    <x v="3"/>
    <x v="4"/>
    <x v="4"/>
    <x v="4"/>
    <x v="4"/>
    <x v="4"/>
    <x v="4"/>
    <x v="4"/>
    <x v="1"/>
    <x v="4"/>
    <x v="4"/>
    <x v="4"/>
    <x v="0"/>
    <x v="0"/>
    <x v="4"/>
    <x v="2"/>
    <x v="2"/>
    <x v="0"/>
    <x v="0"/>
    <x v="2"/>
    <x v="4"/>
    <x v="4"/>
  </r>
  <r>
    <x v="5"/>
    <x v="0"/>
    <x v="4"/>
    <x v="1"/>
    <x v="5"/>
    <x v="5"/>
    <x v="5"/>
    <x v="5"/>
    <x v="5"/>
    <x v="5"/>
    <x v="5"/>
    <x v="4"/>
    <x v="5"/>
    <x v="5"/>
    <x v="5"/>
    <x v="0"/>
    <x v="0"/>
    <x v="5"/>
    <x v="0"/>
    <x v="2"/>
    <x v="2"/>
    <x v="2"/>
    <x v="3"/>
    <x v="5"/>
    <x v="5"/>
  </r>
  <r>
    <x v="6"/>
    <x v="0"/>
    <x v="2"/>
    <x v="1"/>
    <x v="6"/>
    <x v="6"/>
    <x v="6"/>
    <x v="4"/>
    <x v="6"/>
    <x v="6"/>
    <x v="6"/>
    <x v="0"/>
    <x v="6"/>
    <x v="6"/>
    <x v="6"/>
    <x v="0"/>
    <x v="0"/>
    <x v="6"/>
    <x v="2"/>
    <x v="2"/>
    <x v="3"/>
    <x v="0"/>
    <x v="4"/>
    <x v="5"/>
    <x v="2"/>
  </r>
  <r>
    <x v="7"/>
    <x v="0"/>
    <x v="0"/>
    <x v="1"/>
    <x v="7"/>
    <x v="7"/>
    <x v="7"/>
    <x v="6"/>
    <x v="7"/>
    <x v="7"/>
    <x v="7"/>
    <x v="1"/>
    <x v="7"/>
    <x v="7"/>
    <x v="7"/>
    <x v="0"/>
    <x v="0"/>
    <x v="7"/>
    <x v="2"/>
    <x v="2"/>
    <x v="4"/>
    <x v="0"/>
    <x v="0"/>
    <x v="6"/>
    <x v="6"/>
  </r>
  <r>
    <x v="8"/>
    <x v="0"/>
    <x v="5"/>
    <x v="1"/>
    <x v="8"/>
    <x v="8"/>
    <x v="8"/>
    <x v="7"/>
    <x v="8"/>
    <x v="8"/>
    <x v="8"/>
    <x v="5"/>
    <x v="8"/>
    <x v="8"/>
    <x v="8"/>
    <x v="0"/>
    <x v="0"/>
    <x v="8"/>
    <x v="3"/>
    <x v="2"/>
    <x v="5"/>
    <x v="0"/>
    <x v="0"/>
    <x v="6"/>
    <x v="7"/>
  </r>
  <r>
    <x v="9"/>
    <x v="0"/>
    <x v="6"/>
    <x v="1"/>
    <x v="9"/>
    <x v="9"/>
    <x v="9"/>
    <x v="8"/>
    <x v="9"/>
    <x v="9"/>
    <x v="9"/>
    <x v="3"/>
    <x v="9"/>
    <x v="9"/>
    <x v="9"/>
    <x v="0"/>
    <x v="0"/>
    <x v="9"/>
    <x v="2"/>
    <x v="1"/>
    <x v="6"/>
    <x v="1"/>
    <x v="5"/>
    <x v="1"/>
    <x v="8"/>
  </r>
  <r>
    <x v="10"/>
    <x v="0"/>
    <x v="7"/>
    <x v="3"/>
    <x v="10"/>
    <x v="10"/>
    <x v="10"/>
    <x v="9"/>
    <x v="10"/>
    <x v="10"/>
    <x v="10"/>
    <x v="1"/>
    <x v="10"/>
    <x v="10"/>
    <x v="10"/>
    <x v="0"/>
    <x v="0"/>
    <x v="10"/>
    <x v="4"/>
    <x v="2"/>
    <x v="7"/>
    <x v="0"/>
    <x v="5"/>
    <x v="7"/>
    <x v="9"/>
  </r>
  <r>
    <x v="11"/>
    <x v="0"/>
    <x v="8"/>
    <x v="1"/>
    <x v="11"/>
    <x v="11"/>
    <x v="11"/>
    <x v="10"/>
    <x v="11"/>
    <x v="11"/>
    <x v="11"/>
    <x v="6"/>
    <x v="11"/>
    <x v="11"/>
    <x v="11"/>
    <x v="0"/>
    <x v="0"/>
    <x v="11"/>
    <x v="0"/>
    <x v="2"/>
    <x v="8"/>
    <x v="1"/>
    <x v="5"/>
    <x v="7"/>
    <x v="10"/>
  </r>
  <r>
    <x v="12"/>
    <x v="0"/>
    <x v="9"/>
    <x v="1"/>
    <x v="12"/>
    <x v="12"/>
    <x v="12"/>
    <x v="11"/>
    <x v="12"/>
    <x v="12"/>
    <x v="12"/>
    <x v="7"/>
    <x v="12"/>
    <x v="12"/>
    <x v="12"/>
    <x v="0"/>
    <x v="0"/>
    <x v="12"/>
    <x v="0"/>
    <x v="0"/>
    <x v="1"/>
    <x v="1"/>
    <x v="5"/>
    <x v="8"/>
    <x v="6"/>
  </r>
  <r>
    <x v="13"/>
    <x v="0"/>
    <x v="10"/>
    <x v="1"/>
    <x v="13"/>
    <x v="13"/>
    <x v="13"/>
    <x v="12"/>
    <x v="13"/>
    <x v="13"/>
    <x v="13"/>
    <x v="7"/>
    <x v="13"/>
    <x v="13"/>
    <x v="13"/>
    <x v="0"/>
    <x v="0"/>
    <x v="13"/>
    <x v="0"/>
    <x v="2"/>
    <x v="9"/>
    <x v="1"/>
    <x v="5"/>
    <x v="5"/>
    <x v="11"/>
  </r>
  <r>
    <x v="14"/>
    <x v="0"/>
    <x v="11"/>
    <x v="3"/>
    <x v="14"/>
    <x v="14"/>
    <x v="14"/>
    <x v="4"/>
    <x v="14"/>
    <x v="14"/>
    <x v="14"/>
    <x v="2"/>
    <x v="14"/>
    <x v="14"/>
    <x v="14"/>
    <x v="0"/>
    <x v="0"/>
    <x v="14"/>
    <x v="0"/>
    <x v="2"/>
    <x v="10"/>
    <x v="0"/>
    <x v="3"/>
    <x v="9"/>
    <x v="12"/>
  </r>
  <r>
    <x v="15"/>
    <x v="0"/>
    <x v="2"/>
    <x v="4"/>
    <x v="15"/>
    <x v="15"/>
    <x v="15"/>
    <x v="13"/>
    <x v="15"/>
    <x v="15"/>
    <x v="15"/>
    <x v="2"/>
    <x v="15"/>
    <x v="15"/>
    <x v="15"/>
    <x v="0"/>
    <x v="0"/>
    <x v="15"/>
    <x v="5"/>
    <x v="0"/>
    <x v="1"/>
    <x v="0"/>
    <x v="0"/>
    <x v="10"/>
    <x v="5"/>
  </r>
  <r>
    <x v="16"/>
    <x v="0"/>
    <x v="12"/>
    <x v="2"/>
    <x v="16"/>
    <x v="16"/>
    <x v="16"/>
    <x v="14"/>
    <x v="16"/>
    <x v="16"/>
    <x v="16"/>
    <x v="0"/>
    <x v="16"/>
    <x v="16"/>
    <x v="16"/>
    <x v="0"/>
    <x v="0"/>
    <x v="16"/>
    <x v="0"/>
    <x v="2"/>
    <x v="0"/>
    <x v="0"/>
    <x v="0"/>
    <x v="11"/>
    <x v="13"/>
  </r>
  <r>
    <x v="17"/>
    <x v="0"/>
    <x v="13"/>
    <x v="1"/>
    <x v="17"/>
    <x v="17"/>
    <x v="17"/>
    <x v="4"/>
    <x v="17"/>
    <x v="17"/>
    <x v="17"/>
    <x v="8"/>
    <x v="17"/>
    <x v="17"/>
    <x v="17"/>
    <x v="0"/>
    <x v="0"/>
    <x v="17"/>
    <x v="2"/>
    <x v="2"/>
    <x v="2"/>
    <x v="2"/>
    <x v="5"/>
    <x v="0"/>
    <x v="14"/>
  </r>
  <r>
    <x v="18"/>
    <x v="0"/>
    <x v="14"/>
    <x v="2"/>
    <x v="18"/>
    <x v="18"/>
    <x v="18"/>
    <x v="15"/>
    <x v="18"/>
    <x v="18"/>
    <x v="18"/>
    <x v="1"/>
    <x v="18"/>
    <x v="18"/>
    <x v="18"/>
    <x v="0"/>
    <x v="0"/>
    <x v="18"/>
    <x v="6"/>
    <x v="0"/>
    <x v="11"/>
    <x v="0"/>
    <x v="6"/>
    <x v="8"/>
    <x v="15"/>
  </r>
  <r>
    <x v="19"/>
    <x v="0"/>
    <x v="15"/>
    <x v="1"/>
    <x v="19"/>
    <x v="19"/>
    <x v="19"/>
    <x v="16"/>
    <x v="19"/>
    <x v="19"/>
    <x v="19"/>
    <x v="7"/>
    <x v="19"/>
    <x v="19"/>
    <x v="19"/>
    <x v="0"/>
    <x v="0"/>
    <x v="19"/>
    <x v="0"/>
    <x v="2"/>
    <x v="9"/>
    <x v="1"/>
    <x v="6"/>
    <x v="8"/>
    <x v="7"/>
  </r>
  <r>
    <x v="20"/>
    <x v="1"/>
    <x v="16"/>
    <x v="0"/>
    <x v="20"/>
    <x v="20"/>
    <x v="20"/>
    <x v="17"/>
    <x v="20"/>
    <x v="20"/>
    <x v="20"/>
    <x v="8"/>
    <x v="20"/>
    <x v="20"/>
    <x v="20"/>
    <x v="0"/>
    <x v="0"/>
    <x v="20"/>
    <x v="7"/>
    <x v="1"/>
    <x v="12"/>
    <x v="2"/>
    <x v="1"/>
    <x v="4"/>
    <x v="16"/>
  </r>
  <r>
    <x v="21"/>
    <x v="1"/>
    <x v="17"/>
    <x v="1"/>
    <x v="21"/>
    <x v="21"/>
    <x v="21"/>
    <x v="18"/>
    <x v="21"/>
    <x v="21"/>
    <x v="21"/>
    <x v="1"/>
    <x v="21"/>
    <x v="21"/>
    <x v="21"/>
    <x v="0"/>
    <x v="0"/>
    <x v="21"/>
    <x v="8"/>
    <x v="1"/>
    <x v="4"/>
    <x v="0"/>
    <x v="2"/>
    <x v="7"/>
    <x v="17"/>
  </r>
  <r>
    <x v="22"/>
    <x v="1"/>
    <x v="18"/>
    <x v="2"/>
    <x v="22"/>
    <x v="22"/>
    <x v="22"/>
    <x v="19"/>
    <x v="22"/>
    <x v="22"/>
    <x v="17"/>
    <x v="1"/>
    <x v="22"/>
    <x v="22"/>
    <x v="22"/>
    <x v="0"/>
    <x v="0"/>
    <x v="22"/>
    <x v="9"/>
    <x v="1"/>
    <x v="13"/>
    <x v="0"/>
    <x v="5"/>
    <x v="5"/>
    <x v="18"/>
  </r>
  <r>
    <x v="23"/>
    <x v="1"/>
    <x v="19"/>
    <x v="1"/>
    <x v="23"/>
    <x v="23"/>
    <x v="23"/>
    <x v="6"/>
    <x v="23"/>
    <x v="22"/>
    <x v="22"/>
    <x v="0"/>
    <x v="23"/>
    <x v="23"/>
    <x v="23"/>
    <x v="0"/>
    <x v="0"/>
    <x v="23"/>
    <x v="0"/>
    <x v="2"/>
    <x v="0"/>
    <x v="0"/>
    <x v="2"/>
    <x v="11"/>
    <x v="19"/>
  </r>
  <r>
    <x v="24"/>
    <x v="1"/>
    <x v="20"/>
    <x v="1"/>
    <x v="24"/>
    <x v="24"/>
    <x v="24"/>
    <x v="20"/>
    <x v="24"/>
    <x v="23"/>
    <x v="23"/>
    <x v="3"/>
    <x v="24"/>
    <x v="24"/>
    <x v="24"/>
    <x v="0"/>
    <x v="0"/>
    <x v="24"/>
    <x v="0"/>
    <x v="2"/>
    <x v="2"/>
    <x v="1"/>
    <x v="3"/>
    <x v="11"/>
    <x v="3"/>
  </r>
  <r>
    <x v="25"/>
    <x v="1"/>
    <x v="21"/>
    <x v="1"/>
    <x v="25"/>
    <x v="25"/>
    <x v="25"/>
    <x v="21"/>
    <x v="25"/>
    <x v="24"/>
    <x v="24"/>
    <x v="5"/>
    <x v="25"/>
    <x v="25"/>
    <x v="25"/>
    <x v="0"/>
    <x v="0"/>
    <x v="25"/>
    <x v="0"/>
    <x v="0"/>
    <x v="6"/>
    <x v="0"/>
    <x v="5"/>
    <x v="5"/>
    <x v="20"/>
  </r>
  <r>
    <x v="26"/>
    <x v="1"/>
    <x v="22"/>
    <x v="2"/>
    <x v="26"/>
    <x v="26"/>
    <x v="26"/>
    <x v="22"/>
    <x v="26"/>
    <x v="25"/>
    <x v="25"/>
    <x v="1"/>
    <x v="26"/>
    <x v="26"/>
    <x v="26"/>
    <x v="0"/>
    <x v="0"/>
    <x v="26"/>
    <x v="0"/>
    <x v="2"/>
    <x v="4"/>
    <x v="0"/>
    <x v="0"/>
    <x v="2"/>
    <x v="21"/>
  </r>
  <r>
    <x v="27"/>
    <x v="1"/>
    <x v="23"/>
    <x v="1"/>
    <x v="27"/>
    <x v="27"/>
    <x v="27"/>
    <x v="23"/>
    <x v="27"/>
    <x v="26"/>
    <x v="26"/>
    <x v="7"/>
    <x v="27"/>
    <x v="27"/>
    <x v="27"/>
    <x v="0"/>
    <x v="0"/>
    <x v="11"/>
    <x v="0"/>
    <x v="2"/>
    <x v="9"/>
    <x v="1"/>
    <x v="5"/>
    <x v="7"/>
    <x v="22"/>
  </r>
  <r>
    <x v="28"/>
    <x v="1"/>
    <x v="24"/>
    <x v="1"/>
    <x v="28"/>
    <x v="28"/>
    <x v="28"/>
    <x v="24"/>
    <x v="28"/>
    <x v="27"/>
    <x v="27"/>
    <x v="0"/>
    <x v="28"/>
    <x v="28"/>
    <x v="28"/>
    <x v="0"/>
    <x v="0"/>
    <x v="27"/>
    <x v="2"/>
    <x v="1"/>
    <x v="14"/>
    <x v="0"/>
    <x v="0"/>
    <x v="0"/>
    <x v="23"/>
  </r>
  <r>
    <x v="29"/>
    <x v="1"/>
    <x v="25"/>
    <x v="3"/>
    <x v="29"/>
    <x v="29"/>
    <x v="29"/>
    <x v="25"/>
    <x v="29"/>
    <x v="28"/>
    <x v="28"/>
    <x v="9"/>
    <x v="29"/>
    <x v="29"/>
    <x v="29"/>
    <x v="0"/>
    <x v="0"/>
    <x v="28"/>
    <x v="10"/>
    <x v="0"/>
    <x v="15"/>
    <x v="0"/>
    <x v="6"/>
    <x v="7"/>
    <x v="24"/>
  </r>
  <r>
    <x v="30"/>
    <x v="1"/>
    <x v="26"/>
    <x v="1"/>
    <x v="30"/>
    <x v="30"/>
    <x v="30"/>
    <x v="26"/>
    <x v="30"/>
    <x v="29"/>
    <x v="17"/>
    <x v="0"/>
    <x v="30"/>
    <x v="30"/>
    <x v="30"/>
    <x v="0"/>
    <x v="0"/>
    <x v="29"/>
    <x v="0"/>
    <x v="2"/>
    <x v="0"/>
    <x v="0"/>
    <x v="5"/>
    <x v="8"/>
    <x v="24"/>
  </r>
  <r>
    <x v="31"/>
    <x v="1"/>
    <x v="27"/>
    <x v="2"/>
    <x v="31"/>
    <x v="31"/>
    <x v="31"/>
    <x v="27"/>
    <x v="31"/>
    <x v="30"/>
    <x v="29"/>
    <x v="0"/>
    <x v="31"/>
    <x v="31"/>
    <x v="31"/>
    <x v="0"/>
    <x v="0"/>
    <x v="30"/>
    <x v="8"/>
    <x v="0"/>
    <x v="16"/>
    <x v="0"/>
    <x v="5"/>
    <x v="7"/>
    <x v="21"/>
  </r>
  <r>
    <x v="32"/>
    <x v="1"/>
    <x v="28"/>
    <x v="2"/>
    <x v="32"/>
    <x v="32"/>
    <x v="32"/>
    <x v="28"/>
    <x v="32"/>
    <x v="31"/>
    <x v="30"/>
    <x v="2"/>
    <x v="32"/>
    <x v="32"/>
    <x v="32"/>
    <x v="0"/>
    <x v="0"/>
    <x v="31"/>
    <x v="0"/>
    <x v="2"/>
    <x v="1"/>
    <x v="0"/>
    <x v="0"/>
    <x v="8"/>
    <x v="21"/>
  </r>
  <r>
    <x v="33"/>
    <x v="1"/>
    <x v="29"/>
    <x v="1"/>
    <x v="33"/>
    <x v="33"/>
    <x v="33"/>
    <x v="29"/>
    <x v="33"/>
    <x v="32"/>
    <x v="31"/>
    <x v="10"/>
    <x v="33"/>
    <x v="33"/>
    <x v="33"/>
    <x v="0"/>
    <x v="0"/>
    <x v="11"/>
    <x v="0"/>
    <x v="0"/>
    <x v="17"/>
    <x v="3"/>
    <x v="7"/>
    <x v="11"/>
    <x v="21"/>
  </r>
  <r>
    <x v="34"/>
    <x v="1"/>
    <x v="30"/>
    <x v="2"/>
    <x v="34"/>
    <x v="34"/>
    <x v="34"/>
    <x v="30"/>
    <x v="30"/>
    <x v="33"/>
    <x v="32"/>
    <x v="3"/>
    <x v="34"/>
    <x v="34"/>
    <x v="34"/>
    <x v="0"/>
    <x v="0"/>
    <x v="32"/>
    <x v="0"/>
    <x v="2"/>
    <x v="2"/>
    <x v="1"/>
    <x v="3"/>
    <x v="1"/>
    <x v="21"/>
  </r>
  <r>
    <x v="35"/>
    <x v="1"/>
    <x v="31"/>
    <x v="1"/>
    <x v="35"/>
    <x v="35"/>
    <x v="35"/>
    <x v="31"/>
    <x v="34"/>
    <x v="34"/>
    <x v="33"/>
    <x v="6"/>
    <x v="35"/>
    <x v="35"/>
    <x v="35"/>
    <x v="0"/>
    <x v="0"/>
    <x v="33"/>
    <x v="11"/>
    <x v="1"/>
    <x v="9"/>
    <x v="1"/>
    <x v="8"/>
    <x v="11"/>
    <x v="25"/>
  </r>
  <r>
    <x v="36"/>
    <x v="1"/>
    <x v="18"/>
    <x v="1"/>
    <x v="36"/>
    <x v="36"/>
    <x v="36"/>
    <x v="32"/>
    <x v="35"/>
    <x v="35"/>
    <x v="34"/>
    <x v="2"/>
    <x v="36"/>
    <x v="36"/>
    <x v="36"/>
    <x v="0"/>
    <x v="0"/>
    <x v="34"/>
    <x v="12"/>
    <x v="0"/>
    <x v="15"/>
    <x v="0"/>
    <x v="0"/>
    <x v="6"/>
    <x v="26"/>
  </r>
  <r>
    <x v="37"/>
    <x v="1"/>
    <x v="32"/>
    <x v="2"/>
    <x v="37"/>
    <x v="37"/>
    <x v="37"/>
    <x v="33"/>
    <x v="36"/>
    <x v="36"/>
    <x v="25"/>
    <x v="0"/>
    <x v="37"/>
    <x v="37"/>
    <x v="37"/>
    <x v="0"/>
    <x v="0"/>
    <x v="35"/>
    <x v="0"/>
    <x v="2"/>
    <x v="0"/>
    <x v="0"/>
    <x v="0"/>
    <x v="11"/>
    <x v="27"/>
  </r>
  <r>
    <x v="38"/>
    <x v="1"/>
    <x v="33"/>
    <x v="5"/>
    <x v="38"/>
    <x v="38"/>
    <x v="38"/>
    <x v="34"/>
    <x v="37"/>
    <x v="37"/>
    <x v="35"/>
    <x v="1"/>
    <x v="38"/>
    <x v="38"/>
    <x v="38"/>
    <x v="0"/>
    <x v="0"/>
    <x v="36"/>
    <x v="6"/>
    <x v="1"/>
    <x v="1"/>
    <x v="0"/>
    <x v="5"/>
    <x v="1"/>
    <x v="28"/>
  </r>
  <r>
    <x v="39"/>
    <x v="1"/>
    <x v="34"/>
    <x v="1"/>
    <x v="39"/>
    <x v="39"/>
    <x v="39"/>
    <x v="35"/>
    <x v="38"/>
    <x v="38"/>
    <x v="36"/>
    <x v="11"/>
    <x v="39"/>
    <x v="39"/>
    <x v="39"/>
    <x v="0"/>
    <x v="0"/>
    <x v="37"/>
    <x v="0"/>
    <x v="2"/>
    <x v="3"/>
    <x v="1"/>
    <x v="2"/>
    <x v="6"/>
    <x v="29"/>
  </r>
  <r>
    <x v="40"/>
    <x v="2"/>
    <x v="18"/>
    <x v="3"/>
    <x v="40"/>
    <x v="40"/>
    <x v="40"/>
    <x v="36"/>
    <x v="30"/>
    <x v="29"/>
    <x v="17"/>
    <x v="1"/>
    <x v="40"/>
    <x v="40"/>
    <x v="40"/>
    <x v="0"/>
    <x v="0"/>
    <x v="38"/>
    <x v="2"/>
    <x v="2"/>
    <x v="18"/>
    <x v="0"/>
    <x v="5"/>
    <x v="0"/>
    <x v="30"/>
  </r>
  <r>
    <x v="41"/>
    <x v="2"/>
    <x v="35"/>
    <x v="1"/>
    <x v="41"/>
    <x v="41"/>
    <x v="41"/>
    <x v="23"/>
    <x v="17"/>
    <x v="26"/>
    <x v="26"/>
    <x v="3"/>
    <x v="41"/>
    <x v="41"/>
    <x v="41"/>
    <x v="0"/>
    <x v="0"/>
    <x v="39"/>
    <x v="0"/>
    <x v="2"/>
    <x v="2"/>
    <x v="1"/>
    <x v="5"/>
    <x v="7"/>
    <x v="31"/>
  </r>
  <r>
    <x v="42"/>
    <x v="2"/>
    <x v="36"/>
    <x v="1"/>
    <x v="42"/>
    <x v="42"/>
    <x v="42"/>
    <x v="37"/>
    <x v="39"/>
    <x v="39"/>
    <x v="37"/>
    <x v="6"/>
    <x v="42"/>
    <x v="42"/>
    <x v="42"/>
    <x v="0"/>
    <x v="0"/>
    <x v="11"/>
    <x v="2"/>
    <x v="0"/>
    <x v="8"/>
    <x v="1"/>
    <x v="4"/>
    <x v="7"/>
    <x v="10"/>
  </r>
  <r>
    <x v="43"/>
    <x v="2"/>
    <x v="37"/>
    <x v="1"/>
    <x v="43"/>
    <x v="43"/>
    <x v="43"/>
    <x v="6"/>
    <x v="31"/>
    <x v="40"/>
    <x v="38"/>
    <x v="3"/>
    <x v="43"/>
    <x v="43"/>
    <x v="43"/>
    <x v="0"/>
    <x v="0"/>
    <x v="40"/>
    <x v="0"/>
    <x v="0"/>
    <x v="6"/>
    <x v="1"/>
    <x v="0"/>
    <x v="2"/>
    <x v="32"/>
  </r>
  <r>
    <x v="44"/>
    <x v="2"/>
    <x v="38"/>
    <x v="2"/>
    <x v="44"/>
    <x v="44"/>
    <x v="44"/>
    <x v="38"/>
    <x v="40"/>
    <x v="7"/>
    <x v="17"/>
    <x v="7"/>
    <x v="44"/>
    <x v="44"/>
    <x v="44"/>
    <x v="0"/>
    <x v="0"/>
    <x v="41"/>
    <x v="0"/>
    <x v="2"/>
    <x v="9"/>
    <x v="1"/>
    <x v="5"/>
    <x v="11"/>
    <x v="33"/>
  </r>
  <r>
    <x v="45"/>
    <x v="2"/>
    <x v="39"/>
    <x v="3"/>
    <x v="45"/>
    <x v="45"/>
    <x v="45"/>
    <x v="36"/>
    <x v="22"/>
    <x v="41"/>
    <x v="38"/>
    <x v="9"/>
    <x v="45"/>
    <x v="45"/>
    <x v="45"/>
    <x v="0"/>
    <x v="0"/>
    <x v="42"/>
    <x v="0"/>
    <x v="1"/>
    <x v="1"/>
    <x v="0"/>
    <x v="0"/>
    <x v="8"/>
    <x v="34"/>
  </r>
  <r>
    <x v="46"/>
    <x v="2"/>
    <x v="40"/>
    <x v="1"/>
    <x v="46"/>
    <x v="46"/>
    <x v="46"/>
    <x v="39"/>
    <x v="41"/>
    <x v="42"/>
    <x v="39"/>
    <x v="6"/>
    <x v="46"/>
    <x v="46"/>
    <x v="46"/>
    <x v="0"/>
    <x v="0"/>
    <x v="43"/>
    <x v="9"/>
    <x v="1"/>
    <x v="0"/>
    <x v="1"/>
    <x v="2"/>
    <x v="5"/>
    <x v="35"/>
  </r>
  <r>
    <x v="47"/>
    <x v="2"/>
    <x v="41"/>
    <x v="1"/>
    <x v="47"/>
    <x v="47"/>
    <x v="47"/>
    <x v="40"/>
    <x v="42"/>
    <x v="43"/>
    <x v="31"/>
    <x v="12"/>
    <x v="47"/>
    <x v="47"/>
    <x v="33"/>
    <x v="0"/>
    <x v="0"/>
    <x v="44"/>
    <x v="0"/>
    <x v="0"/>
    <x v="11"/>
    <x v="1"/>
    <x v="7"/>
    <x v="9"/>
    <x v="3"/>
  </r>
  <r>
    <x v="48"/>
    <x v="2"/>
    <x v="42"/>
    <x v="2"/>
    <x v="48"/>
    <x v="48"/>
    <x v="48"/>
    <x v="41"/>
    <x v="43"/>
    <x v="44"/>
    <x v="14"/>
    <x v="0"/>
    <x v="48"/>
    <x v="48"/>
    <x v="47"/>
    <x v="0"/>
    <x v="0"/>
    <x v="45"/>
    <x v="2"/>
    <x v="1"/>
    <x v="14"/>
    <x v="0"/>
    <x v="3"/>
    <x v="3"/>
    <x v="23"/>
  </r>
  <r>
    <x v="49"/>
    <x v="2"/>
    <x v="43"/>
    <x v="1"/>
    <x v="49"/>
    <x v="49"/>
    <x v="49"/>
    <x v="4"/>
    <x v="44"/>
    <x v="45"/>
    <x v="40"/>
    <x v="0"/>
    <x v="49"/>
    <x v="49"/>
    <x v="48"/>
    <x v="0"/>
    <x v="0"/>
    <x v="46"/>
    <x v="9"/>
    <x v="0"/>
    <x v="19"/>
    <x v="0"/>
    <x v="3"/>
    <x v="7"/>
    <x v="36"/>
  </r>
  <r>
    <x v="50"/>
    <x v="2"/>
    <x v="44"/>
    <x v="2"/>
    <x v="50"/>
    <x v="0"/>
    <x v="50"/>
    <x v="38"/>
    <x v="25"/>
    <x v="24"/>
    <x v="41"/>
    <x v="1"/>
    <x v="50"/>
    <x v="50"/>
    <x v="49"/>
    <x v="0"/>
    <x v="0"/>
    <x v="47"/>
    <x v="0"/>
    <x v="2"/>
    <x v="4"/>
    <x v="0"/>
    <x v="5"/>
    <x v="11"/>
    <x v="33"/>
  </r>
  <r>
    <x v="51"/>
    <x v="2"/>
    <x v="45"/>
    <x v="2"/>
    <x v="51"/>
    <x v="1"/>
    <x v="51"/>
    <x v="27"/>
    <x v="45"/>
    <x v="46"/>
    <x v="17"/>
    <x v="0"/>
    <x v="51"/>
    <x v="51"/>
    <x v="50"/>
    <x v="0"/>
    <x v="0"/>
    <x v="48"/>
    <x v="13"/>
    <x v="0"/>
    <x v="16"/>
    <x v="0"/>
    <x v="5"/>
    <x v="6"/>
    <x v="24"/>
  </r>
  <r>
    <x v="52"/>
    <x v="2"/>
    <x v="46"/>
    <x v="0"/>
    <x v="52"/>
    <x v="2"/>
    <x v="52"/>
    <x v="42"/>
    <x v="19"/>
    <x v="47"/>
    <x v="19"/>
    <x v="1"/>
    <x v="52"/>
    <x v="52"/>
    <x v="51"/>
    <x v="0"/>
    <x v="0"/>
    <x v="49"/>
    <x v="0"/>
    <x v="1"/>
    <x v="20"/>
    <x v="0"/>
    <x v="6"/>
    <x v="4"/>
    <x v="24"/>
  </r>
  <r>
    <x v="53"/>
    <x v="2"/>
    <x v="27"/>
    <x v="1"/>
    <x v="53"/>
    <x v="3"/>
    <x v="53"/>
    <x v="7"/>
    <x v="46"/>
    <x v="48"/>
    <x v="42"/>
    <x v="3"/>
    <x v="53"/>
    <x v="53"/>
    <x v="52"/>
    <x v="0"/>
    <x v="0"/>
    <x v="50"/>
    <x v="1"/>
    <x v="0"/>
    <x v="5"/>
    <x v="1"/>
    <x v="0"/>
    <x v="11"/>
    <x v="37"/>
  </r>
  <r>
    <x v="54"/>
    <x v="2"/>
    <x v="47"/>
    <x v="1"/>
    <x v="54"/>
    <x v="4"/>
    <x v="54"/>
    <x v="43"/>
    <x v="47"/>
    <x v="36"/>
    <x v="25"/>
    <x v="7"/>
    <x v="54"/>
    <x v="54"/>
    <x v="53"/>
    <x v="0"/>
    <x v="0"/>
    <x v="51"/>
    <x v="0"/>
    <x v="2"/>
    <x v="9"/>
    <x v="1"/>
    <x v="0"/>
    <x v="7"/>
    <x v="26"/>
  </r>
  <r>
    <x v="55"/>
    <x v="2"/>
    <x v="48"/>
    <x v="3"/>
    <x v="55"/>
    <x v="5"/>
    <x v="55"/>
    <x v="44"/>
    <x v="48"/>
    <x v="49"/>
    <x v="43"/>
    <x v="9"/>
    <x v="55"/>
    <x v="55"/>
    <x v="54"/>
    <x v="0"/>
    <x v="0"/>
    <x v="52"/>
    <x v="12"/>
    <x v="2"/>
    <x v="21"/>
    <x v="0"/>
    <x v="5"/>
    <x v="11"/>
    <x v="34"/>
  </r>
  <r>
    <x v="56"/>
    <x v="2"/>
    <x v="28"/>
    <x v="1"/>
    <x v="56"/>
    <x v="6"/>
    <x v="56"/>
    <x v="45"/>
    <x v="49"/>
    <x v="22"/>
    <x v="44"/>
    <x v="13"/>
    <x v="56"/>
    <x v="56"/>
    <x v="55"/>
    <x v="0"/>
    <x v="0"/>
    <x v="53"/>
    <x v="14"/>
    <x v="0"/>
    <x v="22"/>
    <x v="2"/>
    <x v="2"/>
    <x v="12"/>
    <x v="38"/>
  </r>
  <r>
    <x v="57"/>
    <x v="2"/>
    <x v="12"/>
    <x v="6"/>
    <x v="57"/>
    <x v="7"/>
    <x v="57"/>
    <x v="46"/>
    <x v="22"/>
    <x v="41"/>
    <x v="38"/>
    <x v="1"/>
    <x v="57"/>
    <x v="57"/>
    <x v="56"/>
    <x v="0"/>
    <x v="0"/>
    <x v="54"/>
    <x v="0"/>
    <x v="2"/>
    <x v="4"/>
    <x v="0"/>
    <x v="0"/>
    <x v="3"/>
    <x v="34"/>
  </r>
  <r>
    <x v="58"/>
    <x v="2"/>
    <x v="49"/>
    <x v="2"/>
    <x v="58"/>
    <x v="8"/>
    <x v="58"/>
    <x v="47"/>
    <x v="50"/>
    <x v="50"/>
    <x v="45"/>
    <x v="3"/>
    <x v="58"/>
    <x v="58"/>
    <x v="57"/>
    <x v="0"/>
    <x v="0"/>
    <x v="55"/>
    <x v="0"/>
    <x v="2"/>
    <x v="2"/>
    <x v="1"/>
    <x v="3"/>
    <x v="7"/>
    <x v="21"/>
  </r>
  <r>
    <x v="59"/>
    <x v="2"/>
    <x v="50"/>
    <x v="1"/>
    <x v="59"/>
    <x v="9"/>
    <x v="59"/>
    <x v="48"/>
    <x v="51"/>
    <x v="51"/>
    <x v="46"/>
    <x v="7"/>
    <x v="59"/>
    <x v="59"/>
    <x v="58"/>
    <x v="0"/>
    <x v="0"/>
    <x v="56"/>
    <x v="0"/>
    <x v="2"/>
    <x v="9"/>
    <x v="1"/>
    <x v="6"/>
    <x v="3"/>
    <x v="39"/>
  </r>
  <r>
    <x v="60"/>
    <x v="3"/>
    <x v="51"/>
    <x v="1"/>
    <x v="60"/>
    <x v="10"/>
    <x v="60"/>
    <x v="49"/>
    <x v="52"/>
    <x v="52"/>
    <x v="47"/>
    <x v="7"/>
    <x v="60"/>
    <x v="60"/>
    <x v="59"/>
    <x v="0"/>
    <x v="0"/>
    <x v="57"/>
    <x v="11"/>
    <x v="1"/>
    <x v="1"/>
    <x v="1"/>
    <x v="5"/>
    <x v="7"/>
    <x v="30"/>
  </r>
  <r>
    <x v="61"/>
    <x v="3"/>
    <x v="52"/>
    <x v="1"/>
    <x v="61"/>
    <x v="11"/>
    <x v="61"/>
    <x v="6"/>
    <x v="31"/>
    <x v="53"/>
    <x v="38"/>
    <x v="3"/>
    <x v="61"/>
    <x v="61"/>
    <x v="60"/>
    <x v="0"/>
    <x v="0"/>
    <x v="58"/>
    <x v="0"/>
    <x v="2"/>
    <x v="2"/>
    <x v="1"/>
    <x v="0"/>
    <x v="8"/>
    <x v="40"/>
  </r>
  <r>
    <x v="62"/>
    <x v="3"/>
    <x v="53"/>
    <x v="1"/>
    <x v="62"/>
    <x v="12"/>
    <x v="62"/>
    <x v="50"/>
    <x v="53"/>
    <x v="54"/>
    <x v="48"/>
    <x v="5"/>
    <x v="62"/>
    <x v="62"/>
    <x v="61"/>
    <x v="0"/>
    <x v="0"/>
    <x v="59"/>
    <x v="15"/>
    <x v="2"/>
    <x v="6"/>
    <x v="0"/>
    <x v="6"/>
    <x v="8"/>
    <x v="12"/>
  </r>
  <r>
    <x v="63"/>
    <x v="3"/>
    <x v="54"/>
    <x v="2"/>
    <x v="63"/>
    <x v="13"/>
    <x v="63"/>
    <x v="51"/>
    <x v="54"/>
    <x v="55"/>
    <x v="32"/>
    <x v="7"/>
    <x v="63"/>
    <x v="63"/>
    <x v="62"/>
    <x v="0"/>
    <x v="0"/>
    <x v="60"/>
    <x v="0"/>
    <x v="2"/>
    <x v="9"/>
    <x v="1"/>
    <x v="3"/>
    <x v="4"/>
    <x v="21"/>
  </r>
  <r>
    <x v="64"/>
    <x v="3"/>
    <x v="55"/>
    <x v="0"/>
    <x v="64"/>
    <x v="14"/>
    <x v="64"/>
    <x v="52"/>
    <x v="55"/>
    <x v="56"/>
    <x v="49"/>
    <x v="0"/>
    <x v="64"/>
    <x v="64"/>
    <x v="63"/>
    <x v="0"/>
    <x v="0"/>
    <x v="61"/>
    <x v="2"/>
    <x v="0"/>
    <x v="0"/>
    <x v="0"/>
    <x v="3"/>
    <x v="2"/>
    <x v="16"/>
  </r>
  <r>
    <x v="65"/>
    <x v="3"/>
    <x v="56"/>
    <x v="2"/>
    <x v="65"/>
    <x v="15"/>
    <x v="65"/>
    <x v="53"/>
    <x v="56"/>
    <x v="57"/>
    <x v="50"/>
    <x v="4"/>
    <x v="65"/>
    <x v="65"/>
    <x v="64"/>
    <x v="0"/>
    <x v="0"/>
    <x v="62"/>
    <x v="0"/>
    <x v="0"/>
    <x v="23"/>
    <x v="2"/>
    <x v="3"/>
    <x v="8"/>
    <x v="21"/>
  </r>
  <r>
    <x v="66"/>
    <x v="3"/>
    <x v="57"/>
    <x v="1"/>
    <x v="66"/>
    <x v="16"/>
    <x v="66"/>
    <x v="54"/>
    <x v="36"/>
    <x v="55"/>
    <x v="51"/>
    <x v="1"/>
    <x v="66"/>
    <x v="66"/>
    <x v="65"/>
    <x v="0"/>
    <x v="0"/>
    <x v="63"/>
    <x v="0"/>
    <x v="2"/>
    <x v="4"/>
    <x v="0"/>
    <x v="6"/>
    <x v="13"/>
    <x v="26"/>
  </r>
  <r>
    <x v="67"/>
    <x v="3"/>
    <x v="58"/>
    <x v="2"/>
    <x v="67"/>
    <x v="17"/>
    <x v="67"/>
    <x v="55"/>
    <x v="57"/>
    <x v="58"/>
    <x v="52"/>
    <x v="9"/>
    <x v="67"/>
    <x v="67"/>
    <x v="66"/>
    <x v="0"/>
    <x v="0"/>
    <x v="64"/>
    <x v="10"/>
    <x v="0"/>
    <x v="12"/>
    <x v="0"/>
    <x v="0"/>
    <x v="8"/>
    <x v="34"/>
  </r>
  <r>
    <x v="68"/>
    <x v="3"/>
    <x v="59"/>
    <x v="1"/>
    <x v="68"/>
    <x v="18"/>
    <x v="68"/>
    <x v="56"/>
    <x v="27"/>
    <x v="59"/>
    <x v="53"/>
    <x v="0"/>
    <x v="68"/>
    <x v="68"/>
    <x v="67"/>
    <x v="0"/>
    <x v="0"/>
    <x v="65"/>
    <x v="0"/>
    <x v="2"/>
    <x v="0"/>
    <x v="0"/>
    <x v="6"/>
    <x v="11"/>
    <x v="16"/>
  </r>
  <r>
    <x v="69"/>
    <x v="3"/>
    <x v="60"/>
    <x v="7"/>
    <x v="69"/>
    <x v="19"/>
    <x v="69"/>
    <x v="57"/>
    <x v="58"/>
    <x v="55"/>
    <x v="32"/>
    <x v="0"/>
    <x v="69"/>
    <x v="69"/>
    <x v="68"/>
    <x v="0"/>
    <x v="0"/>
    <x v="66"/>
    <x v="0"/>
    <x v="2"/>
    <x v="3"/>
    <x v="0"/>
    <x v="3"/>
    <x v="6"/>
    <x v="41"/>
  </r>
  <r>
    <x v="70"/>
    <x v="3"/>
    <x v="61"/>
    <x v="1"/>
    <x v="70"/>
    <x v="20"/>
    <x v="70"/>
    <x v="32"/>
    <x v="59"/>
    <x v="60"/>
    <x v="54"/>
    <x v="5"/>
    <x v="70"/>
    <x v="70"/>
    <x v="69"/>
    <x v="0"/>
    <x v="0"/>
    <x v="67"/>
    <x v="12"/>
    <x v="0"/>
    <x v="11"/>
    <x v="0"/>
    <x v="6"/>
    <x v="2"/>
    <x v="10"/>
  </r>
  <r>
    <x v="71"/>
    <x v="3"/>
    <x v="53"/>
    <x v="3"/>
    <x v="71"/>
    <x v="21"/>
    <x v="71"/>
    <x v="9"/>
    <x v="60"/>
    <x v="61"/>
    <x v="55"/>
    <x v="1"/>
    <x v="71"/>
    <x v="71"/>
    <x v="70"/>
    <x v="0"/>
    <x v="0"/>
    <x v="68"/>
    <x v="1"/>
    <x v="1"/>
    <x v="4"/>
    <x v="0"/>
    <x v="6"/>
    <x v="4"/>
    <x v="42"/>
  </r>
  <r>
    <x v="72"/>
    <x v="3"/>
    <x v="62"/>
    <x v="0"/>
    <x v="72"/>
    <x v="22"/>
    <x v="72"/>
    <x v="29"/>
    <x v="61"/>
    <x v="62"/>
    <x v="56"/>
    <x v="7"/>
    <x v="72"/>
    <x v="72"/>
    <x v="71"/>
    <x v="0"/>
    <x v="0"/>
    <x v="69"/>
    <x v="0"/>
    <x v="0"/>
    <x v="2"/>
    <x v="1"/>
    <x v="7"/>
    <x v="8"/>
    <x v="43"/>
  </r>
  <r>
    <x v="73"/>
    <x v="3"/>
    <x v="63"/>
    <x v="2"/>
    <x v="73"/>
    <x v="23"/>
    <x v="73"/>
    <x v="58"/>
    <x v="19"/>
    <x v="63"/>
    <x v="57"/>
    <x v="14"/>
    <x v="73"/>
    <x v="73"/>
    <x v="72"/>
    <x v="0"/>
    <x v="0"/>
    <x v="70"/>
    <x v="0"/>
    <x v="2"/>
    <x v="2"/>
    <x v="2"/>
    <x v="5"/>
    <x v="0"/>
    <x v="21"/>
  </r>
  <r>
    <x v="74"/>
    <x v="3"/>
    <x v="64"/>
    <x v="1"/>
    <x v="74"/>
    <x v="24"/>
    <x v="74"/>
    <x v="59"/>
    <x v="25"/>
    <x v="24"/>
    <x v="58"/>
    <x v="0"/>
    <x v="74"/>
    <x v="74"/>
    <x v="73"/>
    <x v="0"/>
    <x v="0"/>
    <x v="71"/>
    <x v="0"/>
    <x v="0"/>
    <x v="11"/>
    <x v="0"/>
    <x v="5"/>
    <x v="8"/>
    <x v="44"/>
  </r>
  <r>
    <x v="75"/>
    <x v="3"/>
    <x v="65"/>
    <x v="1"/>
    <x v="75"/>
    <x v="25"/>
    <x v="75"/>
    <x v="60"/>
    <x v="47"/>
    <x v="36"/>
    <x v="25"/>
    <x v="0"/>
    <x v="75"/>
    <x v="75"/>
    <x v="74"/>
    <x v="0"/>
    <x v="0"/>
    <x v="72"/>
    <x v="0"/>
    <x v="0"/>
    <x v="0"/>
    <x v="0"/>
    <x v="0"/>
    <x v="3"/>
    <x v="27"/>
  </r>
  <r>
    <x v="76"/>
    <x v="3"/>
    <x v="66"/>
    <x v="3"/>
    <x v="76"/>
    <x v="26"/>
    <x v="76"/>
    <x v="61"/>
    <x v="62"/>
    <x v="64"/>
    <x v="59"/>
    <x v="0"/>
    <x v="76"/>
    <x v="76"/>
    <x v="75"/>
    <x v="0"/>
    <x v="0"/>
    <x v="73"/>
    <x v="0"/>
    <x v="2"/>
    <x v="0"/>
    <x v="0"/>
    <x v="5"/>
    <x v="6"/>
    <x v="45"/>
  </r>
  <r>
    <x v="77"/>
    <x v="3"/>
    <x v="67"/>
    <x v="1"/>
    <x v="77"/>
    <x v="27"/>
    <x v="77"/>
    <x v="62"/>
    <x v="4"/>
    <x v="4"/>
    <x v="60"/>
    <x v="4"/>
    <x v="77"/>
    <x v="77"/>
    <x v="76"/>
    <x v="0"/>
    <x v="0"/>
    <x v="74"/>
    <x v="0"/>
    <x v="0"/>
    <x v="24"/>
    <x v="2"/>
    <x v="2"/>
    <x v="0"/>
    <x v="46"/>
  </r>
  <r>
    <x v="78"/>
    <x v="3"/>
    <x v="68"/>
    <x v="1"/>
    <x v="78"/>
    <x v="28"/>
    <x v="78"/>
    <x v="47"/>
    <x v="26"/>
    <x v="25"/>
    <x v="61"/>
    <x v="1"/>
    <x v="78"/>
    <x v="78"/>
    <x v="77"/>
    <x v="0"/>
    <x v="0"/>
    <x v="75"/>
    <x v="2"/>
    <x v="2"/>
    <x v="8"/>
    <x v="0"/>
    <x v="6"/>
    <x v="3"/>
    <x v="9"/>
  </r>
  <r>
    <x v="79"/>
    <x v="3"/>
    <x v="69"/>
    <x v="1"/>
    <x v="79"/>
    <x v="29"/>
    <x v="79"/>
    <x v="63"/>
    <x v="29"/>
    <x v="28"/>
    <x v="28"/>
    <x v="1"/>
    <x v="79"/>
    <x v="79"/>
    <x v="78"/>
    <x v="0"/>
    <x v="0"/>
    <x v="76"/>
    <x v="5"/>
    <x v="0"/>
    <x v="25"/>
    <x v="0"/>
    <x v="6"/>
    <x v="0"/>
    <x v="5"/>
  </r>
  <r>
    <x v="80"/>
    <x v="4"/>
    <x v="70"/>
    <x v="1"/>
    <x v="80"/>
    <x v="30"/>
    <x v="80"/>
    <x v="18"/>
    <x v="55"/>
    <x v="56"/>
    <x v="49"/>
    <x v="1"/>
    <x v="80"/>
    <x v="80"/>
    <x v="79"/>
    <x v="0"/>
    <x v="0"/>
    <x v="77"/>
    <x v="16"/>
    <x v="1"/>
    <x v="15"/>
    <x v="0"/>
    <x v="3"/>
    <x v="7"/>
    <x v="47"/>
  </r>
  <r>
    <x v="81"/>
    <x v="4"/>
    <x v="71"/>
    <x v="1"/>
    <x v="81"/>
    <x v="31"/>
    <x v="81"/>
    <x v="64"/>
    <x v="63"/>
    <x v="65"/>
    <x v="62"/>
    <x v="3"/>
    <x v="81"/>
    <x v="81"/>
    <x v="80"/>
    <x v="0"/>
    <x v="0"/>
    <x v="78"/>
    <x v="0"/>
    <x v="2"/>
    <x v="26"/>
    <x v="1"/>
    <x v="6"/>
    <x v="0"/>
    <x v="48"/>
  </r>
  <r>
    <x v="82"/>
    <x v="4"/>
    <x v="72"/>
    <x v="1"/>
    <x v="82"/>
    <x v="32"/>
    <x v="82"/>
    <x v="65"/>
    <x v="46"/>
    <x v="48"/>
    <x v="42"/>
    <x v="1"/>
    <x v="82"/>
    <x v="82"/>
    <x v="81"/>
    <x v="0"/>
    <x v="0"/>
    <x v="79"/>
    <x v="0"/>
    <x v="0"/>
    <x v="5"/>
    <x v="0"/>
    <x v="0"/>
    <x v="0"/>
    <x v="2"/>
  </r>
  <r>
    <x v="83"/>
    <x v="4"/>
    <x v="73"/>
    <x v="2"/>
    <x v="83"/>
    <x v="33"/>
    <x v="83"/>
    <x v="66"/>
    <x v="64"/>
    <x v="66"/>
    <x v="63"/>
    <x v="1"/>
    <x v="83"/>
    <x v="83"/>
    <x v="82"/>
    <x v="0"/>
    <x v="0"/>
    <x v="80"/>
    <x v="0"/>
    <x v="1"/>
    <x v="24"/>
    <x v="0"/>
    <x v="4"/>
    <x v="6"/>
    <x v="49"/>
  </r>
  <r>
    <x v="84"/>
    <x v="4"/>
    <x v="74"/>
    <x v="3"/>
    <x v="84"/>
    <x v="34"/>
    <x v="84"/>
    <x v="67"/>
    <x v="65"/>
    <x v="67"/>
    <x v="64"/>
    <x v="1"/>
    <x v="84"/>
    <x v="84"/>
    <x v="83"/>
    <x v="0"/>
    <x v="0"/>
    <x v="81"/>
    <x v="9"/>
    <x v="2"/>
    <x v="7"/>
    <x v="0"/>
    <x v="5"/>
    <x v="0"/>
    <x v="32"/>
  </r>
  <r>
    <x v="85"/>
    <x v="4"/>
    <x v="75"/>
    <x v="0"/>
    <x v="85"/>
    <x v="35"/>
    <x v="20"/>
    <x v="17"/>
    <x v="66"/>
    <x v="68"/>
    <x v="20"/>
    <x v="8"/>
    <x v="20"/>
    <x v="85"/>
    <x v="84"/>
    <x v="0"/>
    <x v="0"/>
    <x v="63"/>
    <x v="5"/>
    <x v="1"/>
    <x v="12"/>
    <x v="2"/>
    <x v="1"/>
    <x v="4"/>
    <x v="10"/>
  </r>
  <r>
    <x v="86"/>
    <x v="4"/>
    <x v="76"/>
    <x v="2"/>
    <x v="86"/>
    <x v="36"/>
    <x v="85"/>
    <x v="68"/>
    <x v="67"/>
    <x v="69"/>
    <x v="65"/>
    <x v="0"/>
    <x v="85"/>
    <x v="86"/>
    <x v="85"/>
    <x v="0"/>
    <x v="0"/>
    <x v="82"/>
    <x v="10"/>
    <x v="1"/>
    <x v="12"/>
    <x v="0"/>
    <x v="0"/>
    <x v="10"/>
    <x v="23"/>
  </r>
  <r>
    <x v="87"/>
    <x v="4"/>
    <x v="77"/>
    <x v="1"/>
    <x v="87"/>
    <x v="37"/>
    <x v="86"/>
    <x v="69"/>
    <x v="68"/>
    <x v="36"/>
    <x v="38"/>
    <x v="3"/>
    <x v="86"/>
    <x v="87"/>
    <x v="86"/>
    <x v="0"/>
    <x v="0"/>
    <x v="83"/>
    <x v="0"/>
    <x v="2"/>
    <x v="27"/>
    <x v="1"/>
    <x v="0"/>
    <x v="8"/>
    <x v="50"/>
  </r>
  <r>
    <x v="88"/>
    <x v="4"/>
    <x v="78"/>
    <x v="2"/>
    <x v="88"/>
    <x v="38"/>
    <x v="87"/>
    <x v="41"/>
    <x v="69"/>
    <x v="44"/>
    <x v="66"/>
    <x v="0"/>
    <x v="87"/>
    <x v="88"/>
    <x v="87"/>
    <x v="0"/>
    <x v="0"/>
    <x v="84"/>
    <x v="5"/>
    <x v="1"/>
    <x v="14"/>
    <x v="0"/>
    <x v="3"/>
    <x v="0"/>
    <x v="51"/>
  </r>
  <r>
    <x v="89"/>
    <x v="4"/>
    <x v="79"/>
    <x v="2"/>
    <x v="89"/>
    <x v="39"/>
    <x v="88"/>
    <x v="66"/>
    <x v="70"/>
    <x v="70"/>
    <x v="22"/>
    <x v="1"/>
    <x v="88"/>
    <x v="89"/>
    <x v="88"/>
    <x v="0"/>
    <x v="0"/>
    <x v="85"/>
    <x v="9"/>
    <x v="1"/>
    <x v="5"/>
    <x v="0"/>
    <x v="2"/>
    <x v="6"/>
    <x v="18"/>
  </r>
  <r>
    <x v="90"/>
    <x v="4"/>
    <x v="80"/>
    <x v="3"/>
    <x v="90"/>
    <x v="40"/>
    <x v="89"/>
    <x v="36"/>
    <x v="71"/>
    <x v="57"/>
    <x v="67"/>
    <x v="3"/>
    <x v="89"/>
    <x v="90"/>
    <x v="89"/>
    <x v="0"/>
    <x v="0"/>
    <x v="42"/>
    <x v="0"/>
    <x v="1"/>
    <x v="20"/>
    <x v="1"/>
    <x v="3"/>
    <x v="3"/>
    <x v="52"/>
  </r>
  <r>
    <x v="91"/>
    <x v="4"/>
    <x v="24"/>
    <x v="6"/>
    <x v="91"/>
    <x v="41"/>
    <x v="90"/>
    <x v="70"/>
    <x v="40"/>
    <x v="63"/>
    <x v="57"/>
    <x v="6"/>
    <x v="90"/>
    <x v="91"/>
    <x v="90"/>
    <x v="0"/>
    <x v="0"/>
    <x v="86"/>
    <x v="2"/>
    <x v="2"/>
    <x v="28"/>
    <x v="1"/>
    <x v="5"/>
    <x v="3"/>
    <x v="53"/>
  </r>
  <r>
    <x v="92"/>
    <x v="4"/>
    <x v="81"/>
    <x v="2"/>
    <x v="92"/>
    <x v="42"/>
    <x v="91"/>
    <x v="30"/>
    <x v="72"/>
    <x v="71"/>
    <x v="7"/>
    <x v="1"/>
    <x v="91"/>
    <x v="92"/>
    <x v="91"/>
    <x v="0"/>
    <x v="0"/>
    <x v="87"/>
    <x v="0"/>
    <x v="2"/>
    <x v="4"/>
    <x v="0"/>
    <x v="0"/>
    <x v="2"/>
    <x v="21"/>
  </r>
  <r>
    <x v="93"/>
    <x v="4"/>
    <x v="82"/>
    <x v="1"/>
    <x v="93"/>
    <x v="43"/>
    <x v="92"/>
    <x v="71"/>
    <x v="47"/>
    <x v="72"/>
    <x v="5"/>
    <x v="9"/>
    <x v="92"/>
    <x v="93"/>
    <x v="92"/>
    <x v="0"/>
    <x v="0"/>
    <x v="88"/>
    <x v="9"/>
    <x v="2"/>
    <x v="0"/>
    <x v="0"/>
    <x v="3"/>
    <x v="11"/>
    <x v="24"/>
  </r>
  <r>
    <x v="94"/>
    <x v="4"/>
    <x v="83"/>
    <x v="1"/>
    <x v="94"/>
    <x v="44"/>
    <x v="93"/>
    <x v="72"/>
    <x v="17"/>
    <x v="73"/>
    <x v="68"/>
    <x v="3"/>
    <x v="93"/>
    <x v="94"/>
    <x v="93"/>
    <x v="0"/>
    <x v="0"/>
    <x v="89"/>
    <x v="2"/>
    <x v="2"/>
    <x v="25"/>
    <x v="1"/>
    <x v="3"/>
    <x v="0"/>
    <x v="6"/>
  </r>
  <r>
    <x v="95"/>
    <x v="4"/>
    <x v="84"/>
    <x v="0"/>
    <x v="95"/>
    <x v="45"/>
    <x v="94"/>
    <x v="73"/>
    <x v="73"/>
    <x v="74"/>
    <x v="69"/>
    <x v="0"/>
    <x v="94"/>
    <x v="95"/>
    <x v="94"/>
    <x v="0"/>
    <x v="0"/>
    <x v="90"/>
    <x v="17"/>
    <x v="0"/>
    <x v="29"/>
    <x v="0"/>
    <x v="0"/>
    <x v="7"/>
    <x v="43"/>
  </r>
  <r>
    <x v="96"/>
    <x v="4"/>
    <x v="85"/>
    <x v="1"/>
    <x v="96"/>
    <x v="46"/>
    <x v="95"/>
    <x v="74"/>
    <x v="74"/>
    <x v="75"/>
    <x v="70"/>
    <x v="9"/>
    <x v="95"/>
    <x v="96"/>
    <x v="95"/>
    <x v="0"/>
    <x v="0"/>
    <x v="91"/>
    <x v="1"/>
    <x v="2"/>
    <x v="30"/>
    <x v="0"/>
    <x v="2"/>
    <x v="11"/>
    <x v="26"/>
  </r>
  <r>
    <x v="97"/>
    <x v="4"/>
    <x v="86"/>
    <x v="1"/>
    <x v="97"/>
    <x v="47"/>
    <x v="96"/>
    <x v="75"/>
    <x v="75"/>
    <x v="76"/>
    <x v="71"/>
    <x v="7"/>
    <x v="96"/>
    <x v="97"/>
    <x v="96"/>
    <x v="0"/>
    <x v="0"/>
    <x v="92"/>
    <x v="0"/>
    <x v="2"/>
    <x v="9"/>
    <x v="1"/>
    <x v="0"/>
    <x v="6"/>
    <x v="2"/>
  </r>
  <r>
    <x v="98"/>
    <x v="4"/>
    <x v="87"/>
    <x v="2"/>
    <x v="98"/>
    <x v="48"/>
    <x v="97"/>
    <x v="27"/>
    <x v="76"/>
    <x v="77"/>
    <x v="72"/>
    <x v="0"/>
    <x v="97"/>
    <x v="98"/>
    <x v="97"/>
    <x v="0"/>
    <x v="0"/>
    <x v="93"/>
    <x v="4"/>
    <x v="0"/>
    <x v="12"/>
    <x v="0"/>
    <x v="0"/>
    <x v="0"/>
    <x v="24"/>
  </r>
  <r>
    <x v="99"/>
    <x v="4"/>
    <x v="88"/>
    <x v="1"/>
    <x v="99"/>
    <x v="49"/>
    <x v="98"/>
    <x v="76"/>
    <x v="77"/>
    <x v="19"/>
    <x v="45"/>
    <x v="6"/>
    <x v="98"/>
    <x v="99"/>
    <x v="98"/>
    <x v="0"/>
    <x v="0"/>
    <x v="94"/>
    <x v="0"/>
    <x v="0"/>
    <x v="30"/>
    <x v="1"/>
    <x v="3"/>
    <x v="4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0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1"/>
    <x v="1"/>
    <x v="1"/>
    <x v="1"/>
    <x v="1"/>
    <x v="1"/>
    <x v="1"/>
    <x v="0"/>
    <x v="0"/>
    <x v="1"/>
    <x v="0"/>
    <x v="1"/>
    <x v="0"/>
    <x v="0"/>
    <x v="1"/>
    <x v="1"/>
    <x v="1"/>
    <x v="1"/>
    <x v="0"/>
  </r>
  <r>
    <x v="2"/>
    <x v="0"/>
    <x v="2"/>
    <x v="2"/>
    <x v="2"/>
    <x v="2"/>
    <x v="2"/>
    <x v="2"/>
    <x v="2"/>
    <x v="2"/>
    <x v="2"/>
    <x v="2"/>
    <x v="2"/>
    <x v="2"/>
    <x v="2"/>
    <x v="0"/>
    <x v="0"/>
    <x v="2"/>
    <x v="0"/>
    <x v="2"/>
    <x v="1"/>
    <x v="0"/>
    <x v="0"/>
    <x v="2"/>
    <x v="2"/>
    <x v="0"/>
    <x v="1"/>
  </r>
  <r>
    <x v="3"/>
    <x v="0"/>
    <x v="0"/>
    <x v="2"/>
    <x v="3"/>
    <x v="3"/>
    <x v="3"/>
    <x v="3"/>
    <x v="3"/>
    <x v="3"/>
    <x v="3"/>
    <x v="3"/>
    <x v="3"/>
    <x v="3"/>
    <x v="3"/>
    <x v="0"/>
    <x v="0"/>
    <x v="3"/>
    <x v="1"/>
    <x v="1"/>
    <x v="2"/>
    <x v="1"/>
    <x v="2"/>
    <x v="3"/>
    <x v="3"/>
    <x v="2"/>
    <x v="1"/>
  </r>
  <r>
    <x v="4"/>
    <x v="0"/>
    <x v="3"/>
    <x v="3"/>
    <x v="4"/>
    <x v="4"/>
    <x v="4"/>
    <x v="4"/>
    <x v="4"/>
    <x v="4"/>
    <x v="4"/>
    <x v="1"/>
    <x v="4"/>
    <x v="4"/>
    <x v="4"/>
    <x v="0"/>
    <x v="0"/>
    <x v="4"/>
    <x v="2"/>
    <x v="2"/>
    <x v="0"/>
    <x v="0"/>
    <x v="2"/>
    <x v="4"/>
    <x v="4"/>
    <x v="3"/>
    <x v="1"/>
  </r>
  <r>
    <x v="5"/>
    <x v="0"/>
    <x v="4"/>
    <x v="1"/>
    <x v="5"/>
    <x v="5"/>
    <x v="5"/>
    <x v="5"/>
    <x v="5"/>
    <x v="5"/>
    <x v="5"/>
    <x v="4"/>
    <x v="5"/>
    <x v="5"/>
    <x v="5"/>
    <x v="0"/>
    <x v="0"/>
    <x v="5"/>
    <x v="0"/>
    <x v="2"/>
    <x v="2"/>
    <x v="2"/>
    <x v="3"/>
    <x v="5"/>
    <x v="5"/>
    <x v="4"/>
    <x v="1"/>
  </r>
  <r>
    <x v="6"/>
    <x v="0"/>
    <x v="2"/>
    <x v="1"/>
    <x v="6"/>
    <x v="6"/>
    <x v="6"/>
    <x v="4"/>
    <x v="6"/>
    <x v="6"/>
    <x v="6"/>
    <x v="0"/>
    <x v="6"/>
    <x v="6"/>
    <x v="6"/>
    <x v="0"/>
    <x v="0"/>
    <x v="6"/>
    <x v="2"/>
    <x v="2"/>
    <x v="3"/>
    <x v="0"/>
    <x v="4"/>
    <x v="5"/>
    <x v="2"/>
    <x v="3"/>
    <x v="1"/>
  </r>
  <r>
    <x v="7"/>
    <x v="0"/>
    <x v="0"/>
    <x v="1"/>
    <x v="7"/>
    <x v="7"/>
    <x v="7"/>
    <x v="6"/>
    <x v="7"/>
    <x v="7"/>
    <x v="7"/>
    <x v="1"/>
    <x v="7"/>
    <x v="7"/>
    <x v="7"/>
    <x v="0"/>
    <x v="0"/>
    <x v="7"/>
    <x v="2"/>
    <x v="2"/>
    <x v="4"/>
    <x v="0"/>
    <x v="0"/>
    <x v="6"/>
    <x v="6"/>
    <x v="3"/>
    <x v="2"/>
  </r>
  <r>
    <x v="8"/>
    <x v="0"/>
    <x v="5"/>
    <x v="1"/>
    <x v="8"/>
    <x v="8"/>
    <x v="8"/>
    <x v="7"/>
    <x v="8"/>
    <x v="8"/>
    <x v="8"/>
    <x v="5"/>
    <x v="8"/>
    <x v="8"/>
    <x v="8"/>
    <x v="0"/>
    <x v="0"/>
    <x v="8"/>
    <x v="3"/>
    <x v="2"/>
    <x v="5"/>
    <x v="0"/>
    <x v="0"/>
    <x v="6"/>
    <x v="7"/>
    <x v="3"/>
    <x v="1"/>
  </r>
  <r>
    <x v="9"/>
    <x v="0"/>
    <x v="6"/>
    <x v="1"/>
    <x v="9"/>
    <x v="9"/>
    <x v="9"/>
    <x v="8"/>
    <x v="9"/>
    <x v="9"/>
    <x v="9"/>
    <x v="3"/>
    <x v="9"/>
    <x v="9"/>
    <x v="9"/>
    <x v="0"/>
    <x v="0"/>
    <x v="9"/>
    <x v="2"/>
    <x v="1"/>
    <x v="6"/>
    <x v="1"/>
    <x v="5"/>
    <x v="1"/>
    <x v="8"/>
    <x v="5"/>
    <x v="1"/>
  </r>
  <r>
    <x v="10"/>
    <x v="0"/>
    <x v="7"/>
    <x v="3"/>
    <x v="10"/>
    <x v="10"/>
    <x v="10"/>
    <x v="9"/>
    <x v="10"/>
    <x v="10"/>
    <x v="10"/>
    <x v="1"/>
    <x v="10"/>
    <x v="10"/>
    <x v="10"/>
    <x v="0"/>
    <x v="0"/>
    <x v="10"/>
    <x v="4"/>
    <x v="2"/>
    <x v="7"/>
    <x v="0"/>
    <x v="5"/>
    <x v="7"/>
    <x v="9"/>
    <x v="6"/>
    <x v="1"/>
  </r>
  <r>
    <x v="11"/>
    <x v="0"/>
    <x v="8"/>
    <x v="1"/>
    <x v="11"/>
    <x v="11"/>
    <x v="11"/>
    <x v="10"/>
    <x v="11"/>
    <x v="11"/>
    <x v="11"/>
    <x v="6"/>
    <x v="11"/>
    <x v="11"/>
    <x v="11"/>
    <x v="0"/>
    <x v="0"/>
    <x v="11"/>
    <x v="0"/>
    <x v="2"/>
    <x v="8"/>
    <x v="1"/>
    <x v="5"/>
    <x v="7"/>
    <x v="10"/>
    <x v="7"/>
    <x v="1"/>
  </r>
  <r>
    <x v="12"/>
    <x v="0"/>
    <x v="9"/>
    <x v="1"/>
    <x v="12"/>
    <x v="12"/>
    <x v="12"/>
    <x v="11"/>
    <x v="12"/>
    <x v="12"/>
    <x v="12"/>
    <x v="7"/>
    <x v="12"/>
    <x v="12"/>
    <x v="12"/>
    <x v="0"/>
    <x v="0"/>
    <x v="12"/>
    <x v="0"/>
    <x v="0"/>
    <x v="1"/>
    <x v="1"/>
    <x v="5"/>
    <x v="8"/>
    <x v="6"/>
    <x v="0"/>
    <x v="2"/>
  </r>
  <r>
    <x v="13"/>
    <x v="0"/>
    <x v="10"/>
    <x v="1"/>
    <x v="13"/>
    <x v="13"/>
    <x v="13"/>
    <x v="12"/>
    <x v="13"/>
    <x v="13"/>
    <x v="13"/>
    <x v="7"/>
    <x v="13"/>
    <x v="13"/>
    <x v="13"/>
    <x v="0"/>
    <x v="0"/>
    <x v="13"/>
    <x v="0"/>
    <x v="2"/>
    <x v="9"/>
    <x v="1"/>
    <x v="5"/>
    <x v="5"/>
    <x v="11"/>
    <x v="8"/>
    <x v="1"/>
  </r>
  <r>
    <x v="14"/>
    <x v="0"/>
    <x v="11"/>
    <x v="3"/>
    <x v="14"/>
    <x v="14"/>
    <x v="14"/>
    <x v="4"/>
    <x v="14"/>
    <x v="14"/>
    <x v="14"/>
    <x v="2"/>
    <x v="14"/>
    <x v="14"/>
    <x v="14"/>
    <x v="0"/>
    <x v="0"/>
    <x v="14"/>
    <x v="0"/>
    <x v="2"/>
    <x v="10"/>
    <x v="0"/>
    <x v="3"/>
    <x v="9"/>
    <x v="12"/>
    <x v="3"/>
    <x v="1"/>
  </r>
  <r>
    <x v="15"/>
    <x v="0"/>
    <x v="2"/>
    <x v="4"/>
    <x v="15"/>
    <x v="15"/>
    <x v="15"/>
    <x v="13"/>
    <x v="15"/>
    <x v="15"/>
    <x v="15"/>
    <x v="2"/>
    <x v="15"/>
    <x v="15"/>
    <x v="15"/>
    <x v="0"/>
    <x v="0"/>
    <x v="15"/>
    <x v="5"/>
    <x v="0"/>
    <x v="1"/>
    <x v="0"/>
    <x v="0"/>
    <x v="10"/>
    <x v="5"/>
    <x v="1"/>
    <x v="1"/>
  </r>
  <r>
    <x v="16"/>
    <x v="0"/>
    <x v="12"/>
    <x v="2"/>
    <x v="16"/>
    <x v="16"/>
    <x v="16"/>
    <x v="14"/>
    <x v="16"/>
    <x v="16"/>
    <x v="16"/>
    <x v="0"/>
    <x v="16"/>
    <x v="16"/>
    <x v="16"/>
    <x v="0"/>
    <x v="0"/>
    <x v="16"/>
    <x v="0"/>
    <x v="2"/>
    <x v="0"/>
    <x v="0"/>
    <x v="0"/>
    <x v="11"/>
    <x v="13"/>
    <x v="0"/>
    <x v="1"/>
  </r>
  <r>
    <x v="17"/>
    <x v="0"/>
    <x v="13"/>
    <x v="1"/>
    <x v="17"/>
    <x v="17"/>
    <x v="17"/>
    <x v="4"/>
    <x v="17"/>
    <x v="17"/>
    <x v="17"/>
    <x v="8"/>
    <x v="17"/>
    <x v="17"/>
    <x v="17"/>
    <x v="0"/>
    <x v="0"/>
    <x v="17"/>
    <x v="2"/>
    <x v="2"/>
    <x v="2"/>
    <x v="2"/>
    <x v="5"/>
    <x v="0"/>
    <x v="14"/>
    <x v="3"/>
    <x v="1"/>
  </r>
  <r>
    <x v="18"/>
    <x v="0"/>
    <x v="14"/>
    <x v="2"/>
    <x v="18"/>
    <x v="18"/>
    <x v="18"/>
    <x v="15"/>
    <x v="18"/>
    <x v="18"/>
    <x v="18"/>
    <x v="1"/>
    <x v="18"/>
    <x v="18"/>
    <x v="18"/>
    <x v="0"/>
    <x v="0"/>
    <x v="18"/>
    <x v="6"/>
    <x v="0"/>
    <x v="11"/>
    <x v="0"/>
    <x v="6"/>
    <x v="8"/>
    <x v="15"/>
    <x v="9"/>
    <x v="2"/>
  </r>
  <r>
    <x v="19"/>
    <x v="0"/>
    <x v="15"/>
    <x v="1"/>
    <x v="19"/>
    <x v="19"/>
    <x v="19"/>
    <x v="16"/>
    <x v="19"/>
    <x v="19"/>
    <x v="19"/>
    <x v="7"/>
    <x v="19"/>
    <x v="19"/>
    <x v="19"/>
    <x v="0"/>
    <x v="0"/>
    <x v="19"/>
    <x v="0"/>
    <x v="2"/>
    <x v="9"/>
    <x v="1"/>
    <x v="6"/>
    <x v="8"/>
    <x v="7"/>
    <x v="3"/>
    <x v="1"/>
  </r>
  <r>
    <x v="20"/>
    <x v="1"/>
    <x v="16"/>
    <x v="0"/>
    <x v="20"/>
    <x v="20"/>
    <x v="20"/>
    <x v="17"/>
    <x v="20"/>
    <x v="20"/>
    <x v="20"/>
    <x v="8"/>
    <x v="20"/>
    <x v="20"/>
    <x v="20"/>
    <x v="0"/>
    <x v="0"/>
    <x v="20"/>
    <x v="7"/>
    <x v="1"/>
    <x v="12"/>
    <x v="2"/>
    <x v="1"/>
    <x v="4"/>
    <x v="16"/>
    <x v="4"/>
    <x v="1"/>
  </r>
  <r>
    <x v="21"/>
    <x v="1"/>
    <x v="17"/>
    <x v="1"/>
    <x v="21"/>
    <x v="21"/>
    <x v="21"/>
    <x v="18"/>
    <x v="21"/>
    <x v="21"/>
    <x v="21"/>
    <x v="1"/>
    <x v="21"/>
    <x v="21"/>
    <x v="21"/>
    <x v="0"/>
    <x v="0"/>
    <x v="21"/>
    <x v="8"/>
    <x v="1"/>
    <x v="4"/>
    <x v="0"/>
    <x v="2"/>
    <x v="7"/>
    <x v="17"/>
    <x v="10"/>
    <x v="3"/>
  </r>
  <r>
    <x v="22"/>
    <x v="1"/>
    <x v="18"/>
    <x v="2"/>
    <x v="22"/>
    <x v="22"/>
    <x v="22"/>
    <x v="19"/>
    <x v="22"/>
    <x v="22"/>
    <x v="17"/>
    <x v="1"/>
    <x v="22"/>
    <x v="22"/>
    <x v="22"/>
    <x v="0"/>
    <x v="0"/>
    <x v="22"/>
    <x v="9"/>
    <x v="1"/>
    <x v="13"/>
    <x v="0"/>
    <x v="5"/>
    <x v="5"/>
    <x v="18"/>
    <x v="10"/>
    <x v="1"/>
  </r>
  <r>
    <x v="23"/>
    <x v="1"/>
    <x v="19"/>
    <x v="1"/>
    <x v="23"/>
    <x v="23"/>
    <x v="23"/>
    <x v="6"/>
    <x v="23"/>
    <x v="22"/>
    <x v="22"/>
    <x v="0"/>
    <x v="23"/>
    <x v="23"/>
    <x v="23"/>
    <x v="0"/>
    <x v="0"/>
    <x v="23"/>
    <x v="0"/>
    <x v="2"/>
    <x v="0"/>
    <x v="0"/>
    <x v="2"/>
    <x v="11"/>
    <x v="19"/>
    <x v="4"/>
    <x v="0"/>
  </r>
  <r>
    <x v="24"/>
    <x v="1"/>
    <x v="20"/>
    <x v="1"/>
    <x v="24"/>
    <x v="24"/>
    <x v="24"/>
    <x v="20"/>
    <x v="24"/>
    <x v="23"/>
    <x v="23"/>
    <x v="3"/>
    <x v="24"/>
    <x v="24"/>
    <x v="24"/>
    <x v="0"/>
    <x v="0"/>
    <x v="24"/>
    <x v="0"/>
    <x v="2"/>
    <x v="2"/>
    <x v="1"/>
    <x v="3"/>
    <x v="11"/>
    <x v="3"/>
    <x v="0"/>
    <x v="1"/>
  </r>
  <r>
    <x v="25"/>
    <x v="1"/>
    <x v="21"/>
    <x v="1"/>
    <x v="25"/>
    <x v="25"/>
    <x v="25"/>
    <x v="21"/>
    <x v="25"/>
    <x v="24"/>
    <x v="24"/>
    <x v="5"/>
    <x v="25"/>
    <x v="25"/>
    <x v="25"/>
    <x v="0"/>
    <x v="0"/>
    <x v="25"/>
    <x v="0"/>
    <x v="0"/>
    <x v="6"/>
    <x v="0"/>
    <x v="5"/>
    <x v="5"/>
    <x v="20"/>
    <x v="6"/>
    <x v="0"/>
  </r>
  <r>
    <x v="26"/>
    <x v="1"/>
    <x v="22"/>
    <x v="2"/>
    <x v="26"/>
    <x v="26"/>
    <x v="26"/>
    <x v="22"/>
    <x v="26"/>
    <x v="25"/>
    <x v="25"/>
    <x v="1"/>
    <x v="26"/>
    <x v="26"/>
    <x v="26"/>
    <x v="0"/>
    <x v="0"/>
    <x v="26"/>
    <x v="0"/>
    <x v="2"/>
    <x v="4"/>
    <x v="0"/>
    <x v="0"/>
    <x v="2"/>
    <x v="21"/>
    <x v="8"/>
    <x v="1"/>
  </r>
  <r>
    <x v="27"/>
    <x v="1"/>
    <x v="23"/>
    <x v="1"/>
    <x v="27"/>
    <x v="27"/>
    <x v="27"/>
    <x v="23"/>
    <x v="27"/>
    <x v="26"/>
    <x v="26"/>
    <x v="7"/>
    <x v="27"/>
    <x v="27"/>
    <x v="27"/>
    <x v="0"/>
    <x v="0"/>
    <x v="11"/>
    <x v="0"/>
    <x v="2"/>
    <x v="9"/>
    <x v="1"/>
    <x v="5"/>
    <x v="7"/>
    <x v="22"/>
    <x v="7"/>
    <x v="1"/>
  </r>
  <r>
    <x v="28"/>
    <x v="1"/>
    <x v="24"/>
    <x v="1"/>
    <x v="28"/>
    <x v="28"/>
    <x v="28"/>
    <x v="24"/>
    <x v="28"/>
    <x v="27"/>
    <x v="27"/>
    <x v="0"/>
    <x v="28"/>
    <x v="28"/>
    <x v="28"/>
    <x v="0"/>
    <x v="0"/>
    <x v="27"/>
    <x v="2"/>
    <x v="1"/>
    <x v="14"/>
    <x v="0"/>
    <x v="0"/>
    <x v="0"/>
    <x v="23"/>
    <x v="11"/>
    <x v="1"/>
  </r>
  <r>
    <x v="29"/>
    <x v="1"/>
    <x v="25"/>
    <x v="3"/>
    <x v="29"/>
    <x v="29"/>
    <x v="29"/>
    <x v="25"/>
    <x v="29"/>
    <x v="28"/>
    <x v="28"/>
    <x v="9"/>
    <x v="29"/>
    <x v="29"/>
    <x v="29"/>
    <x v="0"/>
    <x v="0"/>
    <x v="28"/>
    <x v="10"/>
    <x v="0"/>
    <x v="15"/>
    <x v="0"/>
    <x v="6"/>
    <x v="7"/>
    <x v="24"/>
    <x v="5"/>
    <x v="2"/>
  </r>
  <r>
    <x v="30"/>
    <x v="1"/>
    <x v="26"/>
    <x v="1"/>
    <x v="30"/>
    <x v="30"/>
    <x v="30"/>
    <x v="26"/>
    <x v="30"/>
    <x v="29"/>
    <x v="17"/>
    <x v="0"/>
    <x v="30"/>
    <x v="30"/>
    <x v="30"/>
    <x v="0"/>
    <x v="0"/>
    <x v="29"/>
    <x v="0"/>
    <x v="2"/>
    <x v="0"/>
    <x v="0"/>
    <x v="5"/>
    <x v="8"/>
    <x v="24"/>
    <x v="8"/>
    <x v="2"/>
  </r>
  <r>
    <x v="31"/>
    <x v="1"/>
    <x v="27"/>
    <x v="2"/>
    <x v="31"/>
    <x v="31"/>
    <x v="31"/>
    <x v="27"/>
    <x v="31"/>
    <x v="30"/>
    <x v="29"/>
    <x v="0"/>
    <x v="31"/>
    <x v="31"/>
    <x v="31"/>
    <x v="0"/>
    <x v="0"/>
    <x v="30"/>
    <x v="8"/>
    <x v="0"/>
    <x v="16"/>
    <x v="0"/>
    <x v="5"/>
    <x v="7"/>
    <x v="21"/>
    <x v="4"/>
    <x v="1"/>
  </r>
  <r>
    <x v="32"/>
    <x v="1"/>
    <x v="28"/>
    <x v="2"/>
    <x v="32"/>
    <x v="32"/>
    <x v="32"/>
    <x v="28"/>
    <x v="32"/>
    <x v="31"/>
    <x v="30"/>
    <x v="2"/>
    <x v="32"/>
    <x v="32"/>
    <x v="32"/>
    <x v="0"/>
    <x v="0"/>
    <x v="31"/>
    <x v="0"/>
    <x v="2"/>
    <x v="1"/>
    <x v="0"/>
    <x v="0"/>
    <x v="8"/>
    <x v="21"/>
    <x v="4"/>
    <x v="1"/>
  </r>
  <r>
    <x v="33"/>
    <x v="1"/>
    <x v="29"/>
    <x v="1"/>
    <x v="33"/>
    <x v="33"/>
    <x v="33"/>
    <x v="29"/>
    <x v="33"/>
    <x v="32"/>
    <x v="31"/>
    <x v="10"/>
    <x v="33"/>
    <x v="33"/>
    <x v="33"/>
    <x v="0"/>
    <x v="0"/>
    <x v="11"/>
    <x v="0"/>
    <x v="0"/>
    <x v="17"/>
    <x v="3"/>
    <x v="7"/>
    <x v="11"/>
    <x v="21"/>
    <x v="7"/>
    <x v="1"/>
  </r>
  <r>
    <x v="34"/>
    <x v="1"/>
    <x v="30"/>
    <x v="2"/>
    <x v="34"/>
    <x v="34"/>
    <x v="34"/>
    <x v="30"/>
    <x v="30"/>
    <x v="33"/>
    <x v="32"/>
    <x v="3"/>
    <x v="34"/>
    <x v="34"/>
    <x v="34"/>
    <x v="0"/>
    <x v="0"/>
    <x v="32"/>
    <x v="0"/>
    <x v="2"/>
    <x v="2"/>
    <x v="1"/>
    <x v="3"/>
    <x v="1"/>
    <x v="21"/>
    <x v="0"/>
    <x v="1"/>
  </r>
  <r>
    <x v="35"/>
    <x v="1"/>
    <x v="31"/>
    <x v="1"/>
    <x v="35"/>
    <x v="35"/>
    <x v="35"/>
    <x v="31"/>
    <x v="34"/>
    <x v="34"/>
    <x v="33"/>
    <x v="6"/>
    <x v="35"/>
    <x v="35"/>
    <x v="35"/>
    <x v="0"/>
    <x v="0"/>
    <x v="33"/>
    <x v="11"/>
    <x v="1"/>
    <x v="9"/>
    <x v="1"/>
    <x v="8"/>
    <x v="11"/>
    <x v="25"/>
    <x v="9"/>
    <x v="4"/>
  </r>
  <r>
    <x v="36"/>
    <x v="1"/>
    <x v="18"/>
    <x v="1"/>
    <x v="36"/>
    <x v="36"/>
    <x v="36"/>
    <x v="32"/>
    <x v="35"/>
    <x v="35"/>
    <x v="34"/>
    <x v="2"/>
    <x v="36"/>
    <x v="36"/>
    <x v="36"/>
    <x v="0"/>
    <x v="0"/>
    <x v="34"/>
    <x v="12"/>
    <x v="0"/>
    <x v="15"/>
    <x v="0"/>
    <x v="0"/>
    <x v="6"/>
    <x v="26"/>
    <x v="11"/>
    <x v="1"/>
  </r>
  <r>
    <x v="37"/>
    <x v="1"/>
    <x v="32"/>
    <x v="2"/>
    <x v="37"/>
    <x v="37"/>
    <x v="37"/>
    <x v="33"/>
    <x v="36"/>
    <x v="36"/>
    <x v="25"/>
    <x v="0"/>
    <x v="37"/>
    <x v="37"/>
    <x v="37"/>
    <x v="0"/>
    <x v="0"/>
    <x v="35"/>
    <x v="0"/>
    <x v="2"/>
    <x v="0"/>
    <x v="0"/>
    <x v="0"/>
    <x v="11"/>
    <x v="27"/>
    <x v="0"/>
    <x v="1"/>
  </r>
  <r>
    <x v="38"/>
    <x v="1"/>
    <x v="33"/>
    <x v="5"/>
    <x v="38"/>
    <x v="38"/>
    <x v="38"/>
    <x v="34"/>
    <x v="37"/>
    <x v="37"/>
    <x v="35"/>
    <x v="1"/>
    <x v="38"/>
    <x v="38"/>
    <x v="38"/>
    <x v="0"/>
    <x v="0"/>
    <x v="36"/>
    <x v="6"/>
    <x v="1"/>
    <x v="1"/>
    <x v="0"/>
    <x v="5"/>
    <x v="1"/>
    <x v="28"/>
    <x v="12"/>
    <x v="2"/>
  </r>
  <r>
    <x v="39"/>
    <x v="1"/>
    <x v="34"/>
    <x v="1"/>
    <x v="39"/>
    <x v="39"/>
    <x v="39"/>
    <x v="35"/>
    <x v="38"/>
    <x v="38"/>
    <x v="36"/>
    <x v="11"/>
    <x v="39"/>
    <x v="39"/>
    <x v="39"/>
    <x v="0"/>
    <x v="0"/>
    <x v="37"/>
    <x v="0"/>
    <x v="2"/>
    <x v="3"/>
    <x v="1"/>
    <x v="2"/>
    <x v="6"/>
    <x v="29"/>
    <x v="13"/>
    <x v="2"/>
  </r>
  <r>
    <x v="40"/>
    <x v="2"/>
    <x v="18"/>
    <x v="3"/>
    <x v="40"/>
    <x v="40"/>
    <x v="40"/>
    <x v="36"/>
    <x v="30"/>
    <x v="29"/>
    <x v="17"/>
    <x v="1"/>
    <x v="40"/>
    <x v="40"/>
    <x v="40"/>
    <x v="0"/>
    <x v="0"/>
    <x v="38"/>
    <x v="2"/>
    <x v="2"/>
    <x v="18"/>
    <x v="0"/>
    <x v="5"/>
    <x v="0"/>
    <x v="30"/>
    <x v="0"/>
    <x v="1"/>
  </r>
  <r>
    <x v="41"/>
    <x v="2"/>
    <x v="35"/>
    <x v="1"/>
    <x v="41"/>
    <x v="41"/>
    <x v="41"/>
    <x v="23"/>
    <x v="17"/>
    <x v="26"/>
    <x v="26"/>
    <x v="3"/>
    <x v="41"/>
    <x v="41"/>
    <x v="41"/>
    <x v="0"/>
    <x v="0"/>
    <x v="39"/>
    <x v="0"/>
    <x v="2"/>
    <x v="2"/>
    <x v="1"/>
    <x v="5"/>
    <x v="7"/>
    <x v="31"/>
    <x v="3"/>
    <x v="1"/>
  </r>
  <r>
    <x v="42"/>
    <x v="2"/>
    <x v="36"/>
    <x v="1"/>
    <x v="42"/>
    <x v="42"/>
    <x v="42"/>
    <x v="37"/>
    <x v="39"/>
    <x v="39"/>
    <x v="37"/>
    <x v="6"/>
    <x v="42"/>
    <x v="42"/>
    <x v="42"/>
    <x v="0"/>
    <x v="0"/>
    <x v="11"/>
    <x v="2"/>
    <x v="0"/>
    <x v="8"/>
    <x v="1"/>
    <x v="4"/>
    <x v="7"/>
    <x v="10"/>
    <x v="7"/>
    <x v="1"/>
  </r>
  <r>
    <x v="43"/>
    <x v="2"/>
    <x v="37"/>
    <x v="1"/>
    <x v="43"/>
    <x v="43"/>
    <x v="43"/>
    <x v="6"/>
    <x v="31"/>
    <x v="40"/>
    <x v="38"/>
    <x v="3"/>
    <x v="43"/>
    <x v="43"/>
    <x v="43"/>
    <x v="0"/>
    <x v="0"/>
    <x v="40"/>
    <x v="0"/>
    <x v="0"/>
    <x v="6"/>
    <x v="1"/>
    <x v="0"/>
    <x v="2"/>
    <x v="32"/>
    <x v="3"/>
    <x v="1"/>
  </r>
  <r>
    <x v="44"/>
    <x v="2"/>
    <x v="38"/>
    <x v="2"/>
    <x v="44"/>
    <x v="44"/>
    <x v="44"/>
    <x v="38"/>
    <x v="40"/>
    <x v="7"/>
    <x v="17"/>
    <x v="7"/>
    <x v="44"/>
    <x v="44"/>
    <x v="44"/>
    <x v="0"/>
    <x v="0"/>
    <x v="41"/>
    <x v="0"/>
    <x v="2"/>
    <x v="9"/>
    <x v="1"/>
    <x v="5"/>
    <x v="11"/>
    <x v="33"/>
    <x v="0"/>
    <x v="1"/>
  </r>
  <r>
    <x v="45"/>
    <x v="2"/>
    <x v="39"/>
    <x v="3"/>
    <x v="45"/>
    <x v="45"/>
    <x v="45"/>
    <x v="36"/>
    <x v="22"/>
    <x v="41"/>
    <x v="38"/>
    <x v="9"/>
    <x v="45"/>
    <x v="45"/>
    <x v="45"/>
    <x v="0"/>
    <x v="0"/>
    <x v="42"/>
    <x v="0"/>
    <x v="1"/>
    <x v="1"/>
    <x v="0"/>
    <x v="0"/>
    <x v="8"/>
    <x v="34"/>
    <x v="4"/>
    <x v="1"/>
  </r>
  <r>
    <x v="46"/>
    <x v="2"/>
    <x v="40"/>
    <x v="1"/>
    <x v="46"/>
    <x v="46"/>
    <x v="46"/>
    <x v="39"/>
    <x v="41"/>
    <x v="42"/>
    <x v="39"/>
    <x v="6"/>
    <x v="46"/>
    <x v="46"/>
    <x v="46"/>
    <x v="0"/>
    <x v="0"/>
    <x v="43"/>
    <x v="9"/>
    <x v="1"/>
    <x v="0"/>
    <x v="1"/>
    <x v="2"/>
    <x v="5"/>
    <x v="35"/>
    <x v="8"/>
    <x v="3"/>
  </r>
  <r>
    <x v="47"/>
    <x v="2"/>
    <x v="41"/>
    <x v="1"/>
    <x v="47"/>
    <x v="47"/>
    <x v="47"/>
    <x v="40"/>
    <x v="42"/>
    <x v="43"/>
    <x v="31"/>
    <x v="12"/>
    <x v="47"/>
    <x v="47"/>
    <x v="33"/>
    <x v="0"/>
    <x v="0"/>
    <x v="44"/>
    <x v="0"/>
    <x v="0"/>
    <x v="11"/>
    <x v="1"/>
    <x v="7"/>
    <x v="9"/>
    <x v="3"/>
    <x v="4"/>
    <x v="1"/>
  </r>
  <r>
    <x v="48"/>
    <x v="2"/>
    <x v="42"/>
    <x v="2"/>
    <x v="48"/>
    <x v="48"/>
    <x v="48"/>
    <x v="41"/>
    <x v="43"/>
    <x v="44"/>
    <x v="14"/>
    <x v="0"/>
    <x v="48"/>
    <x v="48"/>
    <x v="47"/>
    <x v="0"/>
    <x v="0"/>
    <x v="45"/>
    <x v="2"/>
    <x v="1"/>
    <x v="14"/>
    <x v="0"/>
    <x v="3"/>
    <x v="3"/>
    <x v="23"/>
    <x v="9"/>
    <x v="1"/>
  </r>
  <r>
    <x v="49"/>
    <x v="2"/>
    <x v="43"/>
    <x v="1"/>
    <x v="49"/>
    <x v="49"/>
    <x v="49"/>
    <x v="4"/>
    <x v="44"/>
    <x v="45"/>
    <x v="40"/>
    <x v="0"/>
    <x v="49"/>
    <x v="49"/>
    <x v="48"/>
    <x v="0"/>
    <x v="0"/>
    <x v="46"/>
    <x v="9"/>
    <x v="0"/>
    <x v="19"/>
    <x v="0"/>
    <x v="3"/>
    <x v="7"/>
    <x v="36"/>
    <x v="9"/>
    <x v="0"/>
  </r>
  <r>
    <x v="50"/>
    <x v="2"/>
    <x v="44"/>
    <x v="2"/>
    <x v="50"/>
    <x v="0"/>
    <x v="50"/>
    <x v="38"/>
    <x v="25"/>
    <x v="24"/>
    <x v="41"/>
    <x v="1"/>
    <x v="50"/>
    <x v="50"/>
    <x v="49"/>
    <x v="0"/>
    <x v="0"/>
    <x v="47"/>
    <x v="0"/>
    <x v="2"/>
    <x v="4"/>
    <x v="0"/>
    <x v="5"/>
    <x v="11"/>
    <x v="33"/>
    <x v="8"/>
    <x v="1"/>
  </r>
  <r>
    <x v="51"/>
    <x v="2"/>
    <x v="45"/>
    <x v="2"/>
    <x v="51"/>
    <x v="1"/>
    <x v="51"/>
    <x v="27"/>
    <x v="45"/>
    <x v="46"/>
    <x v="17"/>
    <x v="0"/>
    <x v="51"/>
    <x v="51"/>
    <x v="50"/>
    <x v="0"/>
    <x v="0"/>
    <x v="48"/>
    <x v="13"/>
    <x v="0"/>
    <x v="16"/>
    <x v="0"/>
    <x v="5"/>
    <x v="6"/>
    <x v="24"/>
    <x v="2"/>
    <x v="2"/>
  </r>
  <r>
    <x v="52"/>
    <x v="2"/>
    <x v="46"/>
    <x v="0"/>
    <x v="52"/>
    <x v="2"/>
    <x v="52"/>
    <x v="42"/>
    <x v="19"/>
    <x v="47"/>
    <x v="19"/>
    <x v="1"/>
    <x v="52"/>
    <x v="52"/>
    <x v="51"/>
    <x v="0"/>
    <x v="0"/>
    <x v="49"/>
    <x v="0"/>
    <x v="1"/>
    <x v="20"/>
    <x v="0"/>
    <x v="6"/>
    <x v="4"/>
    <x v="24"/>
    <x v="8"/>
    <x v="2"/>
  </r>
  <r>
    <x v="53"/>
    <x v="2"/>
    <x v="27"/>
    <x v="1"/>
    <x v="53"/>
    <x v="3"/>
    <x v="53"/>
    <x v="7"/>
    <x v="46"/>
    <x v="48"/>
    <x v="42"/>
    <x v="3"/>
    <x v="53"/>
    <x v="53"/>
    <x v="52"/>
    <x v="0"/>
    <x v="0"/>
    <x v="50"/>
    <x v="1"/>
    <x v="0"/>
    <x v="5"/>
    <x v="1"/>
    <x v="0"/>
    <x v="11"/>
    <x v="37"/>
    <x v="0"/>
    <x v="1"/>
  </r>
  <r>
    <x v="54"/>
    <x v="2"/>
    <x v="47"/>
    <x v="1"/>
    <x v="54"/>
    <x v="4"/>
    <x v="54"/>
    <x v="43"/>
    <x v="47"/>
    <x v="36"/>
    <x v="25"/>
    <x v="7"/>
    <x v="54"/>
    <x v="54"/>
    <x v="53"/>
    <x v="0"/>
    <x v="0"/>
    <x v="51"/>
    <x v="0"/>
    <x v="2"/>
    <x v="9"/>
    <x v="1"/>
    <x v="0"/>
    <x v="7"/>
    <x v="26"/>
    <x v="3"/>
    <x v="1"/>
  </r>
  <r>
    <x v="55"/>
    <x v="2"/>
    <x v="48"/>
    <x v="3"/>
    <x v="55"/>
    <x v="5"/>
    <x v="55"/>
    <x v="44"/>
    <x v="48"/>
    <x v="49"/>
    <x v="43"/>
    <x v="9"/>
    <x v="55"/>
    <x v="55"/>
    <x v="54"/>
    <x v="0"/>
    <x v="0"/>
    <x v="52"/>
    <x v="12"/>
    <x v="2"/>
    <x v="21"/>
    <x v="0"/>
    <x v="5"/>
    <x v="11"/>
    <x v="34"/>
    <x v="0"/>
    <x v="1"/>
  </r>
  <r>
    <x v="56"/>
    <x v="2"/>
    <x v="28"/>
    <x v="1"/>
    <x v="56"/>
    <x v="6"/>
    <x v="56"/>
    <x v="45"/>
    <x v="49"/>
    <x v="22"/>
    <x v="44"/>
    <x v="13"/>
    <x v="56"/>
    <x v="56"/>
    <x v="55"/>
    <x v="0"/>
    <x v="0"/>
    <x v="53"/>
    <x v="14"/>
    <x v="0"/>
    <x v="22"/>
    <x v="2"/>
    <x v="2"/>
    <x v="12"/>
    <x v="38"/>
    <x v="0"/>
    <x v="4"/>
  </r>
  <r>
    <x v="57"/>
    <x v="2"/>
    <x v="12"/>
    <x v="6"/>
    <x v="57"/>
    <x v="7"/>
    <x v="57"/>
    <x v="46"/>
    <x v="22"/>
    <x v="41"/>
    <x v="38"/>
    <x v="1"/>
    <x v="57"/>
    <x v="57"/>
    <x v="56"/>
    <x v="0"/>
    <x v="0"/>
    <x v="54"/>
    <x v="0"/>
    <x v="2"/>
    <x v="4"/>
    <x v="0"/>
    <x v="0"/>
    <x v="3"/>
    <x v="34"/>
    <x v="3"/>
    <x v="1"/>
  </r>
  <r>
    <x v="58"/>
    <x v="2"/>
    <x v="49"/>
    <x v="2"/>
    <x v="58"/>
    <x v="8"/>
    <x v="58"/>
    <x v="47"/>
    <x v="50"/>
    <x v="50"/>
    <x v="45"/>
    <x v="3"/>
    <x v="58"/>
    <x v="58"/>
    <x v="57"/>
    <x v="0"/>
    <x v="0"/>
    <x v="55"/>
    <x v="0"/>
    <x v="2"/>
    <x v="2"/>
    <x v="1"/>
    <x v="3"/>
    <x v="7"/>
    <x v="21"/>
    <x v="0"/>
    <x v="1"/>
  </r>
  <r>
    <x v="59"/>
    <x v="2"/>
    <x v="50"/>
    <x v="1"/>
    <x v="59"/>
    <x v="9"/>
    <x v="59"/>
    <x v="48"/>
    <x v="51"/>
    <x v="51"/>
    <x v="46"/>
    <x v="7"/>
    <x v="59"/>
    <x v="59"/>
    <x v="58"/>
    <x v="0"/>
    <x v="0"/>
    <x v="56"/>
    <x v="0"/>
    <x v="2"/>
    <x v="9"/>
    <x v="1"/>
    <x v="6"/>
    <x v="3"/>
    <x v="39"/>
    <x v="3"/>
    <x v="1"/>
  </r>
  <r>
    <x v="60"/>
    <x v="3"/>
    <x v="51"/>
    <x v="1"/>
    <x v="60"/>
    <x v="10"/>
    <x v="60"/>
    <x v="49"/>
    <x v="52"/>
    <x v="52"/>
    <x v="47"/>
    <x v="7"/>
    <x v="60"/>
    <x v="60"/>
    <x v="59"/>
    <x v="0"/>
    <x v="0"/>
    <x v="57"/>
    <x v="11"/>
    <x v="1"/>
    <x v="1"/>
    <x v="1"/>
    <x v="5"/>
    <x v="7"/>
    <x v="30"/>
    <x v="0"/>
    <x v="1"/>
  </r>
  <r>
    <x v="61"/>
    <x v="3"/>
    <x v="52"/>
    <x v="1"/>
    <x v="61"/>
    <x v="11"/>
    <x v="61"/>
    <x v="6"/>
    <x v="31"/>
    <x v="53"/>
    <x v="38"/>
    <x v="3"/>
    <x v="61"/>
    <x v="61"/>
    <x v="60"/>
    <x v="0"/>
    <x v="0"/>
    <x v="58"/>
    <x v="0"/>
    <x v="2"/>
    <x v="2"/>
    <x v="1"/>
    <x v="0"/>
    <x v="8"/>
    <x v="40"/>
    <x v="8"/>
    <x v="1"/>
  </r>
  <r>
    <x v="62"/>
    <x v="3"/>
    <x v="53"/>
    <x v="1"/>
    <x v="62"/>
    <x v="12"/>
    <x v="62"/>
    <x v="50"/>
    <x v="53"/>
    <x v="54"/>
    <x v="48"/>
    <x v="5"/>
    <x v="62"/>
    <x v="62"/>
    <x v="61"/>
    <x v="0"/>
    <x v="0"/>
    <x v="59"/>
    <x v="15"/>
    <x v="2"/>
    <x v="6"/>
    <x v="0"/>
    <x v="6"/>
    <x v="8"/>
    <x v="12"/>
    <x v="14"/>
    <x v="1"/>
  </r>
  <r>
    <x v="63"/>
    <x v="3"/>
    <x v="54"/>
    <x v="2"/>
    <x v="63"/>
    <x v="13"/>
    <x v="63"/>
    <x v="51"/>
    <x v="54"/>
    <x v="55"/>
    <x v="32"/>
    <x v="7"/>
    <x v="63"/>
    <x v="63"/>
    <x v="62"/>
    <x v="0"/>
    <x v="0"/>
    <x v="60"/>
    <x v="0"/>
    <x v="2"/>
    <x v="9"/>
    <x v="1"/>
    <x v="3"/>
    <x v="4"/>
    <x v="21"/>
    <x v="0"/>
    <x v="1"/>
  </r>
  <r>
    <x v="64"/>
    <x v="3"/>
    <x v="55"/>
    <x v="0"/>
    <x v="64"/>
    <x v="14"/>
    <x v="64"/>
    <x v="52"/>
    <x v="55"/>
    <x v="56"/>
    <x v="49"/>
    <x v="0"/>
    <x v="64"/>
    <x v="64"/>
    <x v="63"/>
    <x v="0"/>
    <x v="0"/>
    <x v="61"/>
    <x v="2"/>
    <x v="0"/>
    <x v="0"/>
    <x v="0"/>
    <x v="3"/>
    <x v="2"/>
    <x v="16"/>
    <x v="0"/>
    <x v="1"/>
  </r>
  <r>
    <x v="65"/>
    <x v="3"/>
    <x v="56"/>
    <x v="2"/>
    <x v="65"/>
    <x v="15"/>
    <x v="65"/>
    <x v="53"/>
    <x v="56"/>
    <x v="57"/>
    <x v="50"/>
    <x v="4"/>
    <x v="65"/>
    <x v="65"/>
    <x v="64"/>
    <x v="0"/>
    <x v="0"/>
    <x v="62"/>
    <x v="0"/>
    <x v="0"/>
    <x v="23"/>
    <x v="2"/>
    <x v="3"/>
    <x v="8"/>
    <x v="21"/>
    <x v="3"/>
    <x v="1"/>
  </r>
  <r>
    <x v="66"/>
    <x v="3"/>
    <x v="57"/>
    <x v="1"/>
    <x v="66"/>
    <x v="16"/>
    <x v="66"/>
    <x v="54"/>
    <x v="36"/>
    <x v="55"/>
    <x v="51"/>
    <x v="1"/>
    <x v="66"/>
    <x v="66"/>
    <x v="65"/>
    <x v="0"/>
    <x v="0"/>
    <x v="63"/>
    <x v="0"/>
    <x v="2"/>
    <x v="4"/>
    <x v="0"/>
    <x v="6"/>
    <x v="13"/>
    <x v="26"/>
    <x v="4"/>
    <x v="1"/>
  </r>
  <r>
    <x v="67"/>
    <x v="3"/>
    <x v="58"/>
    <x v="2"/>
    <x v="67"/>
    <x v="17"/>
    <x v="67"/>
    <x v="55"/>
    <x v="57"/>
    <x v="58"/>
    <x v="52"/>
    <x v="9"/>
    <x v="67"/>
    <x v="67"/>
    <x v="66"/>
    <x v="0"/>
    <x v="0"/>
    <x v="64"/>
    <x v="10"/>
    <x v="0"/>
    <x v="12"/>
    <x v="0"/>
    <x v="0"/>
    <x v="8"/>
    <x v="34"/>
    <x v="14"/>
    <x v="1"/>
  </r>
  <r>
    <x v="68"/>
    <x v="3"/>
    <x v="59"/>
    <x v="1"/>
    <x v="68"/>
    <x v="18"/>
    <x v="68"/>
    <x v="56"/>
    <x v="27"/>
    <x v="59"/>
    <x v="53"/>
    <x v="0"/>
    <x v="68"/>
    <x v="68"/>
    <x v="67"/>
    <x v="0"/>
    <x v="0"/>
    <x v="65"/>
    <x v="0"/>
    <x v="2"/>
    <x v="0"/>
    <x v="0"/>
    <x v="6"/>
    <x v="11"/>
    <x v="16"/>
    <x v="8"/>
    <x v="1"/>
  </r>
  <r>
    <x v="69"/>
    <x v="3"/>
    <x v="60"/>
    <x v="7"/>
    <x v="69"/>
    <x v="19"/>
    <x v="69"/>
    <x v="57"/>
    <x v="58"/>
    <x v="55"/>
    <x v="32"/>
    <x v="0"/>
    <x v="69"/>
    <x v="69"/>
    <x v="68"/>
    <x v="0"/>
    <x v="0"/>
    <x v="66"/>
    <x v="0"/>
    <x v="2"/>
    <x v="3"/>
    <x v="0"/>
    <x v="3"/>
    <x v="6"/>
    <x v="41"/>
    <x v="6"/>
    <x v="2"/>
  </r>
  <r>
    <x v="70"/>
    <x v="3"/>
    <x v="61"/>
    <x v="1"/>
    <x v="70"/>
    <x v="20"/>
    <x v="70"/>
    <x v="32"/>
    <x v="59"/>
    <x v="60"/>
    <x v="54"/>
    <x v="5"/>
    <x v="70"/>
    <x v="70"/>
    <x v="69"/>
    <x v="0"/>
    <x v="0"/>
    <x v="67"/>
    <x v="12"/>
    <x v="0"/>
    <x v="11"/>
    <x v="0"/>
    <x v="6"/>
    <x v="2"/>
    <x v="10"/>
    <x v="1"/>
    <x v="1"/>
  </r>
  <r>
    <x v="71"/>
    <x v="3"/>
    <x v="53"/>
    <x v="3"/>
    <x v="71"/>
    <x v="21"/>
    <x v="71"/>
    <x v="9"/>
    <x v="60"/>
    <x v="61"/>
    <x v="55"/>
    <x v="1"/>
    <x v="71"/>
    <x v="71"/>
    <x v="70"/>
    <x v="0"/>
    <x v="0"/>
    <x v="68"/>
    <x v="1"/>
    <x v="1"/>
    <x v="4"/>
    <x v="0"/>
    <x v="6"/>
    <x v="4"/>
    <x v="42"/>
    <x v="0"/>
    <x v="1"/>
  </r>
  <r>
    <x v="72"/>
    <x v="3"/>
    <x v="62"/>
    <x v="0"/>
    <x v="72"/>
    <x v="22"/>
    <x v="72"/>
    <x v="29"/>
    <x v="61"/>
    <x v="62"/>
    <x v="56"/>
    <x v="7"/>
    <x v="72"/>
    <x v="72"/>
    <x v="71"/>
    <x v="0"/>
    <x v="0"/>
    <x v="69"/>
    <x v="0"/>
    <x v="0"/>
    <x v="2"/>
    <x v="1"/>
    <x v="7"/>
    <x v="8"/>
    <x v="43"/>
    <x v="14"/>
    <x v="1"/>
  </r>
  <r>
    <x v="73"/>
    <x v="3"/>
    <x v="63"/>
    <x v="2"/>
    <x v="73"/>
    <x v="23"/>
    <x v="73"/>
    <x v="58"/>
    <x v="19"/>
    <x v="63"/>
    <x v="57"/>
    <x v="14"/>
    <x v="73"/>
    <x v="73"/>
    <x v="72"/>
    <x v="0"/>
    <x v="0"/>
    <x v="70"/>
    <x v="0"/>
    <x v="2"/>
    <x v="2"/>
    <x v="2"/>
    <x v="5"/>
    <x v="0"/>
    <x v="21"/>
    <x v="13"/>
    <x v="1"/>
  </r>
  <r>
    <x v="74"/>
    <x v="3"/>
    <x v="64"/>
    <x v="1"/>
    <x v="74"/>
    <x v="24"/>
    <x v="74"/>
    <x v="59"/>
    <x v="25"/>
    <x v="24"/>
    <x v="58"/>
    <x v="0"/>
    <x v="74"/>
    <x v="74"/>
    <x v="73"/>
    <x v="0"/>
    <x v="0"/>
    <x v="71"/>
    <x v="0"/>
    <x v="0"/>
    <x v="11"/>
    <x v="0"/>
    <x v="5"/>
    <x v="8"/>
    <x v="44"/>
    <x v="8"/>
    <x v="1"/>
  </r>
  <r>
    <x v="75"/>
    <x v="3"/>
    <x v="65"/>
    <x v="1"/>
    <x v="75"/>
    <x v="25"/>
    <x v="75"/>
    <x v="60"/>
    <x v="47"/>
    <x v="36"/>
    <x v="25"/>
    <x v="0"/>
    <x v="75"/>
    <x v="75"/>
    <x v="74"/>
    <x v="0"/>
    <x v="0"/>
    <x v="72"/>
    <x v="0"/>
    <x v="0"/>
    <x v="0"/>
    <x v="0"/>
    <x v="0"/>
    <x v="3"/>
    <x v="27"/>
    <x v="8"/>
    <x v="1"/>
  </r>
  <r>
    <x v="76"/>
    <x v="3"/>
    <x v="66"/>
    <x v="3"/>
    <x v="76"/>
    <x v="26"/>
    <x v="76"/>
    <x v="61"/>
    <x v="62"/>
    <x v="64"/>
    <x v="59"/>
    <x v="0"/>
    <x v="76"/>
    <x v="76"/>
    <x v="75"/>
    <x v="0"/>
    <x v="0"/>
    <x v="73"/>
    <x v="0"/>
    <x v="2"/>
    <x v="0"/>
    <x v="0"/>
    <x v="5"/>
    <x v="6"/>
    <x v="45"/>
    <x v="6"/>
    <x v="1"/>
  </r>
  <r>
    <x v="77"/>
    <x v="3"/>
    <x v="67"/>
    <x v="1"/>
    <x v="77"/>
    <x v="27"/>
    <x v="77"/>
    <x v="62"/>
    <x v="4"/>
    <x v="4"/>
    <x v="60"/>
    <x v="4"/>
    <x v="77"/>
    <x v="77"/>
    <x v="76"/>
    <x v="0"/>
    <x v="0"/>
    <x v="74"/>
    <x v="0"/>
    <x v="0"/>
    <x v="24"/>
    <x v="2"/>
    <x v="2"/>
    <x v="0"/>
    <x v="46"/>
    <x v="0"/>
    <x v="1"/>
  </r>
  <r>
    <x v="78"/>
    <x v="3"/>
    <x v="68"/>
    <x v="1"/>
    <x v="78"/>
    <x v="28"/>
    <x v="78"/>
    <x v="47"/>
    <x v="26"/>
    <x v="25"/>
    <x v="61"/>
    <x v="1"/>
    <x v="78"/>
    <x v="78"/>
    <x v="77"/>
    <x v="0"/>
    <x v="0"/>
    <x v="75"/>
    <x v="2"/>
    <x v="2"/>
    <x v="8"/>
    <x v="0"/>
    <x v="6"/>
    <x v="3"/>
    <x v="9"/>
    <x v="8"/>
    <x v="1"/>
  </r>
  <r>
    <x v="79"/>
    <x v="3"/>
    <x v="69"/>
    <x v="1"/>
    <x v="79"/>
    <x v="29"/>
    <x v="79"/>
    <x v="63"/>
    <x v="29"/>
    <x v="28"/>
    <x v="28"/>
    <x v="1"/>
    <x v="79"/>
    <x v="79"/>
    <x v="78"/>
    <x v="0"/>
    <x v="0"/>
    <x v="76"/>
    <x v="5"/>
    <x v="0"/>
    <x v="25"/>
    <x v="0"/>
    <x v="6"/>
    <x v="0"/>
    <x v="5"/>
    <x v="1"/>
    <x v="1"/>
  </r>
  <r>
    <x v="80"/>
    <x v="4"/>
    <x v="70"/>
    <x v="1"/>
    <x v="80"/>
    <x v="30"/>
    <x v="80"/>
    <x v="18"/>
    <x v="55"/>
    <x v="56"/>
    <x v="49"/>
    <x v="1"/>
    <x v="80"/>
    <x v="80"/>
    <x v="79"/>
    <x v="0"/>
    <x v="0"/>
    <x v="77"/>
    <x v="16"/>
    <x v="1"/>
    <x v="15"/>
    <x v="0"/>
    <x v="3"/>
    <x v="7"/>
    <x v="47"/>
    <x v="5"/>
    <x v="3"/>
  </r>
  <r>
    <x v="81"/>
    <x v="4"/>
    <x v="71"/>
    <x v="1"/>
    <x v="81"/>
    <x v="31"/>
    <x v="81"/>
    <x v="64"/>
    <x v="63"/>
    <x v="65"/>
    <x v="62"/>
    <x v="3"/>
    <x v="81"/>
    <x v="81"/>
    <x v="80"/>
    <x v="0"/>
    <x v="0"/>
    <x v="78"/>
    <x v="0"/>
    <x v="2"/>
    <x v="26"/>
    <x v="1"/>
    <x v="6"/>
    <x v="0"/>
    <x v="48"/>
    <x v="9"/>
    <x v="1"/>
  </r>
  <r>
    <x v="82"/>
    <x v="4"/>
    <x v="72"/>
    <x v="1"/>
    <x v="82"/>
    <x v="32"/>
    <x v="82"/>
    <x v="65"/>
    <x v="46"/>
    <x v="48"/>
    <x v="42"/>
    <x v="1"/>
    <x v="82"/>
    <x v="82"/>
    <x v="81"/>
    <x v="0"/>
    <x v="0"/>
    <x v="79"/>
    <x v="0"/>
    <x v="0"/>
    <x v="5"/>
    <x v="0"/>
    <x v="0"/>
    <x v="0"/>
    <x v="2"/>
    <x v="3"/>
    <x v="1"/>
  </r>
  <r>
    <x v="83"/>
    <x v="4"/>
    <x v="73"/>
    <x v="2"/>
    <x v="83"/>
    <x v="33"/>
    <x v="83"/>
    <x v="66"/>
    <x v="64"/>
    <x v="66"/>
    <x v="63"/>
    <x v="1"/>
    <x v="83"/>
    <x v="83"/>
    <x v="82"/>
    <x v="0"/>
    <x v="0"/>
    <x v="80"/>
    <x v="0"/>
    <x v="1"/>
    <x v="24"/>
    <x v="0"/>
    <x v="4"/>
    <x v="6"/>
    <x v="49"/>
    <x v="15"/>
    <x v="1"/>
  </r>
  <r>
    <x v="84"/>
    <x v="4"/>
    <x v="74"/>
    <x v="3"/>
    <x v="84"/>
    <x v="34"/>
    <x v="84"/>
    <x v="67"/>
    <x v="65"/>
    <x v="67"/>
    <x v="64"/>
    <x v="1"/>
    <x v="84"/>
    <x v="84"/>
    <x v="83"/>
    <x v="0"/>
    <x v="0"/>
    <x v="81"/>
    <x v="9"/>
    <x v="2"/>
    <x v="7"/>
    <x v="0"/>
    <x v="5"/>
    <x v="0"/>
    <x v="32"/>
    <x v="13"/>
    <x v="1"/>
  </r>
  <r>
    <x v="85"/>
    <x v="4"/>
    <x v="75"/>
    <x v="0"/>
    <x v="85"/>
    <x v="35"/>
    <x v="20"/>
    <x v="17"/>
    <x v="66"/>
    <x v="68"/>
    <x v="20"/>
    <x v="8"/>
    <x v="20"/>
    <x v="85"/>
    <x v="84"/>
    <x v="0"/>
    <x v="0"/>
    <x v="63"/>
    <x v="5"/>
    <x v="1"/>
    <x v="12"/>
    <x v="2"/>
    <x v="1"/>
    <x v="4"/>
    <x v="10"/>
    <x v="4"/>
    <x v="1"/>
  </r>
  <r>
    <x v="86"/>
    <x v="4"/>
    <x v="76"/>
    <x v="2"/>
    <x v="86"/>
    <x v="36"/>
    <x v="85"/>
    <x v="68"/>
    <x v="67"/>
    <x v="69"/>
    <x v="65"/>
    <x v="0"/>
    <x v="85"/>
    <x v="86"/>
    <x v="85"/>
    <x v="0"/>
    <x v="0"/>
    <x v="82"/>
    <x v="10"/>
    <x v="1"/>
    <x v="12"/>
    <x v="0"/>
    <x v="0"/>
    <x v="10"/>
    <x v="23"/>
    <x v="13"/>
    <x v="1"/>
  </r>
  <r>
    <x v="87"/>
    <x v="4"/>
    <x v="77"/>
    <x v="1"/>
    <x v="87"/>
    <x v="37"/>
    <x v="86"/>
    <x v="69"/>
    <x v="68"/>
    <x v="36"/>
    <x v="38"/>
    <x v="3"/>
    <x v="86"/>
    <x v="87"/>
    <x v="86"/>
    <x v="0"/>
    <x v="0"/>
    <x v="83"/>
    <x v="0"/>
    <x v="2"/>
    <x v="27"/>
    <x v="1"/>
    <x v="0"/>
    <x v="8"/>
    <x v="50"/>
    <x v="8"/>
    <x v="1"/>
  </r>
  <r>
    <x v="88"/>
    <x v="4"/>
    <x v="78"/>
    <x v="2"/>
    <x v="88"/>
    <x v="38"/>
    <x v="87"/>
    <x v="41"/>
    <x v="69"/>
    <x v="44"/>
    <x v="66"/>
    <x v="0"/>
    <x v="87"/>
    <x v="88"/>
    <x v="87"/>
    <x v="0"/>
    <x v="0"/>
    <x v="84"/>
    <x v="5"/>
    <x v="1"/>
    <x v="14"/>
    <x v="0"/>
    <x v="3"/>
    <x v="0"/>
    <x v="51"/>
    <x v="13"/>
    <x v="2"/>
  </r>
  <r>
    <x v="89"/>
    <x v="4"/>
    <x v="79"/>
    <x v="2"/>
    <x v="89"/>
    <x v="39"/>
    <x v="88"/>
    <x v="66"/>
    <x v="70"/>
    <x v="70"/>
    <x v="22"/>
    <x v="1"/>
    <x v="88"/>
    <x v="89"/>
    <x v="88"/>
    <x v="0"/>
    <x v="0"/>
    <x v="85"/>
    <x v="9"/>
    <x v="1"/>
    <x v="5"/>
    <x v="0"/>
    <x v="2"/>
    <x v="6"/>
    <x v="18"/>
    <x v="15"/>
    <x v="1"/>
  </r>
  <r>
    <x v="90"/>
    <x v="4"/>
    <x v="80"/>
    <x v="3"/>
    <x v="90"/>
    <x v="40"/>
    <x v="89"/>
    <x v="36"/>
    <x v="71"/>
    <x v="57"/>
    <x v="67"/>
    <x v="3"/>
    <x v="89"/>
    <x v="90"/>
    <x v="89"/>
    <x v="0"/>
    <x v="0"/>
    <x v="42"/>
    <x v="0"/>
    <x v="1"/>
    <x v="20"/>
    <x v="1"/>
    <x v="3"/>
    <x v="3"/>
    <x v="52"/>
    <x v="4"/>
    <x v="1"/>
  </r>
  <r>
    <x v="91"/>
    <x v="4"/>
    <x v="24"/>
    <x v="6"/>
    <x v="91"/>
    <x v="41"/>
    <x v="90"/>
    <x v="70"/>
    <x v="40"/>
    <x v="63"/>
    <x v="57"/>
    <x v="6"/>
    <x v="90"/>
    <x v="91"/>
    <x v="90"/>
    <x v="0"/>
    <x v="0"/>
    <x v="86"/>
    <x v="2"/>
    <x v="2"/>
    <x v="28"/>
    <x v="1"/>
    <x v="5"/>
    <x v="3"/>
    <x v="53"/>
    <x v="8"/>
    <x v="1"/>
  </r>
  <r>
    <x v="92"/>
    <x v="4"/>
    <x v="81"/>
    <x v="2"/>
    <x v="92"/>
    <x v="42"/>
    <x v="91"/>
    <x v="30"/>
    <x v="72"/>
    <x v="71"/>
    <x v="7"/>
    <x v="1"/>
    <x v="91"/>
    <x v="92"/>
    <x v="91"/>
    <x v="0"/>
    <x v="0"/>
    <x v="87"/>
    <x v="0"/>
    <x v="2"/>
    <x v="4"/>
    <x v="0"/>
    <x v="0"/>
    <x v="2"/>
    <x v="21"/>
    <x v="0"/>
    <x v="1"/>
  </r>
  <r>
    <x v="93"/>
    <x v="4"/>
    <x v="82"/>
    <x v="1"/>
    <x v="93"/>
    <x v="43"/>
    <x v="92"/>
    <x v="71"/>
    <x v="47"/>
    <x v="72"/>
    <x v="5"/>
    <x v="9"/>
    <x v="92"/>
    <x v="93"/>
    <x v="92"/>
    <x v="0"/>
    <x v="0"/>
    <x v="88"/>
    <x v="9"/>
    <x v="2"/>
    <x v="0"/>
    <x v="0"/>
    <x v="3"/>
    <x v="11"/>
    <x v="24"/>
    <x v="8"/>
    <x v="2"/>
  </r>
  <r>
    <x v="94"/>
    <x v="4"/>
    <x v="83"/>
    <x v="1"/>
    <x v="94"/>
    <x v="44"/>
    <x v="93"/>
    <x v="72"/>
    <x v="17"/>
    <x v="73"/>
    <x v="68"/>
    <x v="3"/>
    <x v="93"/>
    <x v="94"/>
    <x v="93"/>
    <x v="0"/>
    <x v="0"/>
    <x v="89"/>
    <x v="2"/>
    <x v="2"/>
    <x v="25"/>
    <x v="1"/>
    <x v="3"/>
    <x v="0"/>
    <x v="6"/>
    <x v="3"/>
    <x v="2"/>
  </r>
  <r>
    <x v="95"/>
    <x v="4"/>
    <x v="84"/>
    <x v="0"/>
    <x v="95"/>
    <x v="45"/>
    <x v="94"/>
    <x v="73"/>
    <x v="73"/>
    <x v="74"/>
    <x v="69"/>
    <x v="0"/>
    <x v="94"/>
    <x v="95"/>
    <x v="94"/>
    <x v="0"/>
    <x v="0"/>
    <x v="90"/>
    <x v="17"/>
    <x v="0"/>
    <x v="29"/>
    <x v="0"/>
    <x v="0"/>
    <x v="7"/>
    <x v="43"/>
    <x v="5"/>
    <x v="1"/>
  </r>
  <r>
    <x v="96"/>
    <x v="4"/>
    <x v="85"/>
    <x v="1"/>
    <x v="96"/>
    <x v="46"/>
    <x v="95"/>
    <x v="74"/>
    <x v="74"/>
    <x v="75"/>
    <x v="70"/>
    <x v="9"/>
    <x v="95"/>
    <x v="96"/>
    <x v="95"/>
    <x v="0"/>
    <x v="0"/>
    <x v="91"/>
    <x v="1"/>
    <x v="2"/>
    <x v="30"/>
    <x v="0"/>
    <x v="2"/>
    <x v="11"/>
    <x v="26"/>
    <x v="0"/>
    <x v="1"/>
  </r>
  <r>
    <x v="97"/>
    <x v="4"/>
    <x v="86"/>
    <x v="1"/>
    <x v="97"/>
    <x v="47"/>
    <x v="96"/>
    <x v="75"/>
    <x v="75"/>
    <x v="76"/>
    <x v="71"/>
    <x v="7"/>
    <x v="96"/>
    <x v="97"/>
    <x v="96"/>
    <x v="0"/>
    <x v="0"/>
    <x v="92"/>
    <x v="0"/>
    <x v="2"/>
    <x v="9"/>
    <x v="1"/>
    <x v="0"/>
    <x v="6"/>
    <x v="2"/>
    <x v="0"/>
    <x v="1"/>
  </r>
  <r>
    <x v="98"/>
    <x v="4"/>
    <x v="87"/>
    <x v="2"/>
    <x v="98"/>
    <x v="48"/>
    <x v="97"/>
    <x v="27"/>
    <x v="76"/>
    <x v="77"/>
    <x v="72"/>
    <x v="0"/>
    <x v="97"/>
    <x v="98"/>
    <x v="97"/>
    <x v="0"/>
    <x v="0"/>
    <x v="93"/>
    <x v="4"/>
    <x v="0"/>
    <x v="12"/>
    <x v="0"/>
    <x v="0"/>
    <x v="0"/>
    <x v="24"/>
    <x v="13"/>
    <x v="2"/>
  </r>
  <r>
    <x v="99"/>
    <x v="4"/>
    <x v="88"/>
    <x v="1"/>
    <x v="99"/>
    <x v="49"/>
    <x v="98"/>
    <x v="76"/>
    <x v="77"/>
    <x v="19"/>
    <x v="45"/>
    <x v="6"/>
    <x v="98"/>
    <x v="99"/>
    <x v="98"/>
    <x v="0"/>
    <x v="0"/>
    <x v="94"/>
    <x v="0"/>
    <x v="0"/>
    <x v="30"/>
    <x v="1"/>
    <x v="3"/>
    <x v="4"/>
    <x v="2"/>
    <x v="0"/>
    <x v="1"/>
  </r>
  <r>
    <x v="100"/>
    <x v="5"/>
    <x v="89"/>
    <x v="8"/>
    <x v="100"/>
    <x v="50"/>
    <x v="99"/>
    <x v="77"/>
    <x v="78"/>
    <x v="78"/>
    <x v="31"/>
    <x v="15"/>
    <x v="99"/>
    <x v="100"/>
    <x v="99"/>
    <x v="1"/>
    <x v="1"/>
    <x v="11"/>
    <x v="18"/>
    <x v="3"/>
    <x v="31"/>
    <x v="4"/>
    <x v="9"/>
    <x v="14"/>
    <x v="21"/>
    <x v="16"/>
    <x v="5"/>
  </r>
  <r>
    <x v="100"/>
    <x v="5"/>
    <x v="89"/>
    <x v="8"/>
    <x v="100"/>
    <x v="50"/>
    <x v="99"/>
    <x v="77"/>
    <x v="78"/>
    <x v="78"/>
    <x v="31"/>
    <x v="10"/>
    <x v="99"/>
    <x v="33"/>
    <x v="75"/>
    <x v="1"/>
    <x v="1"/>
    <x v="11"/>
    <x v="18"/>
    <x v="3"/>
    <x v="31"/>
    <x v="4"/>
    <x v="9"/>
    <x v="14"/>
    <x v="21"/>
    <x v="16"/>
    <x v="5"/>
  </r>
  <r>
    <x v="100"/>
    <x v="5"/>
    <x v="89"/>
    <x v="8"/>
    <x v="100"/>
    <x v="50"/>
    <x v="99"/>
    <x v="77"/>
    <x v="78"/>
    <x v="78"/>
    <x v="31"/>
    <x v="10"/>
    <x v="99"/>
    <x v="0"/>
    <x v="1"/>
    <x v="1"/>
    <x v="1"/>
    <x v="11"/>
    <x v="18"/>
    <x v="3"/>
    <x v="31"/>
    <x v="4"/>
    <x v="9"/>
    <x v="14"/>
    <x v="21"/>
    <x v="16"/>
    <x v="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0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1"/>
    <x v="1"/>
    <x v="1"/>
    <x v="1"/>
    <x v="1"/>
    <x v="1"/>
    <x v="1"/>
    <x v="0"/>
    <x v="0"/>
    <x v="1"/>
    <x v="0"/>
    <x v="1"/>
    <x v="0"/>
    <x v="0"/>
    <x v="1"/>
    <x v="1"/>
    <x v="1"/>
    <x v="1"/>
    <x v="0"/>
    <x v="1"/>
  </r>
  <r>
    <x v="2"/>
    <x v="0"/>
    <x v="2"/>
    <x v="2"/>
    <x v="2"/>
    <x v="2"/>
    <x v="2"/>
    <x v="2"/>
    <x v="2"/>
    <x v="2"/>
    <x v="2"/>
    <x v="2"/>
    <x v="2"/>
    <x v="2"/>
    <x v="2"/>
    <x v="0"/>
    <x v="0"/>
    <x v="2"/>
    <x v="0"/>
    <x v="2"/>
    <x v="1"/>
    <x v="0"/>
    <x v="0"/>
    <x v="2"/>
    <x v="2"/>
    <x v="0"/>
    <x v="1"/>
    <x v="2"/>
  </r>
  <r>
    <x v="3"/>
    <x v="0"/>
    <x v="0"/>
    <x v="2"/>
    <x v="3"/>
    <x v="3"/>
    <x v="3"/>
    <x v="3"/>
    <x v="3"/>
    <x v="3"/>
    <x v="3"/>
    <x v="3"/>
    <x v="3"/>
    <x v="3"/>
    <x v="3"/>
    <x v="0"/>
    <x v="0"/>
    <x v="3"/>
    <x v="1"/>
    <x v="1"/>
    <x v="2"/>
    <x v="1"/>
    <x v="2"/>
    <x v="3"/>
    <x v="3"/>
    <x v="2"/>
    <x v="1"/>
    <x v="3"/>
  </r>
  <r>
    <x v="4"/>
    <x v="0"/>
    <x v="3"/>
    <x v="3"/>
    <x v="4"/>
    <x v="4"/>
    <x v="4"/>
    <x v="4"/>
    <x v="4"/>
    <x v="4"/>
    <x v="4"/>
    <x v="1"/>
    <x v="4"/>
    <x v="4"/>
    <x v="4"/>
    <x v="0"/>
    <x v="0"/>
    <x v="4"/>
    <x v="2"/>
    <x v="2"/>
    <x v="0"/>
    <x v="0"/>
    <x v="2"/>
    <x v="4"/>
    <x v="4"/>
    <x v="3"/>
    <x v="1"/>
    <x v="4"/>
  </r>
  <r>
    <x v="5"/>
    <x v="0"/>
    <x v="4"/>
    <x v="1"/>
    <x v="5"/>
    <x v="5"/>
    <x v="5"/>
    <x v="5"/>
    <x v="5"/>
    <x v="5"/>
    <x v="5"/>
    <x v="4"/>
    <x v="5"/>
    <x v="5"/>
    <x v="5"/>
    <x v="0"/>
    <x v="0"/>
    <x v="5"/>
    <x v="0"/>
    <x v="2"/>
    <x v="2"/>
    <x v="2"/>
    <x v="3"/>
    <x v="5"/>
    <x v="5"/>
    <x v="4"/>
    <x v="1"/>
    <x v="5"/>
  </r>
  <r>
    <x v="6"/>
    <x v="0"/>
    <x v="2"/>
    <x v="1"/>
    <x v="6"/>
    <x v="6"/>
    <x v="6"/>
    <x v="4"/>
    <x v="6"/>
    <x v="6"/>
    <x v="6"/>
    <x v="0"/>
    <x v="6"/>
    <x v="6"/>
    <x v="6"/>
    <x v="0"/>
    <x v="0"/>
    <x v="6"/>
    <x v="2"/>
    <x v="2"/>
    <x v="3"/>
    <x v="0"/>
    <x v="4"/>
    <x v="5"/>
    <x v="2"/>
    <x v="3"/>
    <x v="1"/>
    <x v="6"/>
  </r>
  <r>
    <x v="7"/>
    <x v="0"/>
    <x v="0"/>
    <x v="1"/>
    <x v="7"/>
    <x v="7"/>
    <x v="7"/>
    <x v="6"/>
    <x v="7"/>
    <x v="7"/>
    <x v="7"/>
    <x v="1"/>
    <x v="7"/>
    <x v="7"/>
    <x v="7"/>
    <x v="0"/>
    <x v="0"/>
    <x v="7"/>
    <x v="2"/>
    <x v="2"/>
    <x v="4"/>
    <x v="0"/>
    <x v="0"/>
    <x v="6"/>
    <x v="6"/>
    <x v="3"/>
    <x v="2"/>
    <x v="7"/>
  </r>
  <r>
    <x v="8"/>
    <x v="0"/>
    <x v="5"/>
    <x v="1"/>
    <x v="8"/>
    <x v="8"/>
    <x v="8"/>
    <x v="7"/>
    <x v="8"/>
    <x v="8"/>
    <x v="8"/>
    <x v="5"/>
    <x v="8"/>
    <x v="8"/>
    <x v="8"/>
    <x v="0"/>
    <x v="0"/>
    <x v="8"/>
    <x v="3"/>
    <x v="2"/>
    <x v="5"/>
    <x v="0"/>
    <x v="0"/>
    <x v="6"/>
    <x v="7"/>
    <x v="3"/>
    <x v="1"/>
    <x v="8"/>
  </r>
  <r>
    <x v="9"/>
    <x v="0"/>
    <x v="6"/>
    <x v="1"/>
    <x v="9"/>
    <x v="9"/>
    <x v="9"/>
    <x v="8"/>
    <x v="9"/>
    <x v="9"/>
    <x v="9"/>
    <x v="3"/>
    <x v="9"/>
    <x v="9"/>
    <x v="9"/>
    <x v="0"/>
    <x v="0"/>
    <x v="9"/>
    <x v="2"/>
    <x v="1"/>
    <x v="6"/>
    <x v="1"/>
    <x v="5"/>
    <x v="1"/>
    <x v="8"/>
    <x v="5"/>
    <x v="1"/>
    <x v="9"/>
  </r>
  <r>
    <x v="10"/>
    <x v="0"/>
    <x v="7"/>
    <x v="3"/>
    <x v="10"/>
    <x v="10"/>
    <x v="10"/>
    <x v="9"/>
    <x v="10"/>
    <x v="10"/>
    <x v="10"/>
    <x v="1"/>
    <x v="10"/>
    <x v="10"/>
    <x v="10"/>
    <x v="0"/>
    <x v="0"/>
    <x v="10"/>
    <x v="4"/>
    <x v="2"/>
    <x v="7"/>
    <x v="0"/>
    <x v="5"/>
    <x v="7"/>
    <x v="9"/>
    <x v="6"/>
    <x v="1"/>
    <x v="10"/>
  </r>
  <r>
    <x v="11"/>
    <x v="0"/>
    <x v="8"/>
    <x v="1"/>
    <x v="11"/>
    <x v="11"/>
    <x v="11"/>
    <x v="10"/>
    <x v="11"/>
    <x v="11"/>
    <x v="11"/>
    <x v="6"/>
    <x v="11"/>
    <x v="11"/>
    <x v="11"/>
    <x v="0"/>
    <x v="0"/>
    <x v="11"/>
    <x v="0"/>
    <x v="2"/>
    <x v="8"/>
    <x v="1"/>
    <x v="5"/>
    <x v="7"/>
    <x v="10"/>
    <x v="7"/>
    <x v="1"/>
    <x v="11"/>
  </r>
  <r>
    <x v="12"/>
    <x v="0"/>
    <x v="9"/>
    <x v="1"/>
    <x v="12"/>
    <x v="12"/>
    <x v="12"/>
    <x v="11"/>
    <x v="12"/>
    <x v="12"/>
    <x v="12"/>
    <x v="7"/>
    <x v="12"/>
    <x v="12"/>
    <x v="12"/>
    <x v="0"/>
    <x v="0"/>
    <x v="12"/>
    <x v="0"/>
    <x v="0"/>
    <x v="1"/>
    <x v="1"/>
    <x v="5"/>
    <x v="8"/>
    <x v="6"/>
    <x v="0"/>
    <x v="2"/>
    <x v="12"/>
  </r>
  <r>
    <x v="13"/>
    <x v="0"/>
    <x v="10"/>
    <x v="1"/>
    <x v="13"/>
    <x v="13"/>
    <x v="13"/>
    <x v="12"/>
    <x v="13"/>
    <x v="13"/>
    <x v="13"/>
    <x v="7"/>
    <x v="13"/>
    <x v="13"/>
    <x v="13"/>
    <x v="0"/>
    <x v="0"/>
    <x v="13"/>
    <x v="0"/>
    <x v="2"/>
    <x v="9"/>
    <x v="1"/>
    <x v="5"/>
    <x v="5"/>
    <x v="11"/>
    <x v="8"/>
    <x v="1"/>
    <x v="9"/>
  </r>
  <r>
    <x v="14"/>
    <x v="0"/>
    <x v="11"/>
    <x v="3"/>
    <x v="14"/>
    <x v="14"/>
    <x v="14"/>
    <x v="4"/>
    <x v="14"/>
    <x v="14"/>
    <x v="14"/>
    <x v="2"/>
    <x v="14"/>
    <x v="14"/>
    <x v="14"/>
    <x v="0"/>
    <x v="0"/>
    <x v="14"/>
    <x v="0"/>
    <x v="2"/>
    <x v="10"/>
    <x v="0"/>
    <x v="3"/>
    <x v="9"/>
    <x v="12"/>
    <x v="3"/>
    <x v="1"/>
    <x v="13"/>
  </r>
  <r>
    <x v="15"/>
    <x v="0"/>
    <x v="2"/>
    <x v="4"/>
    <x v="15"/>
    <x v="15"/>
    <x v="15"/>
    <x v="13"/>
    <x v="15"/>
    <x v="15"/>
    <x v="15"/>
    <x v="2"/>
    <x v="15"/>
    <x v="15"/>
    <x v="15"/>
    <x v="0"/>
    <x v="0"/>
    <x v="15"/>
    <x v="5"/>
    <x v="0"/>
    <x v="1"/>
    <x v="0"/>
    <x v="0"/>
    <x v="10"/>
    <x v="5"/>
    <x v="1"/>
    <x v="1"/>
    <x v="14"/>
  </r>
  <r>
    <x v="16"/>
    <x v="0"/>
    <x v="12"/>
    <x v="2"/>
    <x v="16"/>
    <x v="16"/>
    <x v="16"/>
    <x v="14"/>
    <x v="16"/>
    <x v="16"/>
    <x v="16"/>
    <x v="0"/>
    <x v="16"/>
    <x v="16"/>
    <x v="16"/>
    <x v="0"/>
    <x v="0"/>
    <x v="16"/>
    <x v="0"/>
    <x v="2"/>
    <x v="0"/>
    <x v="0"/>
    <x v="0"/>
    <x v="11"/>
    <x v="13"/>
    <x v="0"/>
    <x v="1"/>
    <x v="15"/>
  </r>
  <r>
    <x v="17"/>
    <x v="0"/>
    <x v="13"/>
    <x v="1"/>
    <x v="17"/>
    <x v="17"/>
    <x v="17"/>
    <x v="4"/>
    <x v="17"/>
    <x v="17"/>
    <x v="17"/>
    <x v="8"/>
    <x v="17"/>
    <x v="17"/>
    <x v="17"/>
    <x v="0"/>
    <x v="0"/>
    <x v="17"/>
    <x v="2"/>
    <x v="2"/>
    <x v="2"/>
    <x v="2"/>
    <x v="5"/>
    <x v="0"/>
    <x v="14"/>
    <x v="3"/>
    <x v="1"/>
    <x v="16"/>
  </r>
  <r>
    <x v="18"/>
    <x v="0"/>
    <x v="14"/>
    <x v="2"/>
    <x v="18"/>
    <x v="18"/>
    <x v="18"/>
    <x v="15"/>
    <x v="18"/>
    <x v="18"/>
    <x v="18"/>
    <x v="1"/>
    <x v="18"/>
    <x v="18"/>
    <x v="18"/>
    <x v="0"/>
    <x v="0"/>
    <x v="18"/>
    <x v="6"/>
    <x v="0"/>
    <x v="11"/>
    <x v="0"/>
    <x v="6"/>
    <x v="8"/>
    <x v="15"/>
    <x v="9"/>
    <x v="2"/>
    <x v="17"/>
  </r>
  <r>
    <x v="19"/>
    <x v="0"/>
    <x v="15"/>
    <x v="1"/>
    <x v="19"/>
    <x v="19"/>
    <x v="19"/>
    <x v="16"/>
    <x v="19"/>
    <x v="19"/>
    <x v="19"/>
    <x v="7"/>
    <x v="19"/>
    <x v="19"/>
    <x v="19"/>
    <x v="0"/>
    <x v="0"/>
    <x v="19"/>
    <x v="0"/>
    <x v="2"/>
    <x v="9"/>
    <x v="1"/>
    <x v="6"/>
    <x v="8"/>
    <x v="7"/>
    <x v="3"/>
    <x v="1"/>
    <x v="18"/>
  </r>
  <r>
    <x v="20"/>
    <x v="1"/>
    <x v="16"/>
    <x v="0"/>
    <x v="20"/>
    <x v="20"/>
    <x v="20"/>
    <x v="17"/>
    <x v="20"/>
    <x v="20"/>
    <x v="20"/>
    <x v="8"/>
    <x v="20"/>
    <x v="20"/>
    <x v="20"/>
    <x v="0"/>
    <x v="0"/>
    <x v="20"/>
    <x v="7"/>
    <x v="1"/>
    <x v="12"/>
    <x v="2"/>
    <x v="1"/>
    <x v="4"/>
    <x v="16"/>
    <x v="4"/>
    <x v="1"/>
    <x v="19"/>
  </r>
  <r>
    <x v="21"/>
    <x v="1"/>
    <x v="17"/>
    <x v="1"/>
    <x v="21"/>
    <x v="21"/>
    <x v="21"/>
    <x v="18"/>
    <x v="21"/>
    <x v="21"/>
    <x v="21"/>
    <x v="1"/>
    <x v="21"/>
    <x v="21"/>
    <x v="21"/>
    <x v="0"/>
    <x v="0"/>
    <x v="21"/>
    <x v="8"/>
    <x v="1"/>
    <x v="4"/>
    <x v="0"/>
    <x v="2"/>
    <x v="7"/>
    <x v="17"/>
    <x v="10"/>
    <x v="3"/>
    <x v="20"/>
  </r>
  <r>
    <x v="22"/>
    <x v="1"/>
    <x v="18"/>
    <x v="2"/>
    <x v="22"/>
    <x v="22"/>
    <x v="22"/>
    <x v="19"/>
    <x v="22"/>
    <x v="22"/>
    <x v="17"/>
    <x v="1"/>
    <x v="22"/>
    <x v="22"/>
    <x v="22"/>
    <x v="0"/>
    <x v="0"/>
    <x v="22"/>
    <x v="9"/>
    <x v="1"/>
    <x v="13"/>
    <x v="0"/>
    <x v="5"/>
    <x v="5"/>
    <x v="18"/>
    <x v="10"/>
    <x v="1"/>
    <x v="21"/>
  </r>
  <r>
    <x v="23"/>
    <x v="1"/>
    <x v="19"/>
    <x v="1"/>
    <x v="23"/>
    <x v="23"/>
    <x v="23"/>
    <x v="6"/>
    <x v="23"/>
    <x v="22"/>
    <x v="22"/>
    <x v="0"/>
    <x v="23"/>
    <x v="23"/>
    <x v="23"/>
    <x v="0"/>
    <x v="0"/>
    <x v="23"/>
    <x v="0"/>
    <x v="2"/>
    <x v="0"/>
    <x v="0"/>
    <x v="2"/>
    <x v="11"/>
    <x v="19"/>
    <x v="4"/>
    <x v="0"/>
    <x v="22"/>
  </r>
  <r>
    <x v="24"/>
    <x v="1"/>
    <x v="20"/>
    <x v="1"/>
    <x v="24"/>
    <x v="24"/>
    <x v="24"/>
    <x v="20"/>
    <x v="24"/>
    <x v="23"/>
    <x v="23"/>
    <x v="3"/>
    <x v="24"/>
    <x v="24"/>
    <x v="24"/>
    <x v="0"/>
    <x v="0"/>
    <x v="24"/>
    <x v="0"/>
    <x v="2"/>
    <x v="2"/>
    <x v="1"/>
    <x v="3"/>
    <x v="11"/>
    <x v="3"/>
    <x v="0"/>
    <x v="1"/>
    <x v="1"/>
  </r>
  <r>
    <x v="25"/>
    <x v="1"/>
    <x v="21"/>
    <x v="1"/>
    <x v="25"/>
    <x v="25"/>
    <x v="25"/>
    <x v="21"/>
    <x v="25"/>
    <x v="24"/>
    <x v="24"/>
    <x v="5"/>
    <x v="25"/>
    <x v="25"/>
    <x v="25"/>
    <x v="0"/>
    <x v="0"/>
    <x v="25"/>
    <x v="0"/>
    <x v="0"/>
    <x v="6"/>
    <x v="0"/>
    <x v="5"/>
    <x v="5"/>
    <x v="20"/>
    <x v="6"/>
    <x v="0"/>
    <x v="19"/>
  </r>
  <r>
    <x v="26"/>
    <x v="1"/>
    <x v="22"/>
    <x v="2"/>
    <x v="26"/>
    <x v="26"/>
    <x v="26"/>
    <x v="22"/>
    <x v="26"/>
    <x v="25"/>
    <x v="25"/>
    <x v="1"/>
    <x v="26"/>
    <x v="26"/>
    <x v="26"/>
    <x v="0"/>
    <x v="0"/>
    <x v="26"/>
    <x v="0"/>
    <x v="2"/>
    <x v="4"/>
    <x v="0"/>
    <x v="0"/>
    <x v="2"/>
    <x v="21"/>
    <x v="8"/>
    <x v="1"/>
    <x v="23"/>
  </r>
  <r>
    <x v="27"/>
    <x v="1"/>
    <x v="23"/>
    <x v="1"/>
    <x v="27"/>
    <x v="27"/>
    <x v="27"/>
    <x v="23"/>
    <x v="27"/>
    <x v="26"/>
    <x v="26"/>
    <x v="7"/>
    <x v="27"/>
    <x v="27"/>
    <x v="27"/>
    <x v="0"/>
    <x v="0"/>
    <x v="11"/>
    <x v="0"/>
    <x v="2"/>
    <x v="9"/>
    <x v="1"/>
    <x v="5"/>
    <x v="7"/>
    <x v="22"/>
    <x v="7"/>
    <x v="1"/>
    <x v="24"/>
  </r>
  <r>
    <x v="28"/>
    <x v="1"/>
    <x v="24"/>
    <x v="1"/>
    <x v="28"/>
    <x v="28"/>
    <x v="28"/>
    <x v="24"/>
    <x v="28"/>
    <x v="27"/>
    <x v="27"/>
    <x v="0"/>
    <x v="28"/>
    <x v="28"/>
    <x v="28"/>
    <x v="0"/>
    <x v="0"/>
    <x v="27"/>
    <x v="2"/>
    <x v="1"/>
    <x v="14"/>
    <x v="0"/>
    <x v="0"/>
    <x v="0"/>
    <x v="23"/>
    <x v="11"/>
    <x v="1"/>
    <x v="14"/>
  </r>
  <r>
    <x v="29"/>
    <x v="1"/>
    <x v="25"/>
    <x v="3"/>
    <x v="29"/>
    <x v="29"/>
    <x v="29"/>
    <x v="25"/>
    <x v="29"/>
    <x v="28"/>
    <x v="28"/>
    <x v="9"/>
    <x v="29"/>
    <x v="29"/>
    <x v="29"/>
    <x v="0"/>
    <x v="0"/>
    <x v="28"/>
    <x v="10"/>
    <x v="0"/>
    <x v="15"/>
    <x v="0"/>
    <x v="6"/>
    <x v="7"/>
    <x v="24"/>
    <x v="5"/>
    <x v="2"/>
    <x v="14"/>
  </r>
  <r>
    <x v="30"/>
    <x v="1"/>
    <x v="26"/>
    <x v="1"/>
    <x v="30"/>
    <x v="30"/>
    <x v="30"/>
    <x v="26"/>
    <x v="30"/>
    <x v="29"/>
    <x v="17"/>
    <x v="0"/>
    <x v="30"/>
    <x v="30"/>
    <x v="30"/>
    <x v="0"/>
    <x v="0"/>
    <x v="29"/>
    <x v="0"/>
    <x v="2"/>
    <x v="0"/>
    <x v="0"/>
    <x v="5"/>
    <x v="8"/>
    <x v="24"/>
    <x v="8"/>
    <x v="2"/>
    <x v="25"/>
  </r>
  <r>
    <x v="31"/>
    <x v="1"/>
    <x v="27"/>
    <x v="2"/>
    <x v="31"/>
    <x v="31"/>
    <x v="31"/>
    <x v="27"/>
    <x v="31"/>
    <x v="30"/>
    <x v="29"/>
    <x v="0"/>
    <x v="31"/>
    <x v="31"/>
    <x v="31"/>
    <x v="0"/>
    <x v="0"/>
    <x v="30"/>
    <x v="8"/>
    <x v="0"/>
    <x v="16"/>
    <x v="0"/>
    <x v="5"/>
    <x v="7"/>
    <x v="21"/>
    <x v="4"/>
    <x v="1"/>
    <x v="26"/>
  </r>
  <r>
    <x v="32"/>
    <x v="1"/>
    <x v="28"/>
    <x v="2"/>
    <x v="32"/>
    <x v="32"/>
    <x v="32"/>
    <x v="28"/>
    <x v="32"/>
    <x v="31"/>
    <x v="30"/>
    <x v="2"/>
    <x v="32"/>
    <x v="32"/>
    <x v="32"/>
    <x v="0"/>
    <x v="0"/>
    <x v="31"/>
    <x v="0"/>
    <x v="2"/>
    <x v="1"/>
    <x v="0"/>
    <x v="0"/>
    <x v="8"/>
    <x v="21"/>
    <x v="4"/>
    <x v="1"/>
    <x v="27"/>
  </r>
  <r>
    <x v="33"/>
    <x v="1"/>
    <x v="29"/>
    <x v="1"/>
    <x v="33"/>
    <x v="33"/>
    <x v="33"/>
    <x v="29"/>
    <x v="33"/>
    <x v="32"/>
    <x v="31"/>
    <x v="10"/>
    <x v="33"/>
    <x v="33"/>
    <x v="33"/>
    <x v="0"/>
    <x v="0"/>
    <x v="11"/>
    <x v="0"/>
    <x v="0"/>
    <x v="17"/>
    <x v="3"/>
    <x v="7"/>
    <x v="11"/>
    <x v="21"/>
    <x v="7"/>
    <x v="1"/>
    <x v="19"/>
  </r>
  <r>
    <x v="34"/>
    <x v="1"/>
    <x v="30"/>
    <x v="2"/>
    <x v="34"/>
    <x v="34"/>
    <x v="34"/>
    <x v="30"/>
    <x v="30"/>
    <x v="33"/>
    <x v="32"/>
    <x v="3"/>
    <x v="34"/>
    <x v="34"/>
    <x v="34"/>
    <x v="0"/>
    <x v="0"/>
    <x v="32"/>
    <x v="0"/>
    <x v="2"/>
    <x v="2"/>
    <x v="1"/>
    <x v="3"/>
    <x v="1"/>
    <x v="21"/>
    <x v="0"/>
    <x v="1"/>
    <x v="24"/>
  </r>
  <r>
    <x v="35"/>
    <x v="1"/>
    <x v="31"/>
    <x v="1"/>
    <x v="35"/>
    <x v="35"/>
    <x v="35"/>
    <x v="31"/>
    <x v="34"/>
    <x v="34"/>
    <x v="33"/>
    <x v="6"/>
    <x v="35"/>
    <x v="35"/>
    <x v="35"/>
    <x v="0"/>
    <x v="0"/>
    <x v="33"/>
    <x v="11"/>
    <x v="1"/>
    <x v="9"/>
    <x v="1"/>
    <x v="8"/>
    <x v="11"/>
    <x v="25"/>
    <x v="9"/>
    <x v="4"/>
    <x v="0"/>
  </r>
  <r>
    <x v="36"/>
    <x v="1"/>
    <x v="18"/>
    <x v="1"/>
    <x v="36"/>
    <x v="36"/>
    <x v="36"/>
    <x v="32"/>
    <x v="35"/>
    <x v="35"/>
    <x v="34"/>
    <x v="2"/>
    <x v="36"/>
    <x v="36"/>
    <x v="36"/>
    <x v="0"/>
    <x v="0"/>
    <x v="34"/>
    <x v="12"/>
    <x v="0"/>
    <x v="15"/>
    <x v="0"/>
    <x v="0"/>
    <x v="6"/>
    <x v="26"/>
    <x v="11"/>
    <x v="1"/>
    <x v="10"/>
  </r>
  <r>
    <x v="37"/>
    <x v="1"/>
    <x v="32"/>
    <x v="2"/>
    <x v="37"/>
    <x v="37"/>
    <x v="37"/>
    <x v="33"/>
    <x v="36"/>
    <x v="36"/>
    <x v="25"/>
    <x v="0"/>
    <x v="37"/>
    <x v="37"/>
    <x v="37"/>
    <x v="0"/>
    <x v="0"/>
    <x v="35"/>
    <x v="0"/>
    <x v="2"/>
    <x v="0"/>
    <x v="0"/>
    <x v="0"/>
    <x v="11"/>
    <x v="27"/>
    <x v="0"/>
    <x v="1"/>
    <x v="28"/>
  </r>
  <r>
    <x v="38"/>
    <x v="1"/>
    <x v="33"/>
    <x v="5"/>
    <x v="38"/>
    <x v="38"/>
    <x v="38"/>
    <x v="34"/>
    <x v="37"/>
    <x v="37"/>
    <x v="35"/>
    <x v="1"/>
    <x v="38"/>
    <x v="38"/>
    <x v="38"/>
    <x v="0"/>
    <x v="0"/>
    <x v="36"/>
    <x v="6"/>
    <x v="1"/>
    <x v="1"/>
    <x v="0"/>
    <x v="5"/>
    <x v="1"/>
    <x v="28"/>
    <x v="12"/>
    <x v="2"/>
    <x v="16"/>
  </r>
  <r>
    <x v="39"/>
    <x v="1"/>
    <x v="34"/>
    <x v="1"/>
    <x v="39"/>
    <x v="39"/>
    <x v="39"/>
    <x v="35"/>
    <x v="38"/>
    <x v="38"/>
    <x v="36"/>
    <x v="11"/>
    <x v="39"/>
    <x v="39"/>
    <x v="39"/>
    <x v="0"/>
    <x v="0"/>
    <x v="37"/>
    <x v="0"/>
    <x v="2"/>
    <x v="3"/>
    <x v="1"/>
    <x v="2"/>
    <x v="6"/>
    <x v="29"/>
    <x v="13"/>
    <x v="2"/>
    <x v="29"/>
  </r>
  <r>
    <x v="40"/>
    <x v="2"/>
    <x v="18"/>
    <x v="3"/>
    <x v="40"/>
    <x v="40"/>
    <x v="40"/>
    <x v="36"/>
    <x v="30"/>
    <x v="29"/>
    <x v="17"/>
    <x v="1"/>
    <x v="40"/>
    <x v="40"/>
    <x v="40"/>
    <x v="0"/>
    <x v="0"/>
    <x v="38"/>
    <x v="2"/>
    <x v="2"/>
    <x v="18"/>
    <x v="0"/>
    <x v="5"/>
    <x v="0"/>
    <x v="30"/>
    <x v="0"/>
    <x v="1"/>
    <x v="6"/>
  </r>
  <r>
    <x v="41"/>
    <x v="2"/>
    <x v="35"/>
    <x v="1"/>
    <x v="41"/>
    <x v="41"/>
    <x v="41"/>
    <x v="23"/>
    <x v="17"/>
    <x v="26"/>
    <x v="26"/>
    <x v="3"/>
    <x v="41"/>
    <x v="41"/>
    <x v="41"/>
    <x v="0"/>
    <x v="0"/>
    <x v="39"/>
    <x v="0"/>
    <x v="2"/>
    <x v="2"/>
    <x v="1"/>
    <x v="5"/>
    <x v="7"/>
    <x v="31"/>
    <x v="3"/>
    <x v="1"/>
    <x v="30"/>
  </r>
  <r>
    <x v="42"/>
    <x v="2"/>
    <x v="36"/>
    <x v="1"/>
    <x v="42"/>
    <x v="42"/>
    <x v="42"/>
    <x v="37"/>
    <x v="39"/>
    <x v="39"/>
    <x v="37"/>
    <x v="6"/>
    <x v="42"/>
    <x v="42"/>
    <x v="42"/>
    <x v="0"/>
    <x v="0"/>
    <x v="11"/>
    <x v="2"/>
    <x v="0"/>
    <x v="8"/>
    <x v="1"/>
    <x v="4"/>
    <x v="7"/>
    <x v="10"/>
    <x v="7"/>
    <x v="1"/>
    <x v="31"/>
  </r>
  <r>
    <x v="43"/>
    <x v="2"/>
    <x v="37"/>
    <x v="1"/>
    <x v="43"/>
    <x v="43"/>
    <x v="43"/>
    <x v="6"/>
    <x v="31"/>
    <x v="40"/>
    <x v="38"/>
    <x v="3"/>
    <x v="43"/>
    <x v="43"/>
    <x v="43"/>
    <x v="0"/>
    <x v="0"/>
    <x v="40"/>
    <x v="0"/>
    <x v="0"/>
    <x v="6"/>
    <x v="1"/>
    <x v="0"/>
    <x v="2"/>
    <x v="32"/>
    <x v="3"/>
    <x v="1"/>
    <x v="32"/>
  </r>
  <r>
    <x v="44"/>
    <x v="2"/>
    <x v="38"/>
    <x v="2"/>
    <x v="44"/>
    <x v="44"/>
    <x v="44"/>
    <x v="38"/>
    <x v="40"/>
    <x v="7"/>
    <x v="17"/>
    <x v="7"/>
    <x v="44"/>
    <x v="44"/>
    <x v="44"/>
    <x v="0"/>
    <x v="0"/>
    <x v="41"/>
    <x v="0"/>
    <x v="2"/>
    <x v="9"/>
    <x v="1"/>
    <x v="5"/>
    <x v="11"/>
    <x v="33"/>
    <x v="0"/>
    <x v="1"/>
    <x v="33"/>
  </r>
  <r>
    <x v="45"/>
    <x v="2"/>
    <x v="39"/>
    <x v="3"/>
    <x v="45"/>
    <x v="45"/>
    <x v="45"/>
    <x v="36"/>
    <x v="22"/>
    <x v="41"/>
    <x v="38"/>
    <x v="9"/>
    <x v="45"/>
    <x v="45"/>
    <x v="45"/>
    <x v="0"/>
    <x v="0"/>
    <x v="42"/>
    <x v="0"/>
    <x v="1"/>
    <x v="1"/>
    <x v="0"/>
    <x v="0"/>
    <x v="8"/>
    <x v="34"/>
    <x v="4"/>
    <x v="1"/>
    <x v="6"/>
  </r>
  <r>
    <x v="46"/>
    <x v="2"/>
    <x v="40"/>
    <x v="1"/>
    <x v="46"/>
    <x v="46"/>
    <x v="46"/>
    <x v="39"/>
    <x v="41"/>
    <x v="42"/>
    <x v="39"/>
    <x v="6"/>
    <x v="46"/>
    <x v="46"/>
    <x v="46"/>
    <x v="0"/>
    <x v="0"/>
    <x v="43"/>
    <x v="9"/>
    <x v="1"/>
    <x v="0"/>
    <x v="1"/>
    <x v="2"/>
    <x v="5"/>
    <x v="35"/>
    <x v="8"/>
    <x v="3"/>
    <x v="34"/>
  </r>
  <r>
    <x v="47"/>
    <x v="2"/>
    <x v="41"/>
    <x v="1"/>
    <x v="47"/>
    <x v="47"/>
    <x v="47"/>
    <x v="40"/>
    <x v="42"/>
    <x v="43"/>
    <x v="31"/>
    <x v="12"/>
    <x v="47"/>
    <x v="47"/>
    <x v="33"/>
    <x v="0"/>
    <x v="0"/>
    <x v="44"/>
    <x v="0"/>
    <x v="0"/>
    <x v="11"/>
    <x v="1"/>
    <x v="7"/>
    <x v="9"/>
    <x v="3"/>
    <x v="4"/>
    <x v="1"/>
    <x v="0"/>
  </r>
  <r>
    <x v="48"/>
    <x v="2"/>
    <x v="42"/>
    <x v="2"/>
    <x v="48"/>
    <x v="48"/>
    <x v="48"/>
    <x v="41"/>
    <x v="43"/>
    <x v="44"/>
    <x v="14"/>
    <x v="0"/>
    <x v="48"/>
    <x v="48"/>
    <x v="47"/>
    <x v="0"/>
    <x v="0"/>
    <x v="45"/>
    <x v="2"/>
    <x v="1"/>
    <x v="14"/>
    <x v="0"/>
    <x v="3"/>
    <x v="3"/>
    <x v="23"/>
    <x v="9"/>
    <x v="1"/>
    <x v="35"/>
  </r>
  <r>
    <x v="49"/>
    <x v="2"/>
    <x v="43"/>
    <x v="1"/>
    <x v="49"/>
    <x v="49"/>
    <x v="49"/>
    <x v="4"/>
    <x v="44"/>
    <x v="45"/>
    <x v="40"/>
    <x v="0"/>
    <x v="49"/>
    <x v="49"/>
    <x v="48"/>
    <x v="0"/>
    <x v="0"/>
    <x v="46"/>
    <x v="9"/>
    <x v="0"/>
    <x v="19"/>
    <x v="0"/>
    <x v="3"/>
    <x v="7"/>
    <x v="36"/>
    <x v="9"/>
    <x v="0"/>
    <x v="36"/>
  </r>
  <r>
    <x v="50"/>
    <x v="2"/>
    <x v="44"/>
    <x v="2"/>
    <x v="50"/>
    <x v="0"/>
    <x v="50"/>
    <x v="38"/>
    <x v="25"/>
    <x v="24"/>
    <x v="41"/>
    <x v="1"/>
    <x v="50"/>
    <x v="50"/>
    <x v="49"/>
    <x v="0"/>
    <x v="0"/>
    <x v="47"/>
    <x v="0"/>
    <x v="2"/>
    <x v="4"/>
    <x v="0"/>
    <x v="5"/>
    <x v="11"/>
    <x v="33"/>
    <x v="8"/>
    <x v="1"/>
    <x v="37"/>
  </r>
  <r>
    <x v="51"/>
    <x v="2"/>
    <x v="45"/>
    <x v="2"/>
    <x v="51"/>
    <x v="1"/>
    <x v="51"/>
    <x v="27"/>
    <x v="45"/>
    <x v="46"/>
    <x v="17"/>
    <x v="0"/>
    <x v="51"/>
    <x v="51"/>
    <x v="50"/>
    <x v="0"/>
    <x v="0"/>
    <x v="48"/>
    <x v="13"/>
    <x v="0"/>
    <x v="16"/>
    <x v="0"/>
    <x v="5"/>
    <x v="6"/>
    <x v="24"/>
    <x v="2"/>
    <x v="2"/>
    <x v="38"/>
  </r>
  <r>
    <x v="52"/>
    <x v="2"/>
    <x v="46"/>
    <x v="0"/>
    <x v="52"/>
    <x v="2"/>
    <x v="52"/>
    <x v="42"/>
    <x v="19"/>
    <x v="47"/>
    <x v="19"/>
    <x v="1"/>
    <x v="52"/>
    <x v="52"/>
    <x v="51"/>
    <x v="0"/>
    <x v="0"/>
    <x v="49"/>
    <x v="0"/>
    <x v="1"/>
    <x v="20"/>
    <x v="0"/>
    <x v="6"/>
    <x v="4"/>
    <x v="24"/>
    <x v="8"/>
    <x v="2"/>
    <x v="13"/>
  </r>
  <r>
    <x v="53"/>
    <x v="2"/>
    <x v="27"/>
    <x v="1"/>
    <x v="53"/>
    <x v="3"/>
    <x v="53"/>
    <x v="7"/>
    <x v="46"/>
    <x v="48"/>
    <x v="42"/>
    <x v="3"/>
    <x v="53"/>
    <x v="53"/>
    <x v="52"/>
    <x v="0"/>
    <x v="0"/>
    <x v="50"/>
    <x v="1"/>
    <x v="0"/>
    <x v="5"/>
    <x v="1"/>
    <x v="0"/>
    <x v="11"/>
    <x v="37"/>
    <x v="0"/>
    <x v="1"/>
    <x v="39"/>
  </r>
  <r>
    <x v="54"/>
    <x v="2"/>
    <x v="47"/>
    <x v="1"/>
    <x v="54"/>
    <x v="4"/>
    <x v="54"/>
    <x v="43"/>
    <x v="47"/>
    <x v="36"/>
    <x v="25"/>
    <x v="7"/>
    <x v="54"/>
    <x v="54"/>
    <x v="53"/>
    <x v="0"/>
    <x v="0"/>
    <x v="51"/>
    <x v="0"/>
    <x v="2"/>
    <x v="9"/>
    <x v="1"/>
    <x v="0"/>
    <x v="7"/>
    <x v="26"/>
    <x v="3"/>
    <x v="1"/>
    <x v="14"/>
  </r>
  <r>
    <x v="55"/>
    <x v="2"/>
    <x v="48"/>
    <x v="3"/>
    <x v="55"/>
    <x v="5"/>
    <x v="55"/>
    <x v="44"/>
    <x v="48"/>
    <x v="49"/>
    <x v="43"/>
    <x v="9"/>
    <x v="55"/>
    <x v="55"/>
    <x v="54"/>
    <x v="0"/>
    <x v="0"/>
    <x v="52"/>
    <x v="12"/>
    <x v="2"/>
    <x v="21"/>
    <x v="0"/>
    <x v="5"/>
    <x v="11"/>
    <x v="34"/>
    <x v="0"/>
    <x v="1"/>
    <x v="40"/>
  </r>
  <r>
    <x v="56"/>
    <x v="2"/>
    <x v="28"/>
    <x v="1"/>
    <x v="56"/>
    <x v="6"/>
    <x v="56"/>
    <x v="45"/>
    <x v="49"/>
    <x v="22"/>
    <x v="44"/>
    <x v="13"/>
    <x v="56"/>
    <x v="56"/>
    <x v="55"/>
    <x v="0"/>
    <x v="0"/>
    <x v="53"/>
    <x v="14"/>
    <x v="0"/>
    <x v="22"/>
    <x v="2"/>
    <x v="2"/>
    <x v="12"/>
    <x v="38"/>
    <x v="0"/>
    <x v="4"/>
    <x v="0"/>
  </r>
  <r>
    <x v="57"/>
    <x v="2"/>
    <x v="12"/>
    <x v="6"/>
    <x v="57"/>
    <x v="7"/>
    <x v="57"/>
    <x v="46"/>
    <x v="22"/>
    <x v="41"/>
    <x v="38"/>
    <x v="1"/>
    <x v="57"/>
    <x v="57"/>
    <x v="56"/>
    <x v="0"/>
    <x v="0"/>
    <x v="54"/>
    <x v="0"/>
    <x v="2"/>
    <x v="4"/>
    <x v="0"/>
    <x v="0"/>
    <x v="3"/>
    <x v="34"/>
    <x v="3"/>
    <x v="1"/>
    <x v="13"/>
  </r>
  <r>
    <x v="58"/>
    <x v="2"/>
    <x v="49"/>
    <x v="2"/>
    <x v="58"/>
    <x v="8"/>
    <x v="58"/>
    <x v="47"/>
    <x v="50"/>
    <x v="50"/>
    <x v="45"/>
    <x v="3"/>
    <x v="58"/>
    <x v="58"/>
    <x v="57"/>
    <x v="0"/>
    <x v="0"/>
    <x v="55"/>
    <x v="0"/>
    <x v="2"/>
    <x v="2"/>
    <x v="1"/>
    <x v="3"/>
    <x v="7"/>
    <x v="21"/>
    <x v="0"/>
    <x v="1"/>
    <x v="41"/>
  </r>
  <r>
    <x v="59"/>
    <x v="2"/>
    <x v="50"/>
    <x v="1"/>
    <x v="59"/>
    <x v="9"/>
    <x v="59"/>
    <x v="48"/>
    <x v="51"/>
    <x v="51"/>
    <x v="46"/>
    <x v="7"/>
    <x v="59"/>
    <x v="59"/>
    <x v="58"/>
    <x v="0"/>
    <x v="0"/>
    <x v="56"/>
    <x v="0"/>
    <x v="2"/>
    <x v="9"/>
    <x v="1"/>
    <x v="6"/>
    <x v="3"/>
    <x v="39"/>
    <x v="3"/>
    <x v="1"/>
    <x v="42"/>
  </r>
  <r>
    <x v="60"/>
    <x v="3"/>
    <x v="51"/>
    <x v="1"/>
    <x v="60"/>
    <x v="10"/>
    <x v="60"/>
    <x v="49"/>
    <x v="52"/>
    <x v="52"/>
    <x v="47"/>
    <x v="7"/>
    <x v="60"/>
    <x v="60"/>
    <x v="59"/>
    <x v="0"/>
    <x v="0"/>
    <x v="57"/>
    <x v="11"/>
    <x v="1"/>
    <x v="1"/>
    <x v="1"/>
    <x v="5"/>
    <x v="7"/>
    <x v="30"/>
    <x v="0"/>
    <x v="1"/>
    <x v="19"/>
  </r>
  <r>
    <x v="61"/>
    <x v="3"/>
    <x v="52"/>
    <x v="1"/>
    <x v="61"/>
    <x v="11"/>
    <x v="61"/>
    <x v="6"/>
    <x v="31"/>
    <x v="53"/>
    <x v="38"/>
    <x v="3"/>
    <x v="61"/>
    <x v="61"/>
    <x v="60"/>
    <x v="0"/>
    <x v="0"/>
    <x v="58"/>
    <x v="0"/>
    <x v="2"/>
    <x v="2"/>
    <x v="1"/>
    <x v="0"/>
    <x v="8"/>
    <x v="40"/>
    <x v="8"/>
    <x v="1"/>
    <x v="43"/>
  </r>
  <r>
    <x v="62"/>
    <x v="3"/>
    <x v="53"/>
    <x v="1"/>
    <x v="62"/>
    <x v="12"/>
    <x v="62"/>
    <x v="50"/>
    <x v="53"/>
    <x v="54"/>
    <x v="48"/>
    <x v="5"/>
    <x v="62"/>
    <x v="62"/>
    <x v="61"/>
    <x v="0"/>
    <x v="0"/>
    <x v="59"/>
    <x v="15"/>
    <x v="2"/>
    <x v="6"/>
    <x v="0"/>
    <x v="6"/>
    <x v="8"/>
    <x v="12"/>
    <x v="14"/>
    <x v="1"/>
    <x v="44"/>
  </r>
  <r>
    <x v="63"/>
    <x v="3"/>
    <x v="54"/>
    <x v="2"/>
    <x v="63"/>
    <x v="13"/>
    <x v="63"/>
    <x v="51"/>
    <x v="54"/>
    <x v="55"/>
    <x v="32"/>
    <x v="7"/>
    <x v="63"/>
    <x v="63"/>
    <x v="62"/>
    <x v="0"/>
    <x v="0"/>
    <x v="60"/>
    <x v="0"/>
    <x v="2"/>
    <x v="9"/>
    <x v="1"/>
    <x v="3"/>
    <x v="4"/>
    <x v="21"/>
    <x v="0"/>
    <x v="1"/>
    <x v="45"/>
  </r>
  <r>
    <x v="64"/>
    <x v="3"/>
    <x v="55"/>
    <x v="0"/>
    <x v="64"/>
    <x v="14"/>
    <x v="64"/>
    <x v="52"/>
    <x v="55"/>
    <x v="56"/>
    <x v="49"/>
    <x v="0"/>
    <x v="64"/>
    <x v="64"/>
    <x v="63"/>
    <x v="0"/>
    <x v="0"/>
    <x v="61"/>
    <x v="2"/>
    <x v="0"/>
    <x v="0"/>
    <x v="0"/>
    <x v="3"/>
    <x v="2"/>
    <x v="16"/>
    <x v="0"/>
    <x v="1"/>
    <x v="13"/>
  </r>
  <r>
    <x v="65"/>
    <x v="3"/>
    <x v="56"/>
    <x v="2"/>
    <x v="65"/>
    <x v="15"/>
    <x v="65"/>
    <x v="53"/>
    <x v="56"/>
    <x v="57"/>
    <x v="50"/>
    <x v="4"/>
    <x v="65"/>
    <x v="65"/>
    <x v="64"/>
    <x v="0"/>
    <x v="0"/>
    <x v="62"/>
    <x v="0"/>
    <x v="0"/>
    <x v="23"/>
    <x v="2"/>
    <x v="3"/>
    <x v="8"/>
    <x v="21"/>
    <x v="3"/>
    <x v="1"/>
    <x v="46"/>
  </r>
  <r>
    <x v="66"/>
    <x v="3"/>
    <x v="57"/>
    <x v="1"/>
    <x v="66"/>
    <x v="16"/>
    <x v="66"/>
    <x v="54"/>
    <x v="36"/>
    <x v="55"/>
    <x v="51"/>
    <x v="1"/>
    <x v="66"/>
    <x v="66"/>
    <x v="65"/>
    <x v="0"/>
    <x v="0"/>
    <x v="63"/>
    <x v="0"/>
    <x v="2"/>
    <x v="4"/>
    <x v="0"/>
    <x v="6"/>
    <x v="13"/>
    <x v="26"/>
    <x v="4"/>
    <x v="1"/>
    <x v="47"/>
  </r>
  <r>
    <x v="67"/>
    <x v="3"/>
    <x v="58"/>
    <x v="2"/>
    <x v="67"/>
    <x v="17"/>
    <x v="67"/>
    <x v="55"/>
    <x v="57"/>
    <x v="58"/>
    <x v="52"/>
    <x v="9"/>
    <x v="67"/>
    <x v="67"/>
    <x v="66"/>
    <x v="0"/>
    <x v="0"/>
    <x v="64"/>
    <x v="10"/>
    <x v="0"/>
    <x v="12"/>
    <x v="0"/>
    <x v="0"/>
    <x v="8"/>
    <x v="34"/>
    <x v="14"/>
    <x v="1"/>
    <x v="48"/>
  </r>
  <r>
    <x v="68"/>
    <x v="3"/>
    <x v="59"/>
    <x v="1"/>
    <x v="68"/>
    <x v="18"/>
    <x v="68"/>
    <x v="56"/>
    <x v="27"/>
    <x v="59"/>
    <x v="53"/>
    <x v="0"/>
    <x v="68"/>
    <x v="68"/>
    <x v="67"/>
    <x v="0"/>
    <x v="0"/>
    <x v="65"/>
    <x v="0"/>
    <x v="2"/>
    <x v="0"/>
    <x v="0"/>
    <x v="6"/>
    <x v="11"/>
    <x v="16"/>
    <x v="8"/>
    <x v="1"/>
    <x v="5"/>
  </r>
  <r>
    <x v="69"/>
    <x v="3"/>
    <x v="60"/>
    <x v="7"/>
    <x v="69"/>
    <x v="19"/>
    <x v="69"/>
    <x v="57"/>
    <x v="58"/>
    <x v="55"/>
    <x v="32"/>
    <x v="0"/>
    <x v="69"/>
    <x v="69"/>
    <x v="68"/>
    <x v="0"/>
    <x v="0"/>
    <x v="66"/>
    <x v="0"/>
    <x v="2"/>
    <x v="3"/>
    <x v="0"/>
    <x v="3"/>
    <x v="6"/>
    <x v="41"/>
    <x v="6"/>
    <x v="2"/>
    <x v="5"/>
  </r>
  <r>
    <x v="70"/>
    <x v="3"/>
    <x v="61"/>
    <x v="1"/>
    <x v="70"/>
    <x v="20"/>
    <x v="70"/>
    <x v="32"/>
    <x v="59"/>
    <x v="60"/>
    <x v="54"/>
    <x v="5"/>
    <x v="70"/>
    <x v="70"/>
    <x v="69"/>
    <x v="0"/>
    <x v="0"/>
    <x v="67"/>
    <x v="12"/>
    <x v="0"/>
    <x v="11"/>
    <x v="0"/>
    <x v="6"/>
    <x v="2"/>
    <x v="10"/>
    <x v="1"/>
    <x v="1"/>
    <x v="20"/>
  </r>
  <r>
    <x v="71"/>
    <x v="3"/>
    <x v="53"/>
    <x v="3"/>
    <x v="71"/>
    <x v="21"/>
    <x v="71"/>
    <x v="9"/>
    <x v="60"/>
    <x v="61"/>
    <x v="55"/>
    <x v="1"/>
    <x v="71"/>
    <x v="71"/>
    <x v="70"/>
    <x v="0"/>
    <x v="0"/>
    <x v="68"/>
    <x v="1"/>
    <x v="1"/>
    <x v="4"/>
    <x v="0"/>
    <x v="6"/>
    <x v="4"/>
    <x v="42"/>
    <x v="0"/>
    <x v="1"/>
    <x v="49"/>
  </r>
  <r>
    <x v="72"/>
    <x v="3"/>
    <x v="62"/>
    <x v="0"/>
    <x v="72"/>
    <x v="22"/>
    <x v="72"/>
    <x v="29"/>
    <x v="61"/>
    <x v="62"/>
    <x v="56"/>
    <x v="7"/>
    <x v="72"/>
    <x v="72"/>
    <x v="71"/>
    <x v="0"/>
    <x v="0"/>
    <x v="69"/>
    <x v="0"/>
    <x v="0"/>
    <x v="2"/>
    <x v="1"/>
    <x v="7"/>
    <x v="8"/>
    <x v="43"/>
    <x v="14"/>
    <x v="1"/>
    <x v="13"/>
  </r>
  <r>
    <x v="73"/>
    <x v="3"/>
    <x v="63"/>
    <x v="2"/>
    <x v="73"/>
    <x v="23"/>
    <x v="73"/>
    <x v="58"/>
    <x v="19"/>
    <x v="63"/>
    <x v="57"/>
    <x v="14"/>
    <x v="73"/>
    <x v="73"/>
    <x v="72"/>
    <x v="0"/>
    <x v="0"/>
    <x v="70"/>
    <x v="0"/>
    <x v="2"/>
    <x v="2"/>
    <x v="2"/>
    <x v="5"/>
    <x v="0"/>
    <x v="21"/>
    <x v="13"/>
    <x v="1"/>
    <x v="50"/>
  </r>
  <r>
    <x v="74"/>
    <x v="3"/>
    <x v="64"/>
    <x v="1"/>
    <x v="74"/>
    <x v="24"/>
    <x v="74"/>
    <x v="59"/>
    <x v="25"/>
    <x v="24"/>
    <x v="58"/>
    <x v="0"/>
    <x v="74"/>
    <x v="74"/>
    <x v="73"/>
    <x v="0"/>
    <x v="0"/>
    <x v="71"/>
    <x v="0"/>
    <x v="0"/>
    <x v="11"/>
    <x v="0"/>
    <x v="5"/>
    <x v="8"/>
    <x v="44"/>
    <x v="8"/>
    <x v="1"/>
    <x v="1"/>
  </r>
  <r>
    <x v="75"/>
    <x v="3"/>
    <x v="65"/>
    <x v="1"/>
    <x v="75"/>
    <x v="25"/>
    <x v="75"/>
    <x v="60"/>
    <x v="47"/>
    <x v="36"/>
    <x v="25"/>
    <x v="0"/>
    <x v="75"/>
    <x v="75"/>
    <x v="74"/>
    <x v="0"/>
    <x v="0"/>
    <x v="72"/>
    <x v="0"/>
    <x v="0"/>
    <x v="0"/>
    <x v="0"/>
    <x v="0"/>
    <x v="3"/>
    <x v="27"/>
    <x v="8"/>
    <x v="1"/>
    <x v="5"/>
  </r>
  <r>
    <x v="76"/>
    <x v="3"/>
    <x v="66"/>
    <x v="3"/>
    <x v="76"/>
    <x v="26"/>
    <x v="76"/>
    <x v="61"/>
    <x v="62"/>
    <x v="64"/>
    <x v="59"/>
    <x v="0"/>
    <x v="76"/>
    <x v="76"/>
    <x v="75"/>
    <x v="0"/>
    <x v="0"/>
    <x v="73"/>
    <x v="0"/>
    <x v="2"/>
    <x v="0"/>
    <x v="0"/>
    <x v="5"/>
    <x v="6"/>
    <x v="45"/>
    <x v="6"/>
    <x v="1"/>
    <x v="20"/>
  </r>
  <r>
    <x v="77"/>
    <x v="3"/>
    <x v="67"/>
    <x v="1"/>
    <x v="77"/>
    <x v="27"/>
    <x v="77"/>
    <x v="62"/>
    <x v="4"/>
    <x v="4"/>
    <x v="60"/>
    <x v="4"/>
    <x v="77"/>
    <x v="77"/>
    <x v="76"/>
    <x v="0"/>
    <x v="0"/>
    <x v="74"/>
    <x v="0"/>
    <x v="0"/>
    <x v="24"/>
    <x v="2"/>
    <x v="2"/>
    <x v="0"/>
    <x v="46"/>
    <x v="0"/>
    <x v="1"/>
    <x v="40"/>
  </r>
  <r>
    <x v="78"/>
    <x v="3"/>
    <x v="68"/>
    <x v="1"/>
    <x v="78"/>
    <x v="28"/>
    <x v="78"/>
    <x v="47"/>
    <x v="26"/>
    <x v="25"/>
    <x v="61"/>
    <x v="1"/>
    <x v="78"/>
    <x v="78"/>
    <x v="77"/>
    <x v="0"/>
    <x v="0"/>
    <x v="75"/>
    <x v="2"/>
    <x v="2"/>
    <x v="8"/>
    <x v="0"/>
    <x v="6"/>
    <x v="3"/>
    <x v="9"/>
    <x v="8"/>
    <x v="1"/>
    <x v="4"/>
  </r>
  <r>
    <x v="79"/>
    <x v="3"/>
    <x v="69"/>
    <x v="1"/>
    <x v="79"/>
    <x v="29"/>
    <x v="79"/>
    <x v="63"/>
    <x v="29"/>
    <x v="28"/>
    <x v="28"/>
    <x v="1"/>
    <x v="79"/>
    <x v="79"/>
    <x v="78"/>
    <x v="0"/>
    <x v="0"/>
    <x v="76"/>
    <x v="5"/>
    <x v="0"/>
    <x v="25"/>
    <x v="0"/>
    <x v="6"/>
    <x v="0"/>
    <x v="5"/>
    <x v="1"/>
    <x v="1"/>
    <x v="13"/>
  </r>
  <r>
    <x v="80"/>
    <x v="4"/>
    <x v="70"/>
    <x v="1"/>
    <x v="80"/>
    <x v="30"/>
    <x v="80"/>
    <x v="18"/>
    <x v="55"/>
    <x v="56"/>
    <x v="49"/>
    <x v="1"/>
    <x v="80"/>
    <x v="80"/>
    <x v="79"/>
    <x v="0"/>
    <x v="0"/>
    <x v="77"/>
    <x v="16"/>
    <x v="1"/>
    <x v="15"/>
    <x v="0"/>
    <x v="3"/>
    <x v="7"/>
    <x v="47"/>
    <x v="5"/>
    <x v="3"/>
    <x v="19"/>
  </r>
  <r>
    <x v="81"/>
    <x v="4"/>
    <x v="71"/>
    <x v="1"/>
    <x v="81"/>
    <x v="31"/>
    <x v="81"/>
    <x v="64"/>
    <x v="63"/>
    <x v="65"/>
    <x v="62"/>
    <x v="3"/>
    <x v="81"/>
    <x v="81"/>
    <x v="80"/>
    <x v="0"/>
    <x v="0"/>
    <x v="78"/>
    <x v="0"/>
    <x v="2"/>
    <x v="26"/>
    <x v="1"/>
    <x v="6"/>
    <x v="0"/>
    <x v="48"/>
    <x v="9"/>
    <x v="1"/>
    <x v="51"/>
  </r>
  <r>
    <x v="82"/>
    <x v="4"/>
    <x v="72"/>
    <x v="1"/>
    <x v="82"/>
    <x v="32"/>
    <x v="82"/>
    <x v="65"/>
    <x v="46"/>
    <x v="48"/>
    <x v="42"/>
    <x v="1"/>
    <x v="82"/>
    <x v="82"/>
    <x v="81"/>
    <x v="0"/>
    <x v="0"/>
    <x v="79"/>
    <x v="0"/>
    <x v="0"/>
    <x v="5"/>
    <x v="0"/>
    <x v="0"/>
    <x v="0"/>
    <x v="2"/>
    <x v="3"/>
    <x v="1"/>
    <x v="16"/>
  </r>
  <r>
    <x v="83"/>
    <x v="4"/>
    <x v="73"/>
    <x v="2"/>
    <x v="83"/>
    <x v="33"/>
    <x v="83"/>
    <x v="66"/>
    <x v="64"/>
    <x v="66"/>
    <x v="63"/>
    <x v="1"/>
    <x v="83"/>
    <x v="83"/>
    <x v="82"/>
    <x v="0"/>
    <x v="0"/>
    <x v="80"/>
    <x v="0"/>
    <x v="1"/>
    <x v="24"/>
    <x v="0"/>
    <x v="4"/>
    <x v="6"/>
    <x v="49"/>
    <x v="15"/>
    <x v="1"/>
    <x v="52"/>
  </r>
  <r>
    <x v="84"/>
    <x v="4"/>
    <x v="74"/>
    <x v="3"/>
    <x v="84"/>
    <x v="34"/>
    <x v="84"/>
    <x v="67"/>
    <x v="65"/>
    <x v="67"/>
    <x v="64"/>
    <x v="1"/>
    <x v="84"/>
    <x v="84"/>
    <x v="83"/>
    <x v="0"/>
    <x v="0"/>
    <x v="81"/>
    <x v="9"/>
    <x v="2"/>
    <x v="7"/>
    <x v="0"/>
    <x v="5"/>
    <x v="0"/>
    <x v="32"/>
    <x v="13"/>
    <x v="1"/>
    <x v="13"/>
  </r>
  <r>
    <x v="85"/>
    <x v="4"/>
    <x v="75"/>
    <x v="0"/>
    <x v="85"/>
    <x v="35"/>
    <x v="20"/>
    <x v="17"/>
    <x v="66"/>
    <x v="68"/>
    <x v="20"/>
    <x v="8"/>
    <x v="20"/>
    <x v="85"/>
    <x v="84"/>
    <x v="0"/>
    <x v="0"/>
    <x v="63"/>
    <x v="5"/>
    <x v="1"/>
    <x v="12"/>
    <x v="2"/>
    <x v="1"/>
    <x v="4"/>
    <x v="10"/>
    <x v="4"/>
    <x v="1"/>
    <x v="19"/>
  </r>
  <r>
    <x v="86"/>
    <x v="4"/>
    <x v="76"/>
    <x v="2"/>
    <x v="86"/>
    <x v="36"/>
    <x v="85"/>
    <x v="68"/>
    <x v="67"/>
    <x v="69"/>
    <x v="65"/>
    <x v="0"/>
    <x v="85"/>
    <x v="86"/>
    <x v="85"/>
    <x v="0"/>
    <x v="0"/>
    <x v="82"/>
    <x v="10"/>
    <x v="1"/>
    <x v="12"/>
    <x v="0"/>
    <x v="0"/>
    <x v="10"/>
    <x v="23"/>
    <x v="13"/>
    <x v="1"/>
    <x v="53"/>
  </r>
  <r>
    <x v="87"/>
    <x v="4"/>
    <x v="77"/>
    <x v="1"/>
    <x v="87"/>
    <x v="37"/>
    <x v="86"/>
    <x v="69"/>
    <x v="68"/>
    <x v="36"/>
    <x v="38"/>
    <x v="3"/>
    <x v="86"/>
    <x v="87"/>
    <x v="86"/>
    <x v="0"/>
    <x v="0"/>
    <x v="83"/>
    <x v="0"/>
    <x v="2"/>
    <x v="27"/>
    <x v="1"/>
    <x v="0"/>
    <x v="8"/>
    <x v="50"/>
    <x v="8"/>
    <x v="1"/>
    <x v="54"/>
  </r>
  <r>
    <x v="88"/>
    <x v="4"/>
    <x v="78"/>
    <x v="2"/>
    <x v="88"/>
    <x v="38"/>
    <x v="87"/>
    <x v="41"/>
    <x v="69"/>
    <x v="44"/>
    <x v="66"/>
    <x v="0"/>
    <x v="87"/>
    <x v="88"/>
    <x v="87"/>
    <x v="0"/>
    <x v="0"/>
    <x v="84"/>
    <x v="5"/>
    <x v="1"/>
    <x v="14"/>
    <x v="0"/>
    <x v="3"/>
    <x v="0"/>
    <x v="51"/>
    <x v="13"/>
    <x v="2"/>
    <x v="55"/>
  </r>
  <r>
    <x v="89"/>
    <x v="4"/>
    <x v="79"/>
    <x v="2"/>
    <x v="89"/>
    <x v="39"/>
    <x v="88"/>
    <x v="66"/>
    <x v="70"/>
    <x v="70"/>
    <x v="22"/>
    <x v="1"/>
    <x v="88"/>
    <x v="89"/>
    <x v="88"/>
    <x v="0"/>
    <x v="0"/>
    <x v="85"/>
    <x v="9"/>
    <x v="1"/>
    <x v="5"/>
    <x v="0"/>
    <x v="2"/>
    <x v="6"/>
    <x v="18"/>
    <x v="15"/>
    <x v="1"/>
    <x v="56"/>
  </r>
  <r>
    <x v="90"/>
    <x v="4"/>
    <x v="80"/>
    <x v="3"/>
    <x v="90"/>
    <x v="40"/>
    <x v="89"/>
    <x v="36"/>
    <x v="71"/>
    <x v="57"/>
    <x v="67"/>
    <x v="3"/>
    <x v="89"/>
    <x v="90"/>
    <x v="89"/>
    <x v="0"/>
    <x v="0"/>
    <x v="42"/>
    <x v="0"/>
    <x v="1"/>
    <x v="20"/>
    <x v="1"/>
    <x v="3"/>
    <x v="3"/>
    <x v="52"/>
    <x v="4"/>
    <x v="1"/>
    <x v="20"/>
  </r>
  <r>
    <x v="91"/>
    <x v="4"/>
    <x v="24"/>
    <x v="6"/>
    <x v="91"/>
    <x v="41"/>
    <x v="90"/>
    <x v="70"/>
    <x v="40"/>
    <x v="63"/>
    <x v="57"/>
    <x v="6"/>
    <x v="90"/>
    <x v="91"/>
    <x v="90"/>
    <x v="0"/>
    <x v="0"/>
    <x v="86"/>
    <x v="2"/>
    <x v="2"/>
    <x v="28"/>
    <x v="1"/>
    <x v="5"/>
    <x v="3"/>
    <x v="53"/>
    <x v="8"/>
    <x v="1"/>
    <x v="13"/>
  </r>
  <r>
    <x v="92"/>
    <x v="4"/>
    <x v="81"/>
    <x v="2"/>
    <x v="92"/>
    <x v="42"/>
    <x v="91"/>
    <x v="30"/>
    <x v="72"/>
    <x v="71"/>
    <x v="7"/>
    <x v="1"/>
    <x v="91"/>
    <x v="92"/>
    <x v="91"/>
    <x v="0"/>
    <x v="0"/>
    <x v="87"/>
    <x v="0"/>
    <x v="2"/>
    <x v="4"/>
    <x v="0"/>
    <x v="0"/>
    <x v="2"/>
    <x v="21"/>
    <x v="0"/>
    <x v="1"/>
    <x v="25"/>
  </r>
  <r>
    <x v="93"/>
    <x v="4"/>
    <x v="82"/>
    <x v="1"/>
    <x v="93"/>
    <x v="43"/>
    <x v="92"/>
    <x v="71"/>
    <x v="47"/>
    <x v="72"/>
    <x v="5"/>
    <x v="9"/>
    <x v="92"/>
    <x v="93"/>
    <x v="92"/>
    <x v="0"/>
    <x v="0"/>
    <x v="88"/>
    <x v="9"/>
    <x v="2"/>
    <x v="0"/>
    <x v="0"/>
    <x v="3"/>
    <x v="11"/>
    <x v="24"/>
    <x v="8"/>
    <x v="2"/>
    <x v="57"/>
  </r>
  <r>
    <x v="94"/>
    <x v="4"/>
    <x v="83"/>
    <x v="1"/>
    <x v="94"/>
    <x v="44"/>
    <x v="93"/>
    <x v="72"/>
    <x v="17"/>
    <x v="73"/>
    <x v="68"/>
    <x v="3"/>
    <x v="93"/>
    <x v="94"/>
    <x v="93"/>
    <x v="0"/>
    <x v="0"/>
    <x v="89"/>
    <x v="2"/>
    <x v="2"/>
    <x v="25"/>
    <x v="1"/>
    <x v="3"/>
    <x v="0"/>
    <x v="6"/>
    <x v="3"/>
    <x v="2"/>
    <x v="1"/>
  </r>
  <r>
    <x v="95"/>
    <x v="4"/>
    <x v="84"/>
    <x v="0"/>
    <x v="95"/>
    <x v="45"/>
    <x v="94"/>
    <x v="73"/>
    <x v="73"/>
    <x v="74"/>
    <x v="69"/>
    <x v="0"/>
    <x v="94"/>
    <x v="95"/>
    <x v="94"/>
    <x v="0"/>
    <x v="0"/>
    <x v="90"/>
    <x v="17"/>
    <x v="0"/>
    <x v="29"/>
    <x v="0"/>
    <x v="0"/>
    <x v="7"/>
    <x v="43"/>
    <x v="5"/>
    <x v="1"/>
    <x v="16"/>
  </r>
  <r>
    <x v="96"/>
    <x v="4"/>
    <x v="85"/>
    <x v="1"/>
    <x v="96"/>
    <x v="46"/>
    <x v="95"/>
    <x v="74"/>
    <x v="74"/>
    <x v="75"/>
    <x v="70"/>
    <x v="9"/>
    <x v="95"/>
    <x v="96"/>
    <x v="95"/>
    <x v="0"/>
    <x v="0"/>
    <x v="91"/>
    <x v="1"/>
    <x v="2"/>
    <x v="30"/>
    <x v="0"/>
    <x v="2"/>
    <x v="11"/>
    <x v="26"/>
    <x v="0"/>
    <x v="1"/>
    <x v="58"/>
  </r>
  <r>
    <x v="97"/>
    <x v="4"/>
    <x v="86"/>
    <x v="1"/>
    <x v="97"/>
    <x v="47"/>
    <x v="96"/>
    <x v="75"/>
    <x v="75"/>
    <x v="76"/>
    <x v="71"/>
    <x v="7"/>
    <x v="96"/>
    <x v="97"/>
    <x v="96"/>
    <x v="0"/>
    <x v="0"/>
    <x v="92"/>
    <x v="0"/>
    <x v="2"/>
    <x v="9"/>
    <x v="1"/>
    <x v="0"/>
    <x v="6"/>
    <x v="2"/>
    <x v="0"/>
    <x v="1"/>
    <x v="5"/>
  </r>
  <r>
    <x v="98"/>
    <x v="4"/>
    <x v="87"/>
    <x v="2"/>
    <x v="98"/>
    <x v="48"/>
    <x v="97"/>
    <x v="27"/>
    <x v="76"/>
    <x v="77"/>
    <x v="72"/>
    <x v="0"/>
    <x v="97"/>
    <x v="98"/>
    <x v="97"/>
    <x v="0"/>
    <x v="0"/>
    <x v="93"/>
    <x v="4"/>
    <x v="0"/>
    <x v="12"/>
    <x v="0"/>
    <x v="0"/>
    <x v="0"/>
    <x v="24"/>
    <x v="13"/>
    <x v="2"/>
    <x v="59"/>
  </r>
  <r>
    <x v="99"/>
    <x v="4"/>
    <x v="88"/>
    <x v="1"/>
    <x v="99"/>
    <x v="49"/>
    <x v="98"/>
    <x v="76"/>
    <x v="77"/>
    <x v="19"/>
    <x v="45"/>
    <x v="6"/>
    <x v="98"/>
    <x v="99"/>
    <x v="98"/>
    <x v="0"/>
    <x v="0"/>
    <x v="94"/>
    <x v="0"/>
    <x v="0"/>
    <x v="30"/>
    <x v="1"/>
    <x v="3"/>
    <x v="4"/>
    <x v="2"/>
    <x v="0"/>
    <x v="1"/>
    <x v="60"/>
  </r>
  <r>
    <x v="100"/>
    <x v="5"/>
    <x v="89"/>
    <x v="8"/>
    <x v="100"/>
    <x v="50"/>
    <x v="99"/>
    <x v="77"/>
    <x v="78"/>
    <x v="78"/>
    <x v="31"/>
    <x v="15"/>
    <x v="99"/>
    <x v="100"/>
    <x v="99"/>
    <x v="1"/>
    <x v="1"/>
    <x v="11"/>
    <x v="18"/>
    <x v="3"/>
    <x v="31"/>
    <x v="4"/>
    <x v="9"/>
    <x v="14"/>
    <x v="21"/>
    <x v="16"/>
    <x v="5"/>
    <x v="61"/>
  </r>
  <r>
    <x v="100"/>
    <x v="5"/>
    <x v="89"/>
    <x v="8"/>
    <x v="100"/>
    <x v="50"/>
    <x v="99"/>
    <x v="77"/>
    <x v="78"/>
    <x v="78"/>
    <x v="31"/>
    <x v="10"/>
    <x v="99"/>
    <x v="33"/>
    <x v="75"/>
    <x v="1"/>
    <x v="1"/>
    <x v="11"/>
    <x v="18"/>
    <x v="3"/>
    <x v="31"/>
    <x v="4"/>
    <x v="9"/>
    <x v="14"/>
    <x v="21"/>
    <x v="16"/>
    <x v="5"/>
    <x v="61"/>
  </r>
  <r>
    <x v="100"/>
    <x v="5"/>
    <x v="89"/>
    <x v="8"/>
    <x v="100"/>
    <x v="50"/>
    <x v="99"/>
    <x v="77"/>
    <x v="78"/>
    <x v="78"/>
    <x v="31"/>
    <x v="10"/>
    <x v="99"/>
    <x v="0"/>
    <x v="1"/>
    <x v="1"/>
    <x v="1"/>
    <x v="11"/>
    <x v="18"/>
    <x v="3"/>
    <x v="31"/>
    <x v="4"/>
    <x v="9"/>
    <x v="14"/>
    <x v="21"/>
    <x v="16"/>
    <x v="5"/>
    <x v="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5" cacheId="4" applyNumberFormats="0" applyBorderFormats="0" applyFontFormats="0" applyPatternFormats="0" applyAlignmentFormats="0" applyWidthHeightFormats="1" dataCaption="值" updatedVersion="5" minRefreshableVersion="3" useAutoFormatting="1" createdVersion="6" indent="0" outline="1" outlineData="1" multipleFieldFilters="0" chartFormat="1">
  <location ref="A4:B26" firstHeaderRow="1" firstDataRow="1" firstDataCol="1" rowPageCount="1" colPageCount="1"/>
  <pivotFields count="25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6">
        <item x="8"/>
        <item x="14"/>
        <item x="13"/>
        <item x="4"/>
        <item x="5"/>
        <item x="2"/>
        <item x="9"/>
        <item x="0"/>
        <item x="1"/>
        <item x="3"/>
        <item x="7"/>
        <item x="6"/>
        <item x="11"/>
        <item x="12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1"/>
        <item x="3"/>
        <item m="1" x="5"/>
        <item m="1" x="4"/>
        <item t="default"/>
      </items>
    </pivotField>
    <pivotField axis="axisPage" multipleItemSelectionAllowed="1" showAll="0">
      <items count="29">
        <item m="1" x="9"/>
        <item m="1" x="19"/>
        <item x="3"/>
        <item x="2"/>
        <item x="4"/>
        <item m="1" x="18"/>
        <item x="1"/>
        <item x="8"/>
        <item m="1" x="23"/>
        <item m="1" x="26"/>
        <item m="1" x="27"/>
        <item m="1" x="10"/>
        <item m="1" x="21"/>
        <item m="1" x="14"/>
        <item m="1" x="24"/>
        <item m="1" x="22"/>
        <item m="1" x="12"/>
        <item m="1" x="15"/>
        <item m="1" x="25"/>
        <item m="1" x="17"/>
        <item m="1" x="13"/>
        <item m="1" x="11"/>
        <item m="1" x="20"/>
        <item m="1" x="16"/>
        <item x="0"/>
        <item x="5"/>
        <item x="6"/>
        <item x="7"/>
        <item t="default"/>
      </items>
    </pivotField>
    <pivotField showAll="0"/>
    <pivotField showAll="0"/>
  </pivotFields>
  <rowFields count="2">
    <field x="1"/>
    <field x="21"/>
  </rowFields>
  <rowItems count="22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pageFields count="1">
    <pageField fld="22" hier="0"/>
  </pageFields>
  <dataFields count="1">
    <dataField name="计数项:评星" fld="11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数据透视表1" cacheId="6" applyNumberFormats="0" applyBorderFormats="0" applyFontFormats="0" applyPatternFormats="0" applyAlignmentFormats="0" applyWidthHeightFormats="1" dataCaption="值" updatedVersion="5" minRefreshableVersion="3" useAutoFormatting="1" createdVersion="5" indent="0" compact="0" outline="1" outlineData="1" compactData="0" multipleFieldFilters="0" chartFormat="2">
  <location ref="A3:B12" firstHeaderRow="1" firstDataRow="1" firstDataCol="1"/>
  <pivotFields count="28">
    <pivotField compact="0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/>
    <pivotField compact="0" showAll="0"/>
    <pivotField axis="axisRow" dataField="1" compact="0" multipleItemSelectionAllowed="1" showAll="0">
      <items count="10">
        <item x="5"/>
        <item x="2"/>
        <item x="0"/>
        <item x="7"/>
        <item x="3"/>
        <item x="4"/>
        <item x="1"/>
        <item x="6"/>
        <item h="1" x="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计数项:分类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数据透视表3" cacheId="2" applyNumberFormats="0" applyBorderFormats="0" applyFontFormats="0" applyPatternFormats="0" applyAlignmentFormats="0" applyWidthHeightFormats="1" dataCaption="值" updatedVersion="5" minRefreshableVersion="3" useAutoFormatting="1" createdVersion="6" indent="0" outline="1" outlineData="1" multipleFieldFilters="0" chartFormat="1">
  <location ref="A3:B16" firstHeaderRow="1" firstDataRow="1" firstDataCol="1"/>
  <pivotFields count="28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multipleItemSelectionAllowed="1" showAll="0">
      <items count="18">
        <item h="1" x="7"/>
        <item x="1"/>
        <item x="5"/>
        <item x="11"/>
        <item x="15"/>
        <item x="9"/>
        <item x="6"/>
        <item x="13"/>
        <item x="3"/>
        <item x="8"/>
        <item x="0"/>
        <item x="14"/>
        <item m="1" x="16"/>
        <item x="10"/>
        <item h="1" x="2"/>
        <item h="1" x="4"/>
        <item h="1" x="12"/>
        <item t="default"/>
      </items>
    </pivotField>
    <pivotField showAll="0"/>
    <pivotField showAll="0"/>
  </pivotFields>
  <rowFields count="1">
    <field x="2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 t="grand">
      <x/>
    </i>
  </rowItems>
  <colItems count="1">
    <i/>
  </colItems>
  <dataFields count="1">
    <dataField name="计数项:上架年份" fld="2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数据透视表1" cacheId="3" applyNumberFormats="0" applyBorderFormats="0" applyFontFormats="0" applyPatternFormats="0" applyAlignmentFormats="0" applyWidthHeightFormats="1" dataCaption="值" updatedVersion="5" minRefreshableVersion="3" useAutoFormatting="1" createdVersion="5" indent="0" compact="0" outline="1" outlineData="1" compactData="0" multipleFieldFilters="0" chartFormat="2">
  <location ref="A3:B104" firstHeaderRow="1" firstDataRow="1" firstDataCol="1"/>
  <pivotFields count="27">
    <pivotField axis="axisRow"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9">
        <item x="0"/>
        <item x="2"/>
        <item x="9"/>
        <item x="1"/>
        <item x="12"/>
        <item x="5"/>
        <item x="17"/>
        <item x="3"/>
        <item x="4"/>
        <item x="6"/>
        <item x="7"/>
        <item x="8"/>
        <item x="10"/>
        <item x="11"/>
        <item x="13"/>
        <item x="14"/>
        <item x="15"/>
        <item x="1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求和项:卖家数" fld="18" baseField="0" baseItem="0"/>
  </dataFields>
  <chartFormats count="10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0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0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0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0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0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0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0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0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0" format="54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0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0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0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0" format="58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0" format="59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0" format="60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0" format="6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0" format="62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0" format="63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0" format="64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0" format="65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66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0" format="67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0" format="68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0" format="69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0" format="70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0" format="7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0" format="72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0" format="73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0" format="74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0" format="75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0" format="76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0" format="77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0" format="78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0" format="79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0" format="80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0" format="81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0" format="82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0" format="83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0" format="84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0" format="85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0" format="86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0" format="87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0" format="88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0" format="89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0" format="90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0" format="9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0" format="92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0" format="93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0" format="94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0" format="95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0" format="96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0" format="97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0" format="98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0" format="99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0" format="100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数据透视表6" cacheId="2" applyNumberFormats="0" applyBorderFormats="0" applyFontFormats="0" applyPatternFormats="0" applyAlignmentFormats="0" applyWidthHeightFormats="1" dataCaption="值" updatedVersion="5" minRefreshableVersion="3" useAutoFormatting="1" createdVersion="6" indent="0" outline="1" outlineData="1" multipleFieldFilters="0" chartFormat="2">
  <location ref="A4:C105" firstHeaderRow="0" firstDataRow="1" firstDataCol="1" rowPageCount="1" colPageCount="1"/>
  <pivotFields count="28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90">
        <item x="33"/>
        <item x="1"/>
        <item x="3"/>
        <item x="4"/>
        <item x="2"/>
        <item x="7"/>
        <item x="0"/>
        <item x="5"/>
        <item x="6"/>
        <item x="11"/>
        <item x="8"/>
        <item x="9"/>
        <item x="10"/>
        <item x="13"/>
        <item x="15"/>
        <item x="12"/>
        <item x="17"/>
        <item x="14"/>
        <item x="19"/>
        <item x="25"/>
        <item x="20"/>
        <item x="21"/>
        <item x="23"/>
        <item x="24"/>
        <item x="26"/>
        <item x="31"/>
        <item x="18"/>
        <item x="34"/>
        <item x="35"/>
        <item x="36"/>
        <item x="37"/>
        <item x="22"/>
        <item x="39"/>
        <item x="40"/>
        <item x="41"/>
        <item x="43"/>
        <item x="48"/>
        <item x="27"/>
        <item x="47"/>
        <item x="28"/>
        <item x="30"/>
        <item x="50"/>
        <item x="51"/>
        <item x="52"/>
        <item x="53"/>
        <item x="32"/>
        <item x="57"/>
        <item x="66"/>
        <item x="59"/>
        <item x="61"/>
        <item x="64"/>
        <item x="65"/>
        <item x="74"/>
        <item x="67"/>
        <item x="68"/>
        <item x="69"/>
        <item x="70"/>
        <item x="80"/>
        <item x="71"/>
        <item x="72"/>
        <item x="38"/>
        <item x="77"/>
        <item x="82"/>
        <item x="83"/>
        <item x="85"/>
        <item x="86"/>
        <item x="88"/>
        <item x="42"/>
        <item x="16"/>
        <item x="44"/>
        <item x="45"/>
        <item x="49"/>
        <item x="54"/>
        <item x="56"/>
        <item x="58"/>
        <item x="63"/>
        <item x="73"/>
        <item x="76"/>
        <item x="78"/>
        <item x="79"/>
        <item x="81"/>
        <item x="60"/>
        <item x="87"/>
        <item x="46"/>
        <item x="55"/>
        <item x="62"/>
        <item x="75"/>
        <item x="84"/>
        <item x="29"/>
        <item t="default"/>
      </items>
    </pivotField>
    <pivotField showAll="0">
      <items count="9">
        <item x="5"/>
        <item x="2"/>
        <item x="0"/>
        <item x="7"/>
        <item x="3"/>
        <item x="4"/>
        <item x="1"/>
        <item x="6"/>
        <item t="default"/>
      </items>
    </pivotField>
    <pivotField showAll="0">
      <items count="101">
        <item x="72"/>
        <item x="38"/>
        <item x="42"/>
        <item x="70"/>
        <item x="79"/>
        <item x="95"/>
        <item x="80"/>
        <item x="29"/>
        <item x="15"/>
        <item x="3"/>
        <item x="36"/>
        <item x="60"/>
        <item x="81"/>
        <item x="52"/>
        <item x="62"/>
        <item x="18"/>
        <item x="49"/>
        <item x="25"/>
        <item x="10"/>
        <item x="35"/>
        <item x="48"/>
        <item x="84"/>
        <item x="76"/>
        <item x="97"/>
        <item x="98"/>
        <item x="57"/>
        <item x="4"/>
        <item x="46"/>
        <item x="65"/>
        <item x="6"/>
        <item x="93"/>
        <item x="11"/>
        <item x="51"/>
        <item x="8"/>
        <item x="82"/>
        <item x="1"/>
        <item x="88"/>
        <item x="14"/>
        <item x="44"/>
        <item x="91"/>
        <item x="68"/>
        <item x="67"/>
        <item x="53"/>
        <item x="87"/>
        <item x="5"/>
        <item x="34"/>
        <item x="37"/>
        <item x="0"/>
        <item x="32"/>
        <item x="50"/>
        <item x="61"/>
        <item x="13"/>
        <item x="63"/>
        <item x="39"/>
        <item x="74"/>
        <item x="41"/>
        <item x="71"/>
        <item x="26"/>
        <item x="54"/>
        <item x="73"/>
        <item x="94"/>
        <item x="40"/>
        <item x="92"/>
        <item x="64"/>
        <item x="17"/>
        <item x="96"/>
        <item x="56"/>
        <item x="24"/>
        <item x="77"/>
        <item x="59"/>
        <item x="16"/>
        <item x="55"/>
        <item x="78"/>
        <item x="58"/>
        <item x="47"/>
        <item x="69"/>
        <item x="12"/>
        <item x="7"/>
        <item x="2"/>
        <item x="30"/>
        <item x="23"/>
        <item x="75"/>
        <item x="85"/>
        <item x="20"/>
        <item x="9"/>
        <item x="19"/>
        <item x="86"/>
        <item x="45"/>
        <item x="83"/>
        <item x="90"/>
        <item x="31"/>
        <item x="43"/>
        <item x="21"/>
        <item x="27"/>
        <item x="66"/>
        <item x="89"/>
        <item x="99"/>
        <item x="22"/>
        <item x="28"/>
        <item x="33"/>
        <item t="default"/>
      </items>
    </pivotField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100">
        <item x="92"/>
        <item x="98"/>
        <item x="44"/>
        <item x="50"/>
        <item x="33"/>
        <item x="72"/>
        <item x="37"/>
        <item x="52"/>
        <item x="62"/>
        <item x="10"/>
        <item x="71"/>
        <item x="84"/>
        <item x="55"/>
        <item x="12"/>
        <item x="86"/>
        <item x="38"/>
        <item x="53"/>
        <item x="8"/>
        <item x="22"/>
        <item x="47"/>
        <item x="85"/>
        <item x="34"/>
        <item x="21"/>
        <item x="80"/>
        <item x="88"/>
        <item x="83"/>
        <item x="91"/>
        <item x="58"/>
        <item x="45"/>
        <item x="89"/>
        <item x="40"/>
        <item x="26"/>
        <item x="0"/>
        <item x="29"/>
        <item x="20"/>
        <item x="77"/>
        <item x="96"/>
        <item x="79"/>
        <item x="35"/>
        <item x="90"/>
        <item x="73"/>
        <item x="51"/>
        <item x="31"/>
        <item x="97"/>
        <item x="63"/>
        <item x="30"/>
        <item x="14"/>
        <item x="4"/>
        <item x="6"/>
        <item x="49"/>
        <item x="17"/>
        <item x="56"/>
        <item x="93"/>
        <item x="66"/>
        <item x="67"/>
        <item x="70"/>
        <item x="36"/>
        <item x="78"/>
        <item x="5"/>
        <item x="60"/>
        <item x="69"/>
        <item x="59"/>
        <item x="94"/>
        <item x="42"/>
        <item x="3"/>
        <item x="18"/>
        <item x="81"/>
        <item x="11"/>
        <item x="65"/>
        <item x="13"/>
        <item x="24"/>
        <item x="19"/>
        <item x="46"/>
        <item x="15"/>
        <item x="75"/>
        <item x="76"/>
        <item x="1"/>
        <item x="41"/>
        <item x="27"/>
        <item x="16"/>
        <item x="61"/>
        <item x="7"/>
        <item x="23"/>
        <item x="43"/>
        <item x="25"/>
        <item x="9"/>
        <item x="74"/>
        <item x="82"/>
        <item x="64"/>
        <item x="54"/>
        <item x="48"/>
        <item x="87"/>
        <item x="57"/>
        <item x="68"/>
        <item x="2"/>
        <item x="95"/>
        <item x="39"/>
        <item x="32"/>
        <item x="28"/>
        <item t="default"/>
      </items>
    </pivotField>
    <pivotField showAll="0">
      <items count="78">
        <item x="71"/>
        <item x="62"/>
        <item x="76"/>
        <item x="38"/>
        <item x="29"/>
        <item x="33"/>
        <item x="42"/>
        <item x="50"/>
        <item x="9"/>
        <item x="67"/>
        <item x="44"/>
        <item x="11"/>
        <item x="69"/>
        <item x="34"/>
        <item x="7"/>
        <item x="19"/>
        <item x="40"/>
        <item x="68"/>
        <item x="30"/>
        <item x="18"/>
        <item x="66"/>
        <item x="36"/>
        <item x="0"/>
        <item x="25"/>
        <item x="17"/>
        <item x="75"/>
        <item x="63"/>
        <item x="22"/>
        <item x="31"/>
        <item x="70"/>
        <item x="58"/>
        <item x="27"/>
        <item x="51"/>
        <item x="26"/>
        <item x="4"/>
        <item x="45"/>
        <item x="72"/>
        <item x="54"/>
        <item x="55"/>
        <item x="32"/>
        <item x="47"/>
        <item x="5"/>
        <item x="49"/>
        <item x="57"/>
        <item x="48"/>
        <item x="73"/>
        <item x="37"/>
        <item x="3"/>
        <item x="15"/>
        <item x="64"/>
        <item x="10"/>
        <item x="53"/>
        <item x="12"/>
        <item x="20"/>
        <item x="16"/>
        <item x="39"/>
        <item x="13"/>
        <item x="60"/>
        <item x="61"/>
        <item x="1"/>
        <item x="23"/>
        <item x="14"/>
        <item x="6"/>
        <item x="21"/>
        <item x="8"/>
        <item x="59"/>
        <item x="65"/>
        <item x="56"/>
        <item x="52"/>
        <item x="43"/>
        <item x="41"/>
        <item x="46"/>
        <item x="2"/>
        <item x="28"/>
        <item x="74"/>
        <item x="35"/>
        <item x="24"/>
        <item t="default"/>
      </items>
    </pivotField>
    <pivotField showAll="0">
      <items count="79">
        <item x="42"/>
        <item x="18"/>
        <item x="63"/>
        <item x="32"/>
        <item x="15"/>
        <item x="39"/>
        <item x="77"/>
        <item x="36"/>
        <item x="61"/>
        <item x="76"/>
        <item x="57"/>
        <item x="33"/>
        <item x="51"/>
        <item x="45"/>
        <item x="53"/>
        <item x="2"/>
        <item x="29"/>
        <item x="67"/>
        <item x="60"/>
        <item x="59"/>
        <item x="19"/>
        <item x="11"/>
        <item x="26"/>
        <item x="72"/>
        <item x="68"/>
        <item x="27"/>
        <item x="23"/>
        <item x="31"/>
        <item x="16"/>
        <item x="46"/>
        <item x="28"/>
        <item x="17"/>
        <item x="75"/>
        <item x="22"/>
        <item x="8"/>
        <item x="73"/>
        <item x="12"/>
        <item x="7"/>
        <item x="0"/>
        <item x="64"/>
        <item x="35"/>
        <item x="47"/>
        <item x="9"/>
        <item x="62"/>
        <item x="56"/>
        <item x="40"/>
        <item x="37"/>
        <item x="13"/>
        <item x="30"/>
        <item x="52"/>
        <item x="10"/>
        <item x="65"/>
        <item x="25"/>
        <item x="50"/>
        <item x="48"/>
        <item x="24"/>
        <item x="69"/>
        <item x="43"/>
        <item x="44"/>
        <item x="54"/>
        <item x="71"/>
        <item x="55"/>
        <item x="38"/>
        <item x="3"/>
        <item x="70"/>
        <item x="14"/>
        <item x="5"/>
        <item x="58"/>
        <item x="21"/>
        <item x="41"/>
        <item x="74"/>
        <item x="4"/>
        <item x="49"/>
        <item x="6"/>
        <item x="34"/>
        <item x="1"/>
        <item x="20"/>
        <item x="66"/>
        <item t="default"/>
      </items>
    </pivotField>
    <pivotField showAll="0">
      <items count="79">
        <item x="43"/>
        <item x="15"/>
        <item x="62"/>
        <item x="54"/>
        <item x="28"/>
        <item x="61"/>
        <item x="60"/>
        <item x="47"/>
        <item x="59"/>
        <item x="51"/>
        <item x="48"/>
        <item x="27"/>
        <item x="76"/>
        <item x="16"/>
        <item x="41"/>
        <item x="8"/>
        <item x="74"/>
        <item x="31"/>
        <item x="2"/>
        <item x="0"/>
        <item x="35"/>
        <item x="36"/>
        <item x="9"/>
        <item x="64"/>
        <item x="63"/>
        <item x="37"/>
        <item x="26"/>
        <item x="13"/>
        <item x="29"/>
        <item x="52"/>
        <item x="77"/>
        <item x="10"/>
        <item x="67"/>
        <item x="24"/>
        <item x="71"/>
        <item x="12"/>
        <item x="49"/>
        <item x="65"/>
        <item x="25"/>
        <item x="19"/>
        <item x="23"/>
        <item x="57"/>
        <item x="56"/>
        <item x="46"/>
        <item x="58"/>
        <item x="11"/>
        <item x="14"/>
        <item x="5"/>
        <item x="55"/>
        <item x="40"/>
        <item x="17"/>
        <item x="73"/>
        <item x="7"/>
        <item x="33"/>
        <item x="50"/>
        <item x="53"/>
        <item x="69"/>
        <item x="42"/>
        <item x="75"/>
        <item x="30"/>
        <item x="38"/>
        <item x="4"/>
        <item x="22"/>
        <item x="18"/>
        <item x="34"/>
        <item x="45"/>
        <item x="3"/>
        <item x="1"/>
        <item x="44"/>
        <item x="6"/>
        <item x="32"/>
        <item x="20"/>
        <item x="68"/>
        <item x="72"/>
        <item x="70"/>
        <item x="39"/>
        <item x="66"/>
        <item x="21"/>
        <item t="default"/>
      </items>
    </pivotField>
    <pivotField showAll="0">
      <items count="74">
        <item x="56"/>
        <item x="62"/>
        <item x="46"/>
        <item x="18"/>
        <item x="48"/>
        <item x="28"/>
        <item x="55"/>
        <item x="54"/>
        <item x="19"/>
        <item x="61"/>
        <item x="53"/>
        <item x="51"/>
        <item x="52"/>
        <item x="15"/>
        <item x="72"/>
        <item x="2"/>
        <item x="16"/>
        <item x="42"/>
        <item x="27"/>
        <item x="71"/>
        <item x="38"/>
        <item x="8"/>
        <item x="69"/>
        <item x="30"/>
        <item x="34"/>
        <item x="7"/>
        <item x="65"/>
        <item x="0"/>
        <item x="25"/>
        <item x="9"/>
        <item x="59"/>
        <item x="57"/>
        <item x="58"/>
        <item x="24"/>
        <item x="35"/>
        <item x="26"/>
        <item x="13"/>
        <item x="17"/>
        <item x="47"/>
        <item x="10"/>
        <item x="12"/>
        <item x="64"/>
        <item x="41"/>
        <item x="29"/>
        <item x="11"/>
        <item x="43"/>
        <item x="40"/>
        <item x="45"/>
        <item x="23"/>
        <item x="50"/>
        <item x="67"/>
        <item x="66"/>
        <item x="49"/>
        <item x="68"/>
        <item x="14"/>
        <item x="5"/>
        <item x="32"/>
        <item x="3"/>
        <item x="39"/>
        <item x="70"/>
        <item x="36"/>
        <item x="44"/>
        <item x="60"/>
        <item x="21"/>
        <item x="4"/>
        <item x="22"/>
        <item x="63"/>
        <item x="6"/>
        <item x="37"/>
        <item x="33"/>
        <item x="1"/>
        <item x="20"/>
        <item x="31"/>
        <item t="default"/>
      </items>
    </pivotField>
    <pivotField showAll="0">
      <items count="16">
        <item x="8"/>
        <item x="14"/>
        <item x="13"/>
        <item x="4"/>
        <item x="5"/>
        <item x="2"/>
        <item x="9"/>
        <item x="0"/>
        <item x="1"/>
        <item x="3"/>
        <item x="7"/>
        <item x="6"/>
        <item x="11"/>
        <item x="12"/>
        <item x="10"/>
        <item t="default"/>
      </items>
    </pivotField>
    <pivotField showAll="0">
      <items count="100">
        <item x="47"/>
        <item x="14"/>
        <item x="66"/>
        <item x="56"/>
        <item x="20"/>
        <item x="63"/>
        <item x="98"/>
        <item x="52"/>
        <item x="4"/>
        <item x="71"/>
        <item x="55"/>
        <item x="33"/>
        <item x="16"/>
        <item x="50"/>
        <item x="23"/>
        <item x="37"/>
        <item x="92"/>
        <item x="53"/>
        <item x="24"/>
        <item x="44"/>
        <item x="68"/>
        <item x="35"/>
        <item x="95"/>
        <item x="40"/>
        <item x="87"/>
        <item x="28"/>
        <item x="73"/>
        <item x="77"/>
        <item x="17"/>
        <item x="84"/>
        <item x="81"/>
        <item x="0"/>
        <item x="82"/>
        <item x="93"/>
        <item x="97"/>
        <item x="79"/>
        <item x="18"/>
        <item x="62"/>
        <item x="72"/>
        <item x="74"/>
        <item x="45"/>
        <item x="86"/>
        <item x="12"/>
        <item x="65"/>
        <item x="19"/>
        <item x="30"/>
        <item x="61"/>
        <item x="32"/>
        <item x="67"/>
        <item x="91"/>
        <item x="64"/>
        <item x="43"/>
        <item x="2"/>
        <item x="70"/>
        <item x="26"/>
        <item x="57"/>
        <item x="89"/>
        <item x="48"/>
        <item x="78"/>
        <item x="3"/>
        <item x="90"/>
        <item x="75"/>
        <item x="59"/>
        <item x="8"/>
        <item x="76"/>
        <item x="69"/>
        <item x="39"/>
        <item x="51"/>
        <item x="83"/>
        <item x="36"/>
        <item x="88"/>
        <item x="96"/>
        <item x="7"/>
        <item x="9"/>
        <item x="34"/>
        <item x="1"/>
        <item x="38"/>
        <item x="46"/>
        <item x="5"/>
        <item x="22"/>
        <item x="13"/>
        <item x="6"/>
        <item x="25"/>
        <item x="85"/>
        <item x="15"/>
        <item x="29"/>
        <item x="80"/>
        <item x="31"/>
        <item x="49"/>
        <item x="58"/>
        <item x="41"/>
        <item x="42"/>
        <item x="94"/>
        <item x="21"/>
        <item x="60"/>
        <item x="27"/>
        <item x="10"/>
        <item x="54"/>
        <item x="11"/>
        <item t="default"/>
      </items>
    </pivotField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>
      <items count="100">
        <item x="75"/>
        <item x="71"/>
        <item x="65"/>
        <item x="56"/>
        <item x="80"/>
        <item x="90"/>
        <item x="97"/>
        <item x="83"/>
        <item x="58"/>
        <item x="61"/>
        <item x="66"/>
        <item x="70"/>
        <item x="52"/>
        <item x="77"/>
        <item x="78"/>
        <item x="18"/>
        <item x="69"/>
        <item x="95"/>
        <item x="96"/>
        <item x="91"/>
        <item x="37"/>
        <item x="15"/>
        <item x="86"/>
        <item x="51"/>
        <item x="81"/>
        <item x="67"/>
        <item x="44"/>
        <item x="85"/>
        <item x="29"/>
        <item x="28"/>
        <item x="94"/>
        <item x="72"/>
        <item x="60"/>
        <item x="32"/>
        <item x="19"/>
        <item x="49"/>
        <item x="98"/>
        <item x="87"/>
        <item x="16"/>
        <item x="53"/>
        <item x="43"/>
        <item x="74"/>
        <item x="64"/>
        <item x="26"/>
        <item x="50"/>
        <item x="73"/>
        <item x="9"/>
        <item x="57"/>
        <item x="17"/>
        <item x="30"/>
        <item x="45"/>
        <item x="36"/>
        <item x="41"/>
        <item x="48"/>
        <item x="62"/>
        <item x="25"/>
        <item x="40"/>
        <item x="2"/>
        <item x="92"/>
        <item x="59"/>
        <item x="38"/>
        <item x="93"/>
        <item x="27"/>
        <item x="88"/>
        <item x="54"/>
        <item x="14"/>
        <item x="4"/>
        <item x="89"/>
        <item x="47"/>
        <item x="22"/>
        <item x="79"/>
        <item x="31"/>
        <item x="7"/>
        <item x="13"/>
        <item x="68"/>
        <item x="82"/>
        <item x="76"/>
        <item x="46"/>
        <item x="24"/>
        <item x="34"/>
        <item x="12"/>
        <item x="35"/>
        <item x="39"/>
        <item x="8"/>
        <item x="55"/>
        <item x="11"/>
        <item x="10"/>
        <item x="63"/>
        <item x="84"/>
        <item x="21"/>
        <item x="5"/>
        <item x="23"/>
        <item x="42"/>
        <item x="3"/>
        <item x="0"/>
        <item x="6"/>
        <item x="20"/>
        <item x="1"/>
        <item x="33"/>
        <item t="default"/>
      </items>
    </pivotField>
    <pivotField dataField="1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96">
        <item x="77"/>
        <item x="45"/>
        <item x="32"/>
        <item x="34"/>
        <item x="64"/>
        <item x="59"/>
        <item x="35"/>
        <item x="8"/>
        <item x="43"/>
        <item x="15"/>
        <item x="78"/>
        <item x="54"/>
        <item x="88"/>
        <item x="53"/>
        <item x="65"/>
        <item x="94"/>
        <item x="93"/>
        <item x="33"/>
        <item x="51"/>
        <item x="70"/>
        <item x="52"/>
        <item x="39"/>
        <item x="56"/>
        <item x="41"/>
        <item x="27"/>
        <item x="46"/>
        <item x="14"/>
        <item x="30"/>
        <item x="42"/>
        <item x="69"/>
        <item x="13"/>
        <item x="20"/>
        <item x="63"/>
        <item x="50"/>
        <item x="58"/>
        <item x="60"/>
        <item x="5"/>
        <item x="25"/>
        <item x="7"/>
        <item x="85"/>
        <item x="68"/>
        <item x="22"/>
        <item x="23"/>
        <item x="29"/>
        <item x="31"/>
        <item x="84"/>
        <item x="4"/>
        <item x="19"/>
        <item x="87"/>
        <item x="76"/>
        <item x="12"/>
        <item x="73"/>
        <item x="80"/>
        <item x="0"/>
        <item x="62"/>
        <item x="38"/>
        <item x="44"/>
        <item x="91"/>
        <item x="66"/>
        <item x="36"/>
        <item x="61"/>
        <item x="81"/>
        <item x="72"/>
        <item x="86"/>
        <item x="47"/>
        <item x="21"/>
        <item x="9"/>
        <item x="28"/>
        <item x="71"/>
        <item x="1"/>
        <item x="40"/>
        <item x="57"/>
        <item x="82"/>
        <item x="2"/>
        <item x="48"/>
        <item x="18"/>
        <item x="16"/>
        <item x="92"/>
        <item x="74"/>
        <item x="37"/>
        <item x="75"/>
        <item x="6"/>
        <item x="10"/>
        <item x="49"/>
        <item x="90"/>
        <item x="67"/>
        <item x="24"/>
        <item x="26"/>
        <item x="3"/>
        <item x="83"/>
        <item x="55"/>
        <item x="89"/>
        <item x="79"/>
        <item x="17"/>
        <item x="11"/>
        <item t="default"/>
      </items>
    </pivotField>
    <pivotField showAll="0">
      <items count="19">
        <item x="0"/>
        <item x="2"/>
        <item x="9"/>
        <item x="1"/>
        <item x="12"/>
        <item x="5"/>
        <item x="11"/>
        <item x="3"/>
        <item x="7"/>
        <item x="4"/>
        <item x="16"/>
        <item x="15"/>
        <item x="14"/>
        <item x="17"/>
        <item x="8"/>
        <item x="6"/>
        <item x="10"/>
        <item x="13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2">
        <item x="17"/>
        <item x="10"/>
        <item x="29"/>
        <item x="23"/>
        <item x="22"/>
        <item x="14"/>
        <item x="12"/>
        <item x="13"/>
        <item x="16"/>
        <item x="11"/>
        <item x="5"/>
        <item x="24"/>
        <item x="6"/>
        <item x="15"/>
        <item x="1"/>
        <item x="19"/>
        <item x="30"/>
        <item x="25"/>
        <item x="0"/>
        <item x="20"/>
        <item x="4"/>
        <item x="26"/>
        <item x="2"/>
        <item x="9"/>
        <item x="21"/>
        <item x="8"/>
        <item x="3"/>
        <item x="18"/>
        <item x="7"/>
        <item x="27"/>
        <item x="28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axis="axisPage" showAll="0">
      <items count="22">
        <item m="1" x="9"/>
        <item m="1" x="20"/>
        <item m="1" x="15"/>
        <item m="1" x="10"/>
        <item m="1" x="16"/>
        <item m="1" x="18"/>
        <item m="1" x="11"/>
        <item x="3"/>
        <item m="1" x="14"/>
        <item x="2"/>
        <item m="1" x="17"/>
        <item m="1" x="19"/>
        <item x="4"/>
        <item m="1" x="12"/>
        <item x="8"/>
        <item x="1"/>
        <item m="1" x="13"/>
        <item x="0"/>
        <item x="5"/>
        <item x="6"/>
        <item x="7"/>
        <item t="default"/>
      </items>
    </pivotField>
    <pivotField showAll="0">
      <items count="15">
        <item x="9"/>
        <item x="0"/>
        <item x="12"/>
        <item x="8"/>
        <item x="2"/>
        <item x="4"/>
        <item x="13"/>
        <item x="3"/>
        <item x="6"/>
        <item x="1"/>
        <item x="5"/>
        <item x="10"/>
        <item x="7"/>
        <item x="11"/>
        <item t="default"/>
      </items>
    </pivotField>
    <pivotField showAll="0">
      <items count="55">
        <item x="43"/>
        <item x="48"/>
        <item x="16"/>
        <item x="5"/>
        <item x="42"/>
        <item x="31"/>
        <item x="44"/>
        <item x="30"/>
        <item x="39"/>
        <item x="14"/>
        <item x="7"/>
        <item x="26"/>
        <item x="46"/>
        <item x="22"/>
        <item x="2"/>
        <item x="10"/>
        <item x="11"/>
        <item x="37"/>
        <item x="27"/>
        <item x="53"/>
        <item x="50"/>
        <item x="9"/>
        <item x="13"/>
        <item x="45"/>
        <item x="33"/>
        <item x="34"/>
        <item x="23"/>
        <item x="12"/>
        <item x="8"/>
        <item x="32"/>
        <item x="49"/>
        <item x="3"/>
        <item x="18"/>
        <item x="52"/>
        <item x="40"/>
        <item x="4"/>
        <item x="24"/>
        <item x="51"/>
        <item x="6"/>
        <item x="28"/>
        <item x="41"/>
        <item x="15"/>
        <item x="29"/>
        <item x="20"/>
        <item x="36"/>
        <item x="19"/>
        <item x="1"/>
        <item x="0"/>
        <item x="35"/>
        <item x="17"/>
        <item x="47"/>
        <item x="25"/>
        <item x="38"/>
        <item x="21"/>
        <item t="default"/>
      </items>
    </pivotField>
    <pivotField showAll="0">
      <items count="18">
        <item x="7"/>
        <item x="12"/>
        <item x="2"/>
        <item x="10"/>
        <item m="1" x="16"/>
        <item x="14"/>
        <item x="1"/>
        <item x="5"/>
        <item x="11"/>
        <item x="15"/>
        <item x="9"/>
        <item x="6"/>
        <item x="13"/>
        <item x="3"/>
        <item x="8"/>
        <item x="0"/>
        <item x="4"/>
        <item t="default"/>
      </items>
    </pivotField>
    <pivotField showAll="0">
      <items count="6">
        <item x="1"/>
        <item x="4"/>
        <item x="2"/>
        <item x="0"/>
        <item x="3"/>
        <item t="default"/>
      </items>
    </pivotField>
    <pivotField showAll="0">
      <items count="62">
        <item x="13"/>
        <item x="0"/>
        <item x="14"/>
        <item x="16"/>
        <item x="19"/>
        <item x="40"/>
        <item x="5"/>
        <item x="58"/>
        <item x="34"/>
        <item x="20"/>
        <item x="9"/>
        <item x="6"/>
        <item x="49"/>
        <item x="1"/>
        <item x="44"/>
        <item x="59"/>
        <item x="10"/>
        <item x="29"/>
        <item x="50"/>
        <item x="42"/>
        <item x="30"/>
        <item x="39"/>
        <item x="11"/>
        <item x="12"/>
        <item x="18"/>
        <item x="36"/>
        <item x="54"/>
        <item x="23"/>
        <item x="25"/>
        <item x="8"/>
        <item x="4"/>
        <item x="41"/>
        <item x="24"/>
        <item x="47"/>
        <item x="37"/>
        <item x="33"/>
        <item x="60"/>
        <item x="45"/>
        <item x="46"/>
        <item x="15"/>
        <item x="21"/>
        <item x="57"/>
        <item x="51"/>
        <item x="53"/>
        <item x="55"/>
        <item x="35"/>
        <item x="22"/>
        <item x="26"/>
        <item x="31"/>
        <item x="7"/>
        <item x="48"/>
        <item x="32"/>
        <item x="38"/>
        <item x="2"/>
        <item x="43"/>
        <item x="28"/>
        <item x="56"/>
        <item x="17"/>
        <item x="27"/>
        <item x="3"/>
        <item x="52"/>
        <item t="default"/>
      </items>
    </pivotField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-2"/>
  </colFields>
  <colItems count="2">
    <i>
      <x/>
    </i>
    <i i="1">
      <x v="1"/>
    </i>
  </colItems>
  <pageFields count="1">
    <pageField fld="22" hier="0"/>
  </pageFields>
  <dataFields count="2">
    <dataField name="求和项:预测30天销量" fld="13" baseField="0" baseItem="0"/>
    <dataField name="平均值项:销量平均值" fld="15" subtotal="average" baseField="0" baseItem="0"/>
  </dataFields>
  <chartFormats count="20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0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0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0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0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0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0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0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0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0" format="54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0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0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0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0" format="58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0" format="59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0" format="60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0" format="6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0" format="62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0" format="63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0" format="64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0" format="65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66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0" format="67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0" format="68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0" format="69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0" format="70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0" format="7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0" format="72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0" format="73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0" format="74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0" format="75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0" format="76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0" format="77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0" format="78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0" format="79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0" format="80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0" format="81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0" format="82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0" format="83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0" format="84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0" format="85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0" format="86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0" format="87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0" format="88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0" format="89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0" format="90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0" format="9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0" format="92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0" format="93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0" format="94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0" format="95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0" format="96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0" format="97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0" format="98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0" format="99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0" format="100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0" format="10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0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0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0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05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06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7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08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09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10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11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0" format="112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0" format="113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0" format="114">
      <pivotArea type="data" outline="0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chartFormat>
    <chartFormat chart="0" format="115">
      <pivotArea type="data" outline="0" fieldPosition="0">
        <references count="2">
          <reference field="4294967294" count="1" selected="0">
            <x v="1"/>
          </reference>
          <reference field="0" count="1" selected="0">
            <x v="13"/>
          </reference>
        </references>
      </pivotArea>
    </chartFormat>
    <chartFormat chart="0" format="116">
      <pivotArea type="data" outline="0" fieldPosition="0">
        <references count="2">
          <reference field="4294967294" count="1" selected="0">
            <x v="1"/>
          </reference>
          <reference field="0" count="1" selected="0">
            <x v="14"/>
          </reference>
        </references>
      </pivotArea>
    </chartFormat>
    <chartFormat chart="0" format="117">
      <pivotArea type="data" outline="0" fieldPosition="0">
        <references count="2">
          <reference field="4294967294" count="1" selected="0">
            <x v="1"/>
          </reference>
          <reference field="0" count="1" selected="0">
            <x v="15"/>
          </reference>
        </references>
      </pivotArea>
    </chartFormat>
    <chartFormat chart="0" format="118">
      <pivotArea type="data" outline="0" fieldPosition="0">
        <references count="2">
          <reference field="4294967294" count="1" selected="0">
            <x v="1"/>
          </reference>
          <reference field="0" count="1" selected="0">
            <x v="16"/>
          </reference>
        </references>
      </pivotArea>
    </chartFormat>
    <chartFormat chart="0" format="119">
      <pivotArea type="data" outline="0" fieldPosition="0">
        <references count="2">
          <reference field="4294967294" count="1" selected="0">
            <x v="1"/>
          </reference>
          <reference field="0" count="1" selected="0">
            <x v="17"/>
          </reference>
        </references>
      </pivotArea>
    </chartFormat>
    <chartFormat chart="0" format="120">
      <pivotArea type="data" outline="0" fieldPosition="0">
        <references count="2">
          <reference field="4294967294" count="1" selected="0">
            <x v="1"/>
          </reference>
          <reference field="0" count="1" selected="0">
            <x v="18"/>
          </reference>
        </references>
      </pivotArea>
    </chartFormat>
    <chartFormat chart="0" format="121">
      <pivotArea type="data" outline="0" fieldPosition="0">
        <references count="2">
          <reference field="4294967294" count="1" selected="0">
            <x v="1"/>
          </reference>
          <reference field="0" count="1" selected="0">
            <x v="19"/>
          </reference>
        </references>
      </pivotArea>
    </chartFormat>
    <chartFormat chart="0" format="122">
      <pivotArea type="data" outline="0" fieldPosition="0">
        <references count="2">
          <reference field="4294967294" count="1" selected="0">
            <x v="1"/>
          </reference>
          <reference field="0" count="1" selected="0">
            <x v="20"/>
          </reference>
        </references>
      </pivotArea>
    </chartFormat>
    <chartFormat chart="0" format="123">
      <pivotArea type="data" outline="0" fieldPosition="0">
        <references count="2">
          <reference field="4294967294" count="1" selected="0">
            <x v="1"/>
          </reference>
          <reference field="0" count="1" selected="0">
            <x v="21"/>
          </reference>
        </references>
      </pivotArea>
    </chartFormat>
    <chartFormat chart="0" format="124">
      <pivotArea type="data" outline="0" fieldPosition="0">
        <references count="2">
          <reference field="4294967294" count="1" selected="0">
            <x v="1"/>
          </reference>
          <reference field="0" count="1" selected="0">
            <x v="22"/>
          </reference>
        </references>
      </pivotArea>
    </chartFormat>
    <chartFormat chart="0" format="125">
      <pivotArea type="data" outline="0" fieldPosition="0">
        <references count="2">
          <reference field="4294967294" count="1" selected="0">
            <x v="1"/>
          </reference>
          <reference field="0" count="1" selected="0">
            <x v="23"/>
          </reference>
        </references>
      </pivotArea>
    </chartFormat>
    <chartFormat chart="0" format="126">
      <pivotArea type="data" outline="0" fieldPosition="0">
        <references count="2">
          <reference field="4294967294" count="1" selected="0">
            <x v="1"/>
          </reference>
          <reference field="0" count="1" selected="0">
            <x v="24"/>
          </reference>
        </references>
      </pivotArea>
    </chartFormat>
    <chartFormat chart="0" format="127">
      <pivotArea type="data" outline="0" fieldPosition="0">
        <references count="2">
          <reference field="4294967294" count="1" selected="0">
            <x v="1"/>
          </reference>
          <reference field="0" count="1" selected="0">
            <x v="25"/>
          </reference>
        </references>
      </pivotArea>
    </chartFormat>
    <chartFormat chart="0" format="128">
      <pivotArea type="data" outline="0" fieldPosition="0">
        <references count="2">
          <reference field="4294967294" count="1" selected="0">
            <x v="1"/>
          </reference>
          <reference field="0" count="1" selected="0">
            <x v="26"/>
          </reference>
        </references>
      </pivotArea>
    </chartFormat>
    <chartFormat chart="0" format="129">
      <pivotArea type="data" outline="0" fieldPosition="0">
        <references count="2">
          <reference field="4294967294" count="1" selected="0">
            <x v="1"/>
          </reference>
          <reference field="0" count="1" selected="0">
            <x v="27"/>
          </reference>
        </references>
      </pivotArea>
    </chartFormat>
    <chartFormat chart="0" format="130">
      <pivotArea type="data" outline="0" fieldPosition="0">
        <references count="2">
          <reference field="4294967294" count="1" selected="0">
            <x v="1"/>
          </reference>
          <reference field="0" count="1" selected="0">
            <x v="28"/>
          </reference>
        </references>
      </pivotArea>
    </chartFormat>
    <chartFormat chart="0" format="131">
      <pivotArea type="data" outline="0" fieldPosition="0">
        <references count="2">
          <reference field="4294967294" count="1" selected="0">
            <x v="1"/>
          </reference>
          <reference field="0" count="1" selected="0">
            <x v="29"/>
          </reference>
        </references>
      </pivotArea>
    </chartFormat>
    <chartFormat chart="0" format="132">
      <pivotArea type="data" outline="0" fieldPosition="0">
        <references count="2">
          <reference field="4294967294" count="1" selected="0">
            <x v="1"/>
          </reference>
          <reference field="0" count="1" selected="0">
            <x v="30"/>
          </reference>
        </references>
      </pivotArea>
    </chartFormat>
    <chartFormat chart="0" format="133">
      <pivotArea type="data" outline="0" fieldPosition="0">
        <references count="2">
          <reference field="4294967294" count="1" selected="0">
            <x v="1"/>
          </reference>
          <reference field="0" count="1" selected="0">
            <x v="31"/>
          </reference>
        </references>
      </pivotArea>
    </chartFormat>
    <chartFormat chart="0" format="134">
      <pivotArea type="data" outline="0" fieldPosition="0">
        <references count="2">
          <reference field="4294967294" count="1" selected="0">
            <x v="1"/>
          </reference>
          <reference field="0" count="1" selected="0">
            <x v="32"/>
          </reference>
        </references>
      </pivotArea>
    </chartFormat>
    <chartFormat chart="0" format="135">
      <pivotArea type="data" outline="0" fieldPosition="0">
        <references count="2">
          <reference field="4294967294" count="1" selected="0">
            <x v="1"/>
          </reference>
          <reference field="0" count="1" selected="0">
            <x v="33"/>
          </reference>
        </references>
      </pivotArea>
    </chartFormat>
    <chartFormat chart="0" format="136">
      <pivotArea type="data" outline="0" fieldPosition="0">
        <references count="2">
          <reference field="4294967294" count="1" selected="0">
            <x v="1"/>
          </reference>
          <reference field="0" count="1" selected="0">
            <x v="34"/>
          </reference>
        </references>
      </pivotArea>
    </chartFormat>
    <chartFormat chart="0" format="137">
      <pivotArea type="data" outline="0" fieldPosition="0">
        <references count="2">
          <reference field="4294967294" count="1" selected="0">
            <x v="1"/>
          </reference>
          <reference field="0" count="1" selected="0">
            <x v="35"/>
          </reference>
        </references>
      </pivotArea>
    </chartFormat>
    <chartFormat chart="0" format="138">
      <pivotArea type="data" outline="0" fieldPosition="0">
        <references count="2">
          <reference field="4294967294" count="1" selected="0">
            <x v="1"/>
          </reference>
          <reference field="0" count="1" selected="0">
            <x v="36"/>
          </reference>
        </references>
      </pivotArea>
    </chartFormat>
    <chartFormat chart="0" format="139">
      <pivotArea type="data" outline="0" fieldPosition="0">
        <references count="2">
          <reference field="4294967294" count="1" selected="0">
            <x v="1"/>
          </reference>
          <reference field="0" count="1" selected="0">
            <x v="37"/>
          </reference>
        </references>
      </pivotArea>
    </chartFormat>
    <chartFormat chart="0" format="140">
      <pivotArea type="data" outline="0" fieldPosition="0">
        <references count="2">
          <reference field="4294967294" count="1" selected="0">
            <x v="1"/>
          </reference>
          <reference field="0" count="1" selected="0">
            <x v="38"/>
          </reference>
        </references>
      </pivotArea>
    </chartFormat>
    <chartFormat chart="0" format="141">
      <pivotArea type="data" outline="0" fieldPosition="0">
        <references count="2">
          <reference field="4294967294" count="1" selected="0">
            <x v="1"/>
          </reference>
          <reference field="0" count="1" selected="0">
            <x v="39"/>
          </reference>
        </references>
      </pivotArea>
    </chartFormat>
    <chartFormat chart="0" format="142">
      <pivotArea type="data" outline="0" fieldPosition="0">
        <references count="2">
          <reference field="4294967294" count="1" selected="0">
            <x v="1"/>
          </reference>
          <reference field="0" count="1" selected="0">
            <x v="40"/>
          </reference>
        </references>
      </pivotArea>
    </chartFormat>
    <chartFormat chart="0" format="143">
      <pivotArea type="data" outline="0" fieldPosition="0">
        <references count="2">
          <reference field="4294967294" count="1" selected="0">
            <x v="1"/>
          </reference>
          <reference field="0" count="1" selected="0">
            <x v="41"/>
          </reference>
        </references>
      </pivotArea>
    </chartFormat>
    <chartFormat chart="0" format="144">
      <pivotArea type="data" outline="0" fieldPosition="0">
        <references count="2">
          <reference field="4294967294" count="1" selected="0">
            <x v="1"/>
          </reference>
          <reference field="0" count="1" selected="0">
            <x v="42"/>
          </reference>
        </references>
      </pivotArea>
    </chartFormat>
    <chartFormat chart="0" format="145">
      <pivotArea type="data" outline="0" fieldPosition="0">
        <references count="2">
          <reference field="4294967294" count="1" selected="0">
            <x v="1"/>
          </reference>
          <reference field="0" count="1" selected="0">
            <x v="43"/>
          </reference>
        </references>
      </pivotArea>
    </chartFormat>
    <chartFormat chart="0" format="146">
      <pivotArea type="data" outline="0" fieldPosition="0">
        <references count="2">
          <reference field="4294967294" count="1" selected="0">
            <x v="1"/>
          </reference>
          <reference field="0" count="1" selected="0">
            <x v="44"/>
          </reference>
        </references>
      </pivotArea>
    </chartFormat>
    <chartFormat chart="0" format="147">
      <pivotArea type="data" outline="0" fieldPosition="0">
        <references count="2">
          <reference field="4294967294" count="1" selected="0">
            <x v="1"/>
          </reference>
          <reference field="0" count="1" selected="0">
            <x v="45"/>
          </reference>
        </references>
      </pivotArea>
    </chartFormat>
    <chartFormat chart="0" format="148">
      <pivotArea type="data" outline="0" fieldPosition="0">
        <references count="2">
          <reference field="4294967294" count="1" selected="0">
            <x v="1"/>
          </reference>
          <reference field="0" count="1" selected="0">
            <x v="46"/>
          </reference>
        </references>
      </pivotArea>
    </chartFormat>
    <chartFormat chart="0" format="149">
      <pivotArea type="data" outline="0" fieldPosition="0">
        <references count="2">
          <reference field="4294967294" count="1" selected="0">
            <x v="1"/>
          </reference>
          <reference field="0" count="1" selected="0">
            <x v="47"/>
          </reference>
        </references>
      </pivotArea>
    </chartFormat>
    <chartFormat chart="0" format="150">
      <pivotArea type="data" outline="0" fieldPosition="0">
        <references count="2">
          <reference field="4294967294" count="1" selected="0">
            <x v="1"/>
          </reference>
          <reference field="0" count="1" selected="0">
            <x v="48"/>
          </reference>
        </references>
      </pivotArea>
    </chartFormat>
    <chartFormat chart="0" format="151">
      <pivotArea type="data" outline="0" fieldPosition="0">
        <references count="2">
          <reference field="4294967294" count="1" selected="0">
            <x v="1"/>
          </reference>
          <reference field="0" count="1" selected="0">
            <x v="49"/>
          </reference>
        </references>
      </pivotArea>
    </chartFormat>
    <chartFormat chart="0" format="152">
      <pivotArea type="data" outline="0" fieldPosition="0">
        <references count="2">
          <reference field="4294967294" count="1" selected="0">
            <x v="1"/>
          </reference>
          <reference field="0" count="1" selected="0">
            <x v="50"/>
          </reference>
        </references>
      </pivotArea>
    </chartFormat>
    <chartFormat chart="0" format="153">
      <pivotArea type="data" outline="0" fieldPosition="0">
        <references count="2">
          <reference field="4294967294" count="1" selected="0">
            <x v="1"/>
          </reference>
          <reference field="0" count="1" selected="0">
            <x v="51"/>
          </reference>
        </references>
      </pivotArea>
    </chartFormat>
    <chartFormat chart="0" format="154">
      <pivotArea type="data" outline="0" fieldPosition="0">
        <references count="2">
          <reference field="4294967294" count="1" selected="0">
            <x v="1"/>
          </reference>
          <reference field="0" count="1" selected="0">
            <x v="52"/>
          </reference>
        </references>
      </pivotArea>
    </chartFormat>
    <chartFormat chart="0" format="155">
      <pivotArea type="data" outline="0" fieldPosition="0">
        <references count="2">
          <reference field="4294967294" count="1" selected="0">
            <x v="1"/>
          </reference>
          <reference field="0" count="1" selected="0">
            <x v="53"/>
          </reference>
        </references>
      </pivotArea>
    </chartFormat>
    <chartFormat chart="0" format="156">
      <pivotArea type="data" outline="0" fieldPosition="0">
        <references count="2">
          <reference field="4294967294" count="1" selected="0">
            <x v="1"/>
          </reference>
          <reference field="0" count="1" selected="0">
            <x v="54"/>
          </reference>
        </references>
      </pivotArea>
    </chartFormat>
    <chartFormat chart="0" format="157">
      <pivotArea type="data" outline="0" fieldPosition="0">
        <references count="2">
          <reference field="4294967294" count="1" selected="0">
            <x v="1"/>
          </reference>
          <reference field="0" count="1" selected="0">
            <x v="55"/>
          </reference>
        </references>
      </pivotArea>
    </chartFormat>
    <chartFormat chart="0" format="158">
      <pivotArea type="data" outline="0" fieldPosition="0">
        <references count="2">
          <reference field="4294967294" count="1" selected="0">
            <x v="1"/>
          </reference>
          <reference field="0" count="1" selected="0">
            <x v="56"/>
          </reference>
        </references>
      </pivotArea>
    </chartFormat>
    <chartFormat chart="0" format="159">
      <pivotArea type="data" outline="0" fieldPosition="0">
        <references count="2">
          <reference field="4294967294" count="1" selected="0">
            <x v="1"/>
          </reference>
          <reference field="0" count="1" selected="0">
            <x v="57"/>
          </reference>
        </references>
      </pivotArea>
    </chartFormat>
    <chartFormat chart="0" format="160">
      <pivotArea type="data" outline="0" fieldPosition="0">
        <references count="2">
          <reference field="4294967294" count="1" selected="0">
            <x v="1"/>
          </reference>
          <reference field="0" count="1" selected="0">
            <x v="58"/>
          </reference>
        </references>
      </pivotArea>
    </chartFormat>
    <chartFormat chart="0" format="161">
      <pivotArea type="data" outline="0" fieldPosition="0">
        <references count="2">
          <reference field="4294967294" count="1" selected="0">
            <x v="1"/>
          </reference>
          <reference field="0" count="1" selected="0">
            <x v="59"/>
          </reference>
        </references>
      </pivotArea>
    </chartFormat>
    <chartFormat chart="0" format="162">
      <pivotArea type="data" outline="0" fieldPosition="0">
        <references count="2">
          <reference field="4294967294" count="1" selected="0">
            <x v="1"/>
          </reference>
          <reference field="0" count="1" selected="0">
            <x v="60"/>
          </reference>
        </references>
      </pivotArea>
    </chartFormat>
    <chartFormat chart="0" format="163">
      <pivotArea type="data" outline="0" fieldPosition="0">
        <references count="2">
          <reference field="4294967294" count="1" selected="0">
            <x v="1"/>
          </reference>
          <reference field="0" count="1" selected="0">
            <x v="61"/>
          </reference>
        </references>
      </pivotArea>
    </chartFormat>
    <chartFormat chart="0" format="164">
      <pivotArea type="data" outline="0" fieldPosition="0">
        <references count="2">
          <reference field="4294967294" count="1" selected="0">
            <x v="1"/>
          </reference>
          <reference field="0" count="1" selected="0">
            <x v="62"/>
          </reference>
        </references>
      </pivotArea>
    </chartFormat>
    <chartFormat chart="0" format="165">
      <pivotArea type="data" outline="0" fieldPosition="0">
        <references count="2">
          <reference field="4294967294" count="1" selected="0">
            <x v="1"/>
          </reference>
          <reference field="0" count="1" selected="0">
            <x v="63"/>
          </reference>
        </references>
      </pivotArea>
    </chartFormat>
    <chartFormat chart="0" format="166">
      <pivotArea type="data" outline="0" fieldPosition="0">
        <references count="2">
          <reference field="4294967294" count="1" selected="0">
            <x v="1"/>
          </reference>
          <reference field="0" count="1" selected="0">
            <x v="64"/>
          </reference>
        </references>
      </pivotArea>
    </chartFormat>
    <chartFormat chart="0" format="167">
      <pivotArea type="data" outline="0" fieldPosition="0">
        <references count="2">
          <reference field="4294967294" count="1" selected="0">
            <x v="1"/>
          </reference>
          <reference field="0" count="1" selected="0">
            <x v="65"/>
          </reference>
        </references>
      </pivotArea>
    </chartFormat>
    <chartFormat chart="0" format="168">
      <pivotArea type="data" outline="0" fieldPosition="0">
        <references count="2">
          <reference field="4294967294" count="1" selected="0">
            <x v="1"/>
          </reference>
          <reference field="0" count="1" selected="0">
            <x v="66"/>
          </reference>
        </references>
      </pivotArea>
    </chartFormat>
    <chartFormat chart="0" format="169">
      <pivotArea type="data" outline="0" fieldPosition="0">
        <references count="2">
          <reference field="4294967294" count="1" selected="0">
            <x v="1"/>
          </reference>
          <reference field="0" count="1" selected="0">
            <x v="67"/>
          </reference>
        </references>
      </pivotArea>
    </chartFormat>
    <chartFormat chart="0" format="170">
      <pivotArea type="data" outline="0" fieldPosition="0">
        <references count="2">
          <reference field="4294967294" count="1" selected="0">
            <x v="1"/>
          </reference>
          <reference field="0" count="1" selected="0">
            <x v="68"/>
          </reference>
        </references>
      </pivotArea>
    </chartFormat>
    <chartFormat chart="0" format="171">
      <pivotArea type="data" outline="0" fieldPosition="0">
        <references count="2">
          <reference field="4294967294" count="1" selected="0">
            <x v="1"/>
          </reference>
          <reference field="0" count="1" selected="0">
            <x v="69"/>
          </reference>
        </references>
      </pivotArea>
    </chartFormat>
    <chartFormat chart="0" format="17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"/>
          </reference>
        </references>
      </pivotArea>
    </chartFormat>
    <chartFormat chart="0" format="173">
      <pivotArea type="data" outline="0" fieldPosition="0">
        <references count="2">
          <reference field="4294967294" count="1" selected="0">
            <x v="1"/>
          </reference>
          <reference field="0" count="1" selected="0">
            <x v="71"/>
          </reference>
        </references>
      </pivotArea>
    </chartFormat>
    <chartFormat chart="0" format="174">
      <pivotArea type="data" outline="0" fieldPosition="0">
        <references count="2">
          <reference field="4294967294" count="1" selected="0">
            <x v="1"/>
          </reference>
          <reference field="0" count="1" selected="0">
            <x v="72"/>
          </reference>
        </references>
      </pivotArea>
    </chartFormat>
    <chartFormat chart="0" format="175">
      <pivotArea type="data" outline="0" fieldPosition="0">
        <references count="2">
          <reference field="4294967294" count="1" selected="0">
            <x v="1"/>
          </reference>
          <reference field="0" count="1" selected="0">
            <x v="73"/>
          </reference>
        </references>
      </pivotArea>
    </chartFormat>
    <chartFormat chart="0" format="176">
      <pivotArea type="data" outline="0" fieldPosition="0">
        <references count="2">
          <reference field="4294967294" count="1" selected="0">
            <x v="1"/>
          </reference>
          <reference field="0" count="1" selected="0">
            <x v="74"/>
          </reference>
        </references>
      </pivotArea>
    </chartFormat>
    <chartFormat chart="0" format="177">
      <pivotArea type="data" outline="0" fieldPosition="0">
        <references count="2">
          <reference field="4294967294" count="1" selected="0">
            <x v="1"/>
          </reference>
          <reference field="0" count="1" selected="0">
            <x v="75"/>
          </reference>
        </references>
      </pivotArea>
    </chartFormat>
    <chartFormat chart="0" format="178">
      <pivotArea type="data" outline="0" fieldPosition="0">
        <references count="2">
          <reference field="4294967294" count="1" selected="0">
            <x v="1"/>
          </reference>
          <reference field="0" count="1" selected="0">
            <x v="76"/>
          </reference>
        </references>
      </pivotArea>
    </chartFormat>
    <chartFormat chart="0" format="179">
      <pivotArea type="data" outline="0" fieldPosition="0">
        <references count="2">
          <reference field="4294967294" count="1" selected="0">
            <x v="1"/>
          </reference>
          <reference field="0" count="1" selected="0">
            <x v="77"/>
          </reference>
        </references>
      </pivotArea>
    </chartFormat>
    <chartFormat chart="0" format="180">
      <pivotArea type="data" outline="0" fieldPosition="0">
        <references count="2">
          <reference field="4294967294" count="1" selected="0">
            <x v="1"/>
          </reference>
          <reference field="0" count="1" selected="0">
            <x v="78"/>
          </reference>
        </references>
      </pivotArea>
    </chartFormat>
    <chartFormat chart="0" format="181">
      <pivotArea type="data" outline="0" fieldPosition="0">
        <references count="2">
          <reference field="4294967294" count="1" selected="0">
            <x v="1"/>
          </reference>
          <reference field="0" count="1" selected="0">
            <x v="79"/>
          </reference>
        </references>
      </pivotArea>
    </chartFormat>
    <chartFormat chart="0" format="182">
      <pivotArea type="data" outline="0" fieldPosition="0">
        <references count="2">
          <reference field="4294967294" count="1" selected="0">
            <x v="1"/>
          </reference>
          <reference field="0" count="1" selected="0">
            <x v="80"/>
          </reference>
        </references>
      </pivotArea>
    </chartFormat>
    <chartFormat chart="0" format="183">
      <pivotArea type="data" outline="0" fieldPosition="0">
        <references count="2">
          <reference field="4294967294" count="1" selected="0">
            <x v="1"/>
          </reference>
          <reference field="0" count="1" selected="0">
            <x v="81"/>
          </reference>
        </references>
      </pivotArea>
    </chartFormat>
    <chartFormat chart="0" format="184">
      <pivotArea type="data" outline="0" fieldPosition="0">
        <references count="2">
          <reference field="4294967294" count="1" selected="0">
            <x v="1"/>
          </reference>
          <reference field="0" count="1" selected="0">
            <x v="82"/>
          </reference>
        </references>
      </pivotArea>
    </chartFormat>
    <chartFormat chart="0" format="185">
      <pivotArea type="data" outline="0" fieldPosition="0">
        <references count="2">
          <reference field="4294967294" count="1" selected="0">
            <x v="1"/>
          </reference>
          <reference field="0" count="1" selected="0">
            <x v="83"/>
          </reference>
        </references>
      </pivotArea>
    </chartFormat>
    <chartFormat chart="0" format="186">
      <pivotArea type="data" outline="0" fieldPosition="0">
        <references count="2">
          <reference field="4294967294" count="1" selected="0">
            <x v="1"/>
          </reference>
          <reference field="0" count="1" selected="0">
            <x v="84"/>
          </reference>
        </references>
      </pivotArea>
    </chartFormat>
    <chartFormat chart="0" format="187">
      <pivotArea type="data" outline="0" fieldPosition="0">
        <references count="2">
          <reference field="4294967294" count="1" selected="0">
            <x v="1"/>
          </reference>
          <reference field="0" count="1" selected="0">
            <x v="85"/>
          </reference>
        </references>
      </pivotArea>
    </chartFormat>
    <chartFormat chart="0" format="188">
      <pivotArea type="data" outline="0" fieldPosition="0">
        <references count="2">
          <reference field="4294967294" count="1" selected="0">
            <x v="1"/>
          </reference>
          <reference field="0" count="1" selected="0">
            <x v="86"/>
          </reference>
        </references>
      </pivotArea>
    </chartFormat>
    <chartFormat chart="0" format="189">
      <pivotArea type="data" outline="0" fieldPosition="0">
        <references count="2">
          <reference field="4294967294" count="1" selected="0">
            <x v="1"/>
          </reference>
          <reference field="0" count="1" selected="0">
            <x v="87"/>
          </reference>
        </references>
      </pivotArea>
    </chartFormat>
    <chartFormat chart="0" format="190">
      <pivotArea type="data" outline="0" fieldPosition="0">
        <references count="2">
          <reference field="4294967294" count="1" selected="0">
            <x v="1"/>
          </reference>
          <reference field="0" count="1" selected="0">
            <x v="88"/>
          </reference>
        </references>
      </pivotArea>
    </chartFormat>
    <chartFormat chart="0" format="191">
      <pivotArea type="data" outline="0" fieldPosition="0">
        <references count="2">
          <reference field="4294967294" count="1" selected="0">
            <x v="1"/>
          </reference>
          <reference field="0" count="1" selected="0">
            <x v="89"/>
          </reference>
        </references>
      </pivotArea>
    </chartFormat>
    <chartFormat chart="0" format="192">
      <pivotArea type="data" outline="0" fieldPosition="0">
        <references count="2">
          <reference field="4294967294" count="1" selected="0">
            <x v="1"/>
          </reference>
          <reference field="0" count="1" selected="0">
            <x v="90"/>
          </reference>
        </references>
      </pivotArea>
    </chartFormat>
    <chartFormat chart="0" format="193">
      <pivotArea type="data" outline="0" fieldPosition="0">
        <references count="2">
          <reference field="4294967294" count="1" selected="0">
            <x v="1"/>
          </reference>
          <reference field="0" count="1" selected="0">
            <x v="91"/>
          </reference>
        </references>
      </pivotArea>
    </chartFormat>
    <chartFormat chart="0" format="194">
      <pivotArea type="data" outline="0" fieldPosition="0">
        <references count="2">
          <reference field="4294967294" count="1" selected="0">
            <x v="1"/>
          </reference>
          <reference field="0" count="1" selected="0">
            <x v="92"/>
          </reference>
        </references>
      </pivotArea>
    </chartFormat>
    <chartFormat chart="0" format="195">
      <pivotArea type="data" outline="0" fieldPosition="0">
        <references count="2">
          <reference field="4294967294" count="1" selected="0">
            <x v="1"/>
          </reference>
          <reference field="0" count="1" selected="0">
            <x v="93"/>
          </reference>
        </references>
      </pivotArea>
    </chartFormat>
    <chartFormat chart="0" format="196">
      <pivotArea type="data" outline="0" fieldPosition="0">
        <references count="2">
          <reference field="4294967294" count="1" selected="0">
            <x v="1"/>
          </reference>
          <reference field="0" count="1" selected="0">
            <x v="94"/>
          </reference>
        </references>
      </pivotArea>
    </chartFormat>
    <chartFormat chart="0" format="197">
      <pivotArea type="data" outline="0" fieldPosition="0">
        <references count="2">
          <reference field="4294967294" count="1" selected="0">
            <x v="1"/>
          </reference>
          <reference field="0" count="1" selected="0">
            <x v="95"/>
          </reference>
        </references>
      </pivotArea>
    </chartFormat>
    <chartFormat chart="0" format="198">
      <pivotArea type="data" outline="0" fieldPosition="0">
        <references count="2">
          <reference field="4294967294" count="1" selected="0">
            <x v="1"/>
          </reference>
          <reference field="0" count="1" selected="0">
            <x v="96"/>
          </reference>
        </references>
      </pivotArea>
    </chartFormat>
    <chartFormat chart="0" format="199">
      <pivotArea type="data" outline="0" fieldPosition="0">
        <references count="2">
          <reference field="4294967294" count="1" selected="0">
            <x v="1"/>
          </reference>
          <reference field="0" count="1" selected="0">
            <x v="97"/>
          </reference>
        </references>
      </pivotArea>
    </chartFormat>
    <chartFormat chart="0" format="200">
      <pivotArea type="data" outline="0" fieldPosition="0">
        <references count="2">
          <reference field="4294967294" count="1" selected="0">
            <x v="1"/>
          </reference>
          <reference field="0" count="1" selected="0">
            <x v="98"/>
          </reference>
        </references>
      </pivotArea>
    </chartFormat>
    <chartFormat chart="0" format="201">
      <pivotArea type="data" outline="0" fieldPosition="0">
        <references count="2">
          <reference field="4294967294" count="1" selected="0">
            <x v="1"/>
          </reference>
          <reference field="0" count="1" selected="0">
            <x v="9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数据透视表6" cacheId="2" applyNumberFormats="0" applyBorderFormats="0" applyFontFormats="0" applyPatternFormats="0" applyAlignmentFormats="0" applyWidthHeightFormats="1" dataCaption="值" updatedVersion="5" minRefreshableVersion="3" useAutoFormatting="1" createdVersion="6" indent="0" outline="1" outlineData="1" multipleFieldFilters="0" chartFormat="2">
  <location ref="A4:C105" firstHeaderRow="0" firstDataRow="1" firstDataCol="1"/>
  <pivotFields count="28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00"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预测30天销售额" fld="14" baseField="0" baseItem="0"/>
    <dataField name="求和项:销售额平均值" fld="16" baseField="0" baseItem="0"/>
  </dataFields>
  <chartFormats count="20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1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1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1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1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1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1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1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1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1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1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1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1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1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1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1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1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1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1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1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1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1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1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1" format="54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1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1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1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1" format="58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1" format="59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1" format="60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1" format="6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1" format="62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1" format="63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1" format="64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1" format="65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1" format="66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1" format="67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1" format="68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1" format="69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1" format="70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1" format="7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1" format="72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1" format="73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1" format="74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1" format="75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1" format="76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1" format="77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1" format="78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1" format="79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1" format="80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1" format="81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1" format="82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1" format="83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1" format="84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1" format="85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1" format="86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1" format="87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1" format="88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1" format="89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1" format="90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1" format="9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1" format="92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1" format="93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1" format="94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1" format="95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1" format="96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1" format="97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1" format="98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1" format="99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1" format="100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1" format="10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0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0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10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105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106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" format="107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1" format="108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1" format="109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1" format="110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1" format="111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1" format="112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1" format="113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1" format="114">
      <pivotArea type="data" outline="0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chartFormat>
    <chartFormat chart="1" format="115">
      <pivotArea type="data" outline="0" fieldPosition="0">
        <references count="2">
          <reference field="4294967294" count="1" selected="0">
            <x v="1"/>
          </reference>
          <reference field="0" count="1" selected="0">
            <x v="13"/>
          </reference>
        </references>
      </pivotArea>
    </chartFormat>
    <chartFormat chart="1" format="116">
      <pivotArea type="data" outline="0" fieldPosition="0">
        <references count="2">
          <reference field="4294967294" count="1" selected="0">
            <x v="1"/>
          </reference>
          <reference field="0" count="1" selected="0">
            <x v="14"/>
          </reference>
        </references>
      </pivotArea>
    </chartFormat>
    <chartFormat chart="1" format="117">
      <pivotArea type="data" outline="0" fieldPosition="0">
        <references count="2">
          <reference field="4294967294" count="1" selected="0">
            <x v="1"/>
          </reference>
          <reference field="0" count="1" selected="0">
            <x v="15"/>
          </reference>
        </references>
      </pivotArea>
    </chartFormat>
    <chartFormat chart="1" format="118">
      <pivotArea type="data" outline="0" fieldPosition="0">
        <references count="2">
          <reference field="4294967294" count="1" selected="0">
            <x v="1"/>
          </reference>
          <reference field="0" count="1" selected="0">
            <x v="16"/>
          </reference>
        </references>
      </pivotArea>
    </chartFormat>
    <chartFormat chart="1" format="119">
      <pivotArea type="data" outline="0" fieldPosition="0">
        <references count="2">
          <reference field="4294967294" count="1" selected="0">
            <x v="1"/>
          </reference>
          <reference field="0" count="1" selected="0">
            <x v="17"/>
          </reference>
        </references>
      </pivotArea>
    </chartFormat>
    <chartFormat chart="1" format="120">
      <pivotArea type="data" outline="0" fieldPosition="0">
        <references count="2">
          <reference field="4294967294" count="1" selected="0">
            <x v="1"/>
          </reference>
          <reference field="0" count="1" selected="0">
            <x v="18"/>
          </reference>
        </references>
      </pivotArea>
    </chartFormat>
    <chartFormat chart="1" format="121">
      <pivotArea type="data" outline="0" fieldPosition="0">
        <references count="2">
          <reference field="4294967294" count="1" selected="0">
            <x v="1"/>
          </reference>
          <reference field="0" count="1" selected="0">
            <x v="19"/>
          </reference>
        </references>
      </pivotArea>
    </chartFormat>
    <chartFormat chart="1" format="122">
      <pivotArea type="data" outline="0" fieldPosition="0">
        <references count="2">
          <reference field="4294967294" count="1" selected="0">
            <x v="1"/>
          </reference>
          <reference field="0" count="1" selected="0">
            <x v="20"/>
          </reference>
        </references>
      </pivotArea>
    </chartFormat>
    <chartFormat chart="1" format="123">
      <pivotArea type="data" outline="0" fieldPosition="0">
        <references count="2">
          <reference field="4294967294" count="1" selected="0">
            <x v="1"/>
          </reference>
          <reference field="0" count="1" selected="0">
            <x v="21"/>
          </reference>
        </references>
      </pivotArea>
    </chartFormat>
    <chartFormat chart="1" format="124">
      <pivotArea type="data" outline="0" fieldPosition="0">
        <references count="2">
          <reference field="4294967294" count="1" selected="0">
            <x v="1"/>
          </reference>
          <reference field="0" count="1" selected="0">
            <x v="22"/>
          </reference>
        </references>
      </pivotArea>
    </chartFormat>
    <chartFormat chart="1" format="125">
      <pivotArea type="data" outline="0" fieldPosition="0">
        <references count="2">
          <reference field="4294967294" count="1" selected="0">
            <x v="1"/>
          </reference>
          <reference field="0" count="1" selected="0">
            <x v="23"/>
          </reference>
        </references>
      </pivotArea>
    </chartFormat>
    <chartFormat chart="1" format="126">
      <pivotArea type="data" outline="0" fieldPosition="0">
        <references count="2">
          <reference field="4294967294" count="1" selected="0">
            <x v="1"/>
          </reference>
          <reference field="0" count="1" selected="0">
            <x v="24"/>
          </reference>
        </references>
      </pivotArea>
    </chartFormat>
    <chartFormat chart="1" format="127">
      <pivotArea type="data" outline="0" fieldPosition="0">
        <references count="2">
          <reference field="4294967294" count="1" selected="0">
            <x v="1"/>
          </reference>
          <reference field="0" count="1" selected="0">
            <x v="25"/>
          </reference>
        </references>
      </pivotArea>
    </chartFormat>
    <chartFormat chart="1" format="128">
      <pivotArea type="data" outline="0" fieldPosition="0">
        <references count="2">
          <reference field="4294967294" count="1" selected="0">
            <x v="1"/>
          </reference>
          <reference field="0" count="1" selected="0">
            <x v="26"/>
          </reference>
        </references>
      </pivotArea>
    </chartFormat>
    <chartFormat chart="1" format="129">
      <pivotArea type="data" outline="0" fieldPosition="0">
        <references count="2">
          <reference field="4294967294" count="1" selected="0">
            <x v="1"/>
          </reference>
          <reference field="0" count="1" selected="0">
            <x v="27"/>
          </reference>
        </references>
      </pivotArea>
    </chartFormat>
    <chartFormat chart="1" format="130">
      <pivotArea type="data" outline="0" fieldPosition="0">
        <references count="2">
          <reference field="4294967294" count="1" selected="0">
            <x v="1"/>
          </reference>
          <reference field="0" count="1" selected="0">
            <x v="28"/>
          </reference>
        </references>
      </pivotArea>
    </chartFormat>
    <chartFormat chart="1" format="131">
      <pivotArea type="data" outline="0" fieldPosition="0">
        <references count="2">
          <reference field="4294967294" count="1" selected="0">
            <x v="1"/>
          </reference>
          <reference field="0" count="1" selected="0">
            <x v="29"/>
          </reference>
        </references>
      </pivotArea>
    </chartFormat>
    <chartFormat chart="1" format="132">
      <pivotArea type="data" outline="0" fieldPosition="0">
        <references count="2">
          <reference field="4294967294" count="1" selected="0">
            <x v="1"/>
          </reference>
          <reference field="0" count="1" selected="0">
            <x v="30"/>
          </reference>
        </references>
      </pivotArea>
    </chartFormat>
    <chartFormat chart="1" format="133">
      <pivotArea type="data" outline="0" fieldPosition="0">
        <references count="2">
          <reference field="4294967294" count="1" selected="0">
            <x v="1"/>
          </reference>
          <reference field="0" count="1" selected="0">
            <x v="31"/>
          </reference>
        </references>
      </pivotArea>
    </chartFormat>
    <chartFormat chart="1" format="134">
      <pivotArea type="data" outline="0" fieldPosition="0">
        <references count="2">
          <reference field="4294967294" count="1" selected="0">
            <x v="1"/>
          </reference>
          <reference field="0" count="1" selected="0">
            <x v="32"/>
          </reference>
        </references>
      </pivotArea>
    </chartFormat>
    <chartFormat chart="1" format="135">
      <pivotArea type="data" outline="0" fieldPosition="0">
        <references count="2">
          <reference field="4294967294" count="1" selected="0">
            <x v="1"/>
          </reference>
          <reference field="0" count="1" selected="0">
            <x v="33"/>
          </reference>
        </references>
      </pivotArea>
    </chartFormat>
    <chartFormat chart="1" format="136">
      <pivotArea type="data" outline="0" fieldPosition="0">
        <references count="2">
          <reference field="4294967294" count="1" selected="0">
            <x v="1"/>
          </reference>
          <reference field="0" count="1" selected="0">
            <x v="34"/>
          </reference>
        </references>
      </pivotArea>
    </chartFormat>
    <chartFormat chart="1" format="137">
      <pivotArea type="data" outline="0" fieldPosition="0">
        <references count="2">
          <reference field="4294967294" count="1" selected="0">
            <x v="1"/>
          </reference>
          <reference field="0" count="1" selected="0">
            <x v="35"/>
          </reference>
        </references>
      </pivotArea>
    </chartFormat>
    <chartFormat chart="1" format="138">
      <pivotArea type="data" outline="0" fieldPosition="0">
        <references count="2">
          <reference field="4294967294" count="1" selected="0">
            <x v="1"/>
          </reference>
          <reference field="0" count="1" selected="0">
            <x v="36"/>
          </reference>
        </references>
      </pivotArea>
    </chartFormat>
    <chartFormat chart="1" format="139">
      <pivotArea type="data" outline="0" fieldPosition="0">
        <references count="2">
          <reference field="4294967294" count="1" selected="0">
            <x v="1"/>
          </reference>
          <reference field="0" count="1" selected="0">
            <x v="37"/>
          </reference>
        </references>
      </pivotArea>
    </chartFormat>
    <chartFormat chart="1" format="140">
      <pivotArea type="data" outline="0" fieldPosition="0">
        <references count="2">
          <reference field="4294967294" count="1" selected="0">
            <x v="1"/>
          </reference>
          <reference field="0" count="1" selected="0">
            <x v="38"/>
          </reference>
        </references>
      </pivotArea>
    </chartFormat>
    <chartFormat chart="1" format="141">
      <pivotArea type="data" outline="0" fieldPosition="0">
        <references count="2">
          <reference field="4294967294" count="1" selected="0">
            <x v="1"/>
          </reference>
          <reference field="0" count="1" selected="0">
            <x v="39"/>
          </reference>
        </references>
      </pivotArea>
    </chartFormat>
    <chartFormat chart="1" format="142">
      <pivotArea type="data" outline="0" fieldPosition="0">
        <references count="2">
          <reference field="4294967294" count="1" selected="0">
            <x v="1"/>
          </reference>
          <reference field="0" count="1" selected="0">
            <x v="40"/>
          </reference>
        </references>
      </pivotArea>
    </chartFormat>
    <chartFormat chart="1" format="143">
      <pivotArea type="data" outline="0" fieldPosition="0">
        <references count="2">
          <reference field="4294967294" count="1" selected="0">
            <x v="1"/>
          </reference>
          <reference field="0" count="1" selected="0">
            <x v="41"/>
          </reference>
        </references>
      </pivotArea>
    </chartFormat>
    <chartFormat chart="1" format="144">
      <pivotArea type="data" outline="0" fieldPosition="0">
        <references count="2">
          <reference field="4294967294" count="1" selected="0">
            <x v="1"/>
          </reference>
          <reference field="0" count="1" selected="0">
            <x v="42"/>
          </reference>
        </references>
      </pivotArea>
    </chartFormat>
    <chartFormat chart="1" format="145">
      <pivotArea type="data" outline="0" fieldPosition="0">
        <references count="2">
          <reference field="4294967294" count="1" selected="0">
            <x v="1"/>
          </reference>
          <reference field="0" count="1" selected="0">
            <x v="43"/>
          </reference>
        </references>
      </pivotArea>
    </chartFormat>
    <chartFormat chart="1" format="146">
      <pivotArea type="data" outline="0" fieldPosition="0">
        <references count="2">
          <reference field="4294967294" count="1" selected="0">
            <x v="1"/>
          </reference>
          <reference field="0" count="1" selected="0">
            <x v="44"/>
          </reference>
        </references>
      </pivotArea>
    </chartFormat>
    <chartFormat chart="1" format="147">
      <pivotArea type="data" outline="0" fieldPosition="0">
        <references count="2">
          <reference field="4294967294" count="1" selected="0">
            <x v="1"/>
          </reference>
          <reference field="0" count="1" selected="0">
            <x v="45"/>
          </reference>
        </references>
      </pivotArea>
    </chartFormat>
    <chartFormat chart="1" format="148">
      <pivotArea type="data" outline="0" fieldPosition="0">
        <references count="2">
          <reference field="4294967294" count="1" selected="0">
            <x v="1"/>
          </reference>
          <reference field="0" count="1" selected="0">
            <x v="46"/>
          </reference>
        </references>
      </pivotArea>
    </chartFormat>
    <chartFormat chart="1" format="149">
      <pivotArea type="data" outline="0" fieldPosition="0">
        <references count="2">
          <reference field="4294967294" count="1" selected="0">
            <x v="1"/>
          </reference>
          <reference field="0" count="1" selected="0">
            <x v="47"/>
          </reference>
        </references>
      </pivotArea>
    </chartFormat>
    <chartFormat chart="1" format="150">
      <pivotArea type="data" outline="0" fieldPosition="0">
        <references count="2">
          <reference field="4294967294" count="1" selected="0">
            <x v="1"/>
          </reference>
          <reference field="0" count="1" selected="0">
            <x v="48"/>
          </reference>
        </references>
      </pivotArea>
    </chartFormat>
    <chartFormat chart="1" format="151">
      <pivotArea type="data" outline="0" fieldPosition="0">
        <references count="2">
          <reference field="4294967294" count="1" selected="0">
            <x v="1"/>
          </reference>
          <reference field="0" count="1" selected="0">
            <x v="49"/>
          </reference>
        </references>
      </pivotArea>
    </chartFormat>
    <chartFormat chart="1" format="152">
      <pivotArea type="data" outline="0" fieldPosition="0">
        <references count="2">
          <reference field="4294967294" count="1" selected="0">
            <x v="1"/>
          </reference>
          <reference field="0" count="1" selected="0">
            <x v="50"/>
          </reference>
        </references>
      </pivotArea>
    </chartFormat>
    <chartFormat chart="1" format="153">
      <pivotArea type="data" outline="0" fieldPosition="0">
        <references count="2">
          <reference field="4294967294" count="1" selected="0">
            <x v="1"/>
          </reference>
          <reference field="0" count="1" selected="0">
            <x v="51"/>
          </reference>
        </references>
      </pivotArea>
    </chartFormat>
    <chartFormat chart="1" format="154">
      <pivotArea type="data" outline="0" fieldPosition="0">
        <references count="2">
          <reference field="4294967294" count="1" selected="0">
            <x v="1"/>
          </reference>
          <reference field="0" count="1" selected="0">
            <x v="52"/>
          </reference>
        </references>
      </pivotArea>
    </chartFormat>
    <chartFormat chart="1" format="155">
      <pivotArea type="data" outline="0" fieldPosition="0">
        <references count="2">
          <reference field="4294967294" count="1" selected="0">
            <x v="1"/>
          </reference>
          <reference field="0" count="1" selected="0">
            <x v="53"/>
          </reference>
        </references>
      </pivotArea>
    </chartFormat>
    <chartFormat chart="1" format="156">
      <pivotArea type="data" outline="0" fieldPosition="0">
        <references count="2">
          <reference field="4294967294" count="1" selected="0">
            <x v="1"/>
          </reference>
          <reference field="0" count="1" selected="0">
            <x v="54"/>
          </reference>
        </references>
      </pivotArea>
    </chartFormat>
    <chartFormat chart="1" format="157">
      <pivotArea type="data" outline="0" fieldPosition="0">
        <references count="2">
          <reference field="4294967294" count="1" selected="0">
            <x v="1"/>
          </reference>
          <reference field="0" count="1" selected="0">
            <x v="55"/>
          </reference>
        </references>
      </pivotArea>
    </chartFormat>
    <chartFormat chart="1" format="158">
      <pivotArea type="data" outline="0" fieldPosition="0">
        <references count="2">
          <reference field="4294967294" count="1" selected="0">
            <x v="1"/>
          </reference>
          <reference field="0" count="1" selected="0">
            <x v="56"/>
          </reference>
        </references>
      </pivotArea>
    </chartFormat>
    <chartFormat chart="1" format="159">
      <pivotArea type="data" outline="0" fieldPosition="0">
        <references count="2">
          <reference field="4294967294" count="1" selected="0">
            <x v="1"/>
          </reference>
          <reference field="0" count="1" selected="0">
            <x v="57"/>
          </reference>
        </references>
      </pivotArea>
    </chartFormat>
    <chartFormat chart="1" format="160">
      <pivotArea type="data" outline="0" fieldPosition="0">
        <references count="2">
          <reference field="4294967294" count="1" selected="0">
            <x v="1"/>
          </reference>
          <reference field="0" count="1" selected="0">
            <x v="58"/>
          </reference>
        </references>
      </pivotArea>
    </chartFormat>
    <chartFormat chart="1" format="161">
      <pivotArea type="data" outline="0" fieldPosition="0">
        <references count="2">
          <reference field="4294967294" count="1" selected="0">
            <x v="1"/>
          </reference>
          <reference field="0" count="1" selected="0">
            <x v="59"/>
          </reference>
        </references>
      </pivotArea>
    </chartFormat>
    <chartFormat chart="1" format="162">
      <pivotArea type="data" outline="0" fieldPosition="0">
        <references count="2">
          <reference field="4294967294" count="1" selected="0">
            <x v="1"/>
          </reference>
          <reference field="0" count="1" selected="0">
            <x v="60"/>
          </reference>
        </references>
      </pivotArea>
    </chartFormat>
    <chartFormat chart="1" format="163">
      <pivotArea type="data" outline="0" fieldPosition="0">
        <references count="2">
          <reference field="4294967294" count="1" selected="0">
            <x v="1"/>
          </reference>
          <reference field="0" count="1" selected="0">
            <x v="61"/>
          </reference>
        </references>
      </pivotArea>
    </chartFormat>
    <chartFormat chart="1" format="164">
      <pivotArea type="data" outline="0" fieldPosition="0">
        <references count="2">
          <reference field="4294967294" count="1" selected="0">
            <x v="1"/>
          </reference>
          <reference field="0" count="1" selected="0">
            <x v="62"/>
          </reference>
        </references>
      </pivotArea>
    </chartFormat>
    <chartFormat chart="1" format="165">
      <pivotArea type="data" outline="0" fieldPosition="0">
        <references count="2">
          <reference field="4294967294" count="1" selected="0">
            <x v="1"/>
          </reference>
          <reference field="0" count="1" selected="0">
            <x v="63"/>
          </reference>
        </references>
      </pivotArea>
    </chartFormat>
    <chartFormat chart="1" format="166">
      <pivotArea type="data" outline="0" fieldPosition="0">
        <references count="2">
          <reference field="4294967294" count="1" selected="0">
            <x v="1"/>
          </reference>
          <reference field="0" count="1" selected="0">
            <x v="64"/>
          </reference>
        </references>
      </pivotArea>
    </chartFormat>
    <chartFormat chart="1" format="167">
      <pivotArea type="data" outline="0" fieldPosition="0">
        <references count="2">
          <reference field="4294967294" count="1" selected="0">
            <x v="1"/>
          </reference>
          <reference field="0" count="1" selected="0">
            <x v="65"/>
          </reference>
        </references>
      </pivotArea>
    </chartFormat>
    <chartFormat chart="1" format="168">
      <pivotArea type="data" outline="0" fieldPosition="0">
        <references count="2">
          <reference field="4294967294" count="1" selected="0">
            <x v="1"/>
          </reference>
          <reference field="0" count="1" selected="0">
            <x v="66"/>
          </reference>
        </references>
      </pivotArea>
    </chartFormat>
    <chartFormat chart="1" format="169">
      <pivotArea type="data" outline="0" fieldPosition="0">
        <references count="2">
          <reference field="4294967294" count="1" selected="0">
            <x v="1"/>
          </reference>
          <reference field="0" count="1" selected="0">
            <x v="67"/>
          </reference>
        </references>
      </pivotArea>
    </chartFormat>
    <chartFormat chart="1" format="170">
      <pivotArea type="data" outline="0" fieldPosition="0">
        <references count="2">
          <reference field="4294967294" count="1" selected="0">
            <x v="1"/>
          </reference>
          <reference field="0" count="1" selected="0">
            <x v="68"/>
          </reference>
        </references>
      </pivotArea>
    </chartFormat>
    <chartFormat chart="1" format="171">
      <pivotArea type="data" outline="0" fieldPosition="0">
        <references count="2">
          <reference field="4294967294" count="1" selected="0">
            <x v="1"/>
          </reference>
          <reference field="0" count="1" selected="0">
            <x v="69"/>
          </reference>
        </references>
      </pivotArea>
    </chartFormat>
    <chartFormat chart="1" format="172">
      <pivotArea type="data" outline="0" fieldPosition="0">
        <references count="2">
          <reference field="4294967294" count="1" selected="0">
            <x v="1"/>
          </reference>
          <reference field="0" count="1" selected="0">
            <x v="70"/>
          </reference>
        </references>
      </pivotArea>
    </chartFormat>
    <chartFormat chart="1" format="173">
      <pivotArea type="data" outline="0" fieldPosition="0">
        <references count="2">
          <reference field="4294967294" count="1" selected="0">
            <x v="1"/>
          </reference>
          <reference field="0" count="1" selected="0">
            <x v="71"/>
          </reference>
        </references>
      </pivotArea>
    </chartFormat>
    <chartFormat chart="1" format="174">
      <pivotArea type="data" outline="0" fieldPosition="0">
        <references count="2">
          <reference field="4294967294" count="1" selected="0">
            <x v="1"/>
          </reference>
          <reference field="0" count="1" selected="0">
            <x v="72"/>
          </reference>
        </references>
      </pivotArea>
    </chartFormat>
    <chartFormat chart="1" format="175">
      <pivotArea type="data" outline="0" fieldPosition="0">
        <references count="2">
          <reference field="4294967294" count="1" selected="0">
            <x v="1"/>
          </reference>
          <reference field="0" count="1" selected="0">
            <x v="73"/>
          </reference>
        </references>
      </pivotArea>
    </chartFormat>
    <chartFormat chart="1" format="176">
      <pivotArea type="data" outline="0" fieldPosition="0">
        <references count="2">
          <reference field="4294967294" count="1" selected="0">
            <x v="1"/>
          </reference>
          <reference field="0" count="1" selected="0">
            <x v="74"/>
          </reference>
        </references>
      </pivotArea>
    </chartFormat>
    <chartFormat chart="1" format="177">
      <pivotArea type="data" outline="0" fieldPosition="0">
        <references count="2">
          <reference field="4294967294" count="1" selected="0">
            <x v="1"/>
          </reference>
          <reference field="0" count="1" selected="0">
            <x v="75"/>
          </reference>
        </references>
      </pivotArea>
    </chartFormat>
    <chartFormat chart="1" format="178">
      <pivotArea type="data" outline="0" fieldPosition="0">
        <references count="2">
          <reference field="4294967294" count="1" selected="0">
            <x v="1"/>
          </reference>
          <reference field="0" count="1" selected="0">
            <x v="76"/>
          </reference>
        </references>
      </pivotArea>
    </chartFormat>
    <chartFormat chart="1" format="179">
      <pivotArea type="data" outline="0" fieldPosition="0">
        <references count="2">
          <reference field="4294967294" count="1" selected="0">
            <x v="1"/>
          </reference>
          <reference field="0" count="1" selected="0">
            <x v="77"/>
          </reference>
        </references>
      </pivotArea>
    </chartFormat>
    <chartFormat chart="1" format="180">
      <pivotArea type="data" outline="0" fieldPosition="0">
        <references count="2">
          <reference field="4294967294" count="1" selected="0">
            <x v="1"/>
          </reference>
          <reference field="0" count="1" selected="0">
            <x v="78"/>
          </reference>
        </references>
      </pivotArea>
    </chartFormat>
    <chartFormat chart="1" format="181">
      <pivotArea type="data" outline="0" fieldPosition="0">
        <references count="2">
          <reference field="4294967294" count="1" selected="0">
            <x v="1"/>
          </reference>
          <reference field="0" count="1" selected="0">
            <x v="79"/>
          </reference>
        </references>
      </pivotArea>
    </chartFormat>
    <chartFormat chart="1" format="182">
      <pivotArea type="data" outline="0" fieldPosition="0">
        <references count="2">
          <reference field="4294967294" count="1" selected="0">
            <x v="1"/>
          </reference>
          <reference field="0" count="1" selected="0">
            <x v="80"/>
          </reference>
        </references>
      </pivotArea>
    </chartFormat>
    <chartFormat chart="1" format="183">
      <pivotArea type="data" outline="0" fieldPosition="0">
        <references count="2">
          <reference field="4294967294" count="1" selected="0">
            <x v="1"/>
          </reference>
          <reference field="0" count="1" selected="0">
            <x v="81"/>
          </reference>
        </references>
      </pivotArea>
    </chartFormat>
    <chartFormat chart="1" format="184">
      <pivotArea type="data" outline="0" fieldPosition="0">
        <references count="2">
          <reference field="4294967294" count="1" selected="0">
            <x v="1"/>
          </reference>
          <reference field="0" count="1" selected="0">
            <x v="82"/>
          </reference>
        </references>
      </pivotArea>
    </chartFormat>
    <chartFormat chart="1" format="185">
      <pivotArea type="data" outline="0" fieldPosition="0">
        <references count="2">
          <reference field="4294967294" count="1" selected="0">
            <x v="1"/>
          </reference>
          <reference field="0" count="1" selected="0">
            <x v="83"/>
          </reference>
        </references>
      </pivotArea>
    </chartFormat>
    <chartFormat chart="1" format="186">
      <pivotArea type="data" outline="0" fieldPosition="0">
        <references count="2">
          <reference field="4294967294" count="1" selected="0">
            <x v="1"/>
          </reference>
          <reference field="0" count="1" selected="0">
            <x v="84"/>
          </reference>
        </references>
      </pivotArea>
    </chartFormat>
    <chartFormat chart="1" format="187">
      <pivotArea type="data" outline="0" fieldPosition="0">
        <references count="2">
          <reference field="4294967294" count="1" selected="0">
            <x v="1"/>
          </reference>
          <reference field="0" count="1" selected="0">
            <x v="85"/>
          </reference>
        </references>
      </pivotArea>
    </chartFormat>
    <chartFormat chart="1" format="188">
      <pivotArea type="data" outline="0" fieldPosition="0">
        <references count="2">
          <reference field="4294967294" count="1" selected="0">
            <x v="1"/>
          </reference>
          <reference field="0" count="1" selected="0">
            <x v="86"/>
          </reference>
        </references>
      </pivotArea>
    </chartFormat>
    <chartFormat chart="1" format="189">
      <pivotArea type="data" outline="0" fieldPosition="0">
        <references count="2">
          <reference field="4294967294" count="1" selected="0">
            <x v="1"/>
          </reference>
          <reference field="0" count="1" selected="0">
            <x v="87"/>
          </reference>
        </references>
      </pivotArea>
    </chartFormat>
    <chartFormat chart="1" format="190">
      <pivotArea type="data" outline="0" fieldPosition="0">
        <references count="2">
          <reference field="4294967294" count="1" selected="0">
            <x v="1"/>
          </reference>
          <reference field="0" count="1" selected="0">
            <x v="88"/>
          </reference>
        </references>
      </pivotArea>
    </chartFormat>
    <chartFormat chart="1" format="191">
      <pivotArea type="data" outline="0" fieldPosition="0">
        <references count="2">
          <reference field="4294967294" count="1" selected="0">
            <x v="1"/>
          </reference>
          <reference field="0" count="1" selected="0">
            <x v="89"/>
          </reference>
        </references>
      </pivotArea>
    </chartFormat>
    <chartFormat chart="1" format="192">
      <pivotArea type="data" outline="0" fieldPosition="0">
        <references count="2">
          <reference field="4294967294" count="1" selected="0">
            <x v="1"/>
          </reference>
          <reference field="0" count="1" selected="0">
            <x v="90"/>
          </reference>
        </references>
      </pivotArea>
    </chartFormat>
    <chartFormat chart="1" format="193">
      <pivotArea type="data" outline="0" fieldPosition="0">
        <references count="2">
          <reference field="4294967294" count="1" selected="0">
            <x v="1"/>
          </reference>
          <reference field="0" count="1" selected="0">
            <x v="91"/>
          </reference>
        </references>
      </pivotArea>
    </chartFormat>
    <chartFormat chart="1" format="194">
      <pivotArea type="data" outline="0" fieldPosition="0">
        <references count="2">
          <reference field="4294967294" count="1" selected="0">
            <x v="1"/>
          </reference>
          <reference field="0" count="1" selected="0">
            <x v="92"/>
          </reference>
        </references>
      </pivotArea>
    </chartFormat>
    <chartFormat chart="1" format="195">
      <pivotArea type="data" outline="0" fieldPosition="0">
        <references count="2">
          <reference field="4294967294" count="1" selected="0">
            <x v="1"/>
          </reference>
          <reference field="0" count="1" selected="0">
            <x v="93"/>
          </reference>
        </references>
      </pivotArea>
    </chartFormat>
    <chartFormat chart="1" format="196">
      <pivotArea type="data" outline="0" fieldPosition="0">
        <references count="2">
          <reference field="4294967294" count="1" selected="0">
            <x v="1"/>
          </reference>
          <reference field="0" count="1" selected="0">
            <x v="94"/>
          </reference>
        </references>
      </pivotArea>
    </chartFormat>
    <chartFormat chart="1" format="197">
      <pivotArea type="data" outline="0" fieldPosition="0">
        <references count="2">
          <reference field="4294967294" count="1" selected="0">
            <x v="1"/>
          </reference>
          <reference field="0" count="1" selected="0">
            <x v="95"/>
          </reference>
        </references>
      </pivotArea>
    </chartFormat>
    <chartFormat chart="1" format="198">
      <pivotArea type="data" outline="0" fieldPosition="0">
        <references count="2">
          <reference field="4294967294" count="1" selected="0">
            <x v="1"/>
          </reference>
          <reference field="0" count="1" selected="0">
            <x v="96"/>
          </reference>
        </references>
      </pivotArea>
    </chartFormat>
    <chartFormat chart="1" format="199">
      <pivotArea type="data" outline="0" fieldPosition="0">
        <references count="2">
          <reference field="4294967294" count="1" selected="0">
            <x v="1"/>
          </reference>
          <reference field="0" count="1" selected="0">
            <x v="97"/>
          </reference>
        </references>
      </pivotArea>
    </chartFormat>
    <chartFormat chart="1" format="200">
      <pivotArea type="data" outline="0" fieldPosition="0">
        <references count="2">
          <reference field="4294967294" count="1" selected="0">
            <x v="1"/>
          </reference>
          <reference field="0" count="1" selected="0">
            <x v="98"/>
          </reference>
        </references>
      </pivotArea>
    </chartFormat>
    <chartFormat chart="1" format="201">
      <pivotArea type="data" outline="0" fieldPosition="0">
        <references count="2">
          <reference field="4294967294" count="1" selected="0">
            <x v="1"/>
          </reference>
          <reference field="0" count="1" selected="0">
            <x v="9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数据透视表8" cacheId="4" applyNumberFormats="0" applyBorderFormats="0" applyFontFormats="0" applyPatternFormats="0" applyAlignmentFormats="0" applyWidthHeightFormats="1" dataCaption="值" updatedVersion="5" minRefreshableVersion="3" useAutoFormatting="1" createdVersion="6" indent="0" outline="1" outlineData="1" multipleFieldFilters="0" chartFormat="1">
  <location ref="A3:B20" firstHeaderRow="1" firstDataRow="1" firstDataCol="1" rowPageCount="1" colPageCount="1"/>
  <pivotFields count="25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 measureFilter="1" sortType="descending" countASubtotal="1">
      <items count="545">
        <item m="1" x="384"/>
        <item m="1" x="252"/>
        <item x="4"/>
        <item m="1" x="498"/>
        <item m="1" x="525"/>
        <item x="6"/>
        <item m="1" x="475"/>
        <item m="1" x="471"/>
        <item m="1" x="183"/>
        <item m="1" x="245"/>
        <item m="1" x="383"/>
        <item m="1" x="225"/>
        <item m="1" x="263"/>
        <item m="1" x="400"/>
        <item m="1" x="432"/>
        <item m="1" x="528"/>
        <item m="1" x="455"/>
        <item m="1" x="510"/>
        <item m="1" x="535"/>
        <item m="1" x="365"/>
        <item m="1" x="464"/>
        <item m="1" x="274"/>
        <item m="1" x="350"/>
        <item m="1" x="504"/>
        <item m="1" x="191"/>
        <item m="1" x="460"/>
        <item m="1" x="436"/>
        <item m="1" x="188"/>
        <item m="1" x="343"/>
        <item m="1" x="526"/>
        <item m="1" x="287"/>
        <item x="67"/>
        <item m="1" x="375"/>
        <item m="1" x="407"/>
        <item m="1" x="302"/>
        <item m="1" x="416"/>
        <item x="7"/>
        <item m="1" x="524"/>
        <item m="1" x="490"/>
        <item m="1" x="311"/>
        <item m="1" x="293"/>
        <item m="1" x="393"/>
        <item m="1" x="282"/>
        <item m="1" x="463"/>
        <item m="1" x="409"/>
        <item m="1" x="473"/>
        <item m="1" x="363"/>
        <item m="1" x="273"/>
        <item m="1" x="395"/>
        <item m="1" x="392"/>
        <item m="1" x="316"/>
        <item m="1" x="361"/>
        <item m="1" x="453"/>
        <item m="1" x="179"/>
        <item m="1" x="449"/>
        <item m="1" x="284"/>
        <item m="1" x="294"/>
        <item m="1" x="420"/>
        <item m="1" x="541"/>
        <item m="1" x="170"/>
        <item m="1" x="288"/>
        <item m="1" x="507"/>
        <item m="1" x="441"/>
        <item m="1" x="339"/>
        <item m="1" x="271"/>
        <item m="1" x="371"/>
        <item m="1" x="285"/>
        <item m="1" x="291"/>
        <item m="1" x="374"/>
        <item m="1" x="391"/>
        <item m="1" x="251"/>
        <item m="1" x="457"/>
        <item m="1" x="408"/>
        <item m="1" x="281"/>
        <item m="1" x="231"/>
        <item m="1" x="539"/>
        <item m="1" x="529"/>
        <item m="1" x="465"/>
        <item m="1" x="426"/>
        <item m="1" x="487"/>
        <item m="1" x="511"/>
        <item m="1" x="272"/>
        <item m="1" x="283"/>
        <item m="1" x="450"/>
        <item m="1" x="200"/>
        <item m="1" x="404"/>
        <item m="1" x="331"/>
        <item m="1" x="323"/>
        <item m="1" x="351"/>
        <item m="1" x="469"/>
        <item m="1" x="268"/>
        <item m="1" x="308"/>
        <item m="1" x="502"/>
        <item m="1" x="497"/>
        <item m="1" x="431"/>
        <item m="1" x="189"/>
        <item m="1" x="248"/>
        <item m="1" x="430"/>
        <item m="1" x="389"/>
        <item x="31"/>
        <item m="1" x="104"/>
        <item m="1" x="505"/>
        <item m="1" x="209"/>
        <item m="1" x="342"/>
        <item m="1" x="286"/>
        <item m="1" x="346"/>
        <item m="1" x="299"/>
        <item m="1" x="278"/>
        <item m="1" x="461"/>
        <item m="1" x="229"/>
        <item m="1" x="192"/>
        <item m="1" x="378"/>
        <item m="1" x="362"/>
        <item m="1" x="239"/>
        <item m="1" x="533"/>
        <item m="1" x="261"/>
        <item m="1" x="415"/>
        <item m="1" x="488"/>
        <item m="1" x="264"/>
        <item m="1" x="446"/>
        <item m="1" x="213"/>
        <item m="1" x="215"/>
        <item m="1" x="396"/>
        <item m="1" x="253"/>
        <item m="1" x="315"/>
        <item m="1" x="484"/>
        <item m="1" x="349"/>
        <item m="1" x="258"/>
        <item m="1" x="265"/>
        <item m="1" x="296"/>
        <item m="1" x="247"/>
        <item m="1" x="355"/>
        <item m="1" x="173"/>
        <item m="1" x="307"/>
        <item m="1" x="255"/>
        <item m="1" x="434"/>
        <item m="1" x="514"/>
        <item m="1" x="406"/>
        <item m="1" x="366"/>
        <item m="1" x="428"/>
        <item m="1" x="165"/>
        <item m="1" x="227"/>
        <item m="1" x="523"/>
        <item m="1" x="376"/>
        <item m="1" x="532"/>
        <item m="1" x="314"/>
        <item m="1" x="445"/>
        <item m="1" x="319"/>
        <item m="1" x="328"/>
        <item m="1" x="178"/>
        <item m="1" x="300"/>
        <item m="1" x="233"/>
        <item m="1" x="418"/>
        <item m="1" x="334"/>
        <item m="1" x="158"/>
        <item m="1" x="166"/>
        <item m="1" x="444"/>
        <item m="1" x="207"/>
        <item m="1" x="228"/>
        <item m="1" x="196"/>
        <item m="1" x="330"/>
        <item m="1" x="317"/>
        <item m="1" x="304"/>
        <item m="1" x="219"/>
        <item m="1" x="411"/>
        <item m="1" x="332"/>
        <item m="1" x="348"/>
        <item m="1" x="414"/>
        <item m="1" x="386"/>
        <item m="1" x="530"/>
        <item m="1" x="177"/>
        <item m="1" x="458"/>
        <item m="1" x="303"/>
        <item m="1" x="305"/>
        <item m="1" x="344"/>
        <item m="1" x="382"/>
        <item m="1" x="495"/>
        <item m="1" x="236"/>
        <item m="1" x="489"/>
        <item m="1" x="187"/>
        <item m="1" x="359"/>
        <item m="1" x="161"/>
        <item m="1" x="244"/>
        <item m="1" x="337"/>
        <item m="1" x="452"/>
        <item m="1" x="486"/>
        <item m="1" x="517"/>
        <item m="1" x="531"/>
        <item m="1" x="440"/>
        <item m="1" x="347"/>
        <item m="1" x="543"/>
        <item m="1" x="257"/>
        <item m="1" x="276"/>
        <item m="1" x="397"/>
        <item m="1" x="542"/>
        <item m="1" x="352"/>
        <item m="1" x="312"/>
        <item m="1" x="423"/>
        <item m="1" x="340"/>
        <item m="1" x="224"/>
        <item m="1" x="499"/>
        <item m="1" x="84"/>
        <item m="1" x="318"/>
        <item m="1" x="221"/>
        <item m="1" x="353"/>
        <item m="1" x="160"/>
        <item m="1" x="277"/>
        <item m="1" x="327"/>
        <item m="1" x="451"/>
        <item m="1" x="223"/>
        <item m="1" x="438"/>
        <item m="1" x="372"/>
        <item m="1" x="176"/>
        <item m="1" x="483"/>
        <item m="1" x="214"/>
        <item m="1" x="508"/>
        <item m="1" x="425"/>
        <item m="1" x="515"/>
        <item m="1" x="270"/>
        <item m="1" x="218"/>
        <item m="1" x="435"/>
        <item m="1" x="333"/>
        <item m="1" x="186"/>
        <item m="1" x="470"/>
        <item m="1" x="468"/>
        <item m="1" x="246"/>
        <item m="1" x="479"/>
        <item m="1" x="501"/>
        <item m="1" x="324"/>
        <item m="1" x="259"/>
        <item m="1" x="456"/>
        <item m="1" x="211"/>
        <item m="1" x="243"/>
        <item m="1" x="237"/>
        <item m="1" x="467"/>
        <item m="1" x="220"/>
        <item m="1" x="174"/>
        <item m="1" x="320"/>
        <item m="1" x="279"/>
        <item m="1" x="402"/>
        <item m="1" x="345"/>
        <item m="1" x="387"/>
        <item m="1" x="341"/>
        <item m="1" x="260"/>
        <item m="1" x="537"/>
        <item m="1" x="240"/>
        <item m="1" x="217"/>
        <item m="1" x="216"/>
        <item m="1" x="202"/>
        <item m="1" x="167"/>
        <item m="1" x="190"/>
        <item m="1" x="448"/>
        <item m="1" x="367"/>
        <item m="1" x="199"/>
        <item m="1" x="477"/>
        <item m="1" x="522"/>
        <item m="1" x="242"/>
        <item m="1" x="336"/>
        <item m="1" x="466"/>
        <item m="1" x="385"/>
        <item m="1" x="413"/>
        <item m="1" x="194"/>
        <item m="1" x="195"/>
        <item m="1" x="292"/>
        <item m="1" x="254"/>
        <item m="1" x="534"/>
        <item m="1" x="338"/>
        <item m="1" x="159"/>
        <item m="1" x="198"/>
        <item m="1" x="520"/>
        <item m="1" x="325"/>
        <item m="1" x="175"/>
        <item m="1" x="322"/>
        <item m="1" x="538"/>
        <item m="1" x="364"/>
        <item m="1" x="238"/>
        <item m="1" x="381"/>
        <item m="1" x="181"/>
        <item m="1" x="369"/>
        <item m="1" x="169"/>
        <item m="1" x="429"/>
        <item m="1" x="226"/>
        <item m="1" x="401"/>
        <item x="27"/>
        <item m="1" x="439"/>
        <item m="1" x="422"/>
        <item m="1" x="290"/>
        <item m="1" x="437"/>
        <item m="1" x="262"/>
        <item m="1" x="289"/>
        <item m="1" x="321"/>
        <item m="1" x="474"/>
        <item m="1" x="480"/>
        <item m="1" x="459"/>
        <item m="1" x="164"/>
        <item m="1" x="493"/>
        <item m="1" x="354"/>
        <item m="1" x="172"/>
        <item m="1" x="267"/>
        <item m="1" x="368"/>
        <item m="1" x="301"/>
        <item m="1" x="212"/>
        <item x="71"/>
        <item m="1" x="256"/>
        <item m="1" x="132"/>
        <item x="38"/>
        <item m="1" x="310"/>
        <item m="1" x="306"/>
        <item m="1" x="527"/>
        <item m="1" x="513"/>
        <item m="1" x="275"/>
        <item m="1" x="373"/>
        <item m="1" x="424"/>
        <item m="1" x="390"/>
        <item m="1" x="230"/>
        <item m="1" x="491"/>
        <item m="1" x="357"/>
        <item m="1" x="180"/>
        <item m="1" x="472"/>
        <item m="1" x="162"/>
        <item m="1" x="208"/>
        <item m="1" x="241"/>
        <item m="1" x="360"/>
        <item m="1" x="329"/>
        <item m="1" x="309"/>
        <item m="1" x="234"/>
        <item m="1" x="478"/>
        <item m="1" x="454"/>
        <item m="1" x="512"/>
        <item m="1" x="388"/>
        <item m="1" x="379"/>
        <item m="1" x="295"/>
        <item m="1" x="442"/>
        <item m="1" x="482"/>
        <item m="1" x="476"/>
        <item m="1" x="443"/>
        <item m="1" x="421"/>
        <item m="1" x="184"/>
        <item m="1" x="494"/>
        <item m="1" x="417"/>
        <item m="1" x="205"/>
        <item m="1" x="518"/>
        <item m="1" x="377"/>
        <item m="1" x="204"/>
        <item m="1" x="297"/>
        <item m="1" x="182"/>
        <item m="1" x="521"/>
        <item m="1" x="399"/>
        <item m="1" x="481"/>
        <item m="1" x="462"/>
        <item m="1" x="540"/>
        <item m="1" x="419"/>
        <item m="1" x="433"/>
        <item m="1" x="410"/>
        <item m="1" x="171"/>
        <item m="1" x="235"/>
        <item m="1" x="163"/>
        <item m="1" x="358"/>
        <item m="1" x="197"/>
        <item m="1" x="516"/>
        <item m="1" x="536"/>
        <item m="1" x="403"/>
        <item m="1" x="185"/>
        <item m="1" x="269"/>
        <item m="1" x="326"/>
        <item m="1" x="203"/>
        <item m="1" x="427"/>
        <item m="1" x="509"/>
        <item m="1" x="394"/>
        <item m="1" x="370"/>
        <item m="1" x="405"/>
        <item m="1" x="249"/>
        <item m="1" x="500"/>
        <item m="1" x="266"/>
        <item m="1" x="193"/>
        <item m="1" x="206"/>
        <item m="1" x="210"/>
        <item m="1" x="232"/>
        <item m="1" x="506"/>
        <item m="1" x="519"/>
        <item m="1" x="492"/>
        <item m="1" x="356"/>
        <item m="1" x="496"/>
        <item m="1" x="380"/>
        <item m="1" x="447"/>
        <item m="1" x="335"/>
        <item m="1" x="298"/>
        <item m="1" x="485"/>
        <item m="1" x="168"/>
        <item m="1" x="201"/>
        <item m="1" x="313"/>
        <item m="1" x="250"/>
        <item m="1" x="280"/>
        <item m="1" x="222"/>
        <item m="1" x="503"/>
        <item m="1" x="412"/>
        <item m="1" x="398"/>
        <item m="1" x="77"/>
        <item m="1" x="78"/>
        <item m="1" x="79"/>
        <item m="1" x="80"/>
        <item m="1" x="81"/>
        <item m="1" x="82"/>
        <item m="1" x="83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5"/>
        <item m="1" x="106"/>
        <item m="1" x="107"/>
        <item m="1" x="108"/>
        <item x="10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x="0"/>
        <item x="1"/>
        <item x="2"/>
        <item x="3"/>
        <item x="5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2"/>
        <item x="33"/>
        <item x="34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2"/>
        <item x="73"/>
        <item x="74"/>
        <item x="75"/>
        <item x="76"/>
        <item t="countA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2"/>
        <item x="0"/>
        <item m="1" x="3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17">
    <i>
      <x v="2"/>
    </i>
    <i>
      <x v="5"/>
    </i>
    <i>
      <x v="506"/>
    </i>
    <i>
      <x v="283"/>
    </i>
    <i>
      <x v="535"/>
    </i>
    <i>
      <x v="516"/>
    </i>
    <i>
      <x v="510"/>
    </i>
    <i>
      <x v="502"/>
    </i>
    <i>
      <x v="501"/>
    </i>
    <i>
      <x v="500"/>
    </i>
    <i>
      <x v="495"/>
    </i>
    <i>
      <x v="490"/>
    </i>
    <i>
      <x v="489"/>
    </i>
    <i>
      <x v="482"/>
    </i>
    <i>
      <x v="305"/>
    </i>
    <i>
      <x v="36"/>
    </i>
    <i t="grand">
      <x/>
    </i>
  </rowItems>
  <colItems count="1">
    <i/>
  </colItems>
  <pageFields count="1">
    <pageField fld="19" hier="0"/>
  </pageFields>
  <dataFields count="1">
    <dataField name="计数项:品牌" fld="7" subtotal="count" baseField="0" baseItem="0"/>
  </dataField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50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8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53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1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1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50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50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50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495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90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89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482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30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3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valueGreaterThanOrEqual" evalOrder="-1" id="2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数据透视表7" cacheId="4" dataOnRows="1" applyNumberFormats="0" applyBorderFormats="0" applyFontFormats="0" applyPatternFormats="0" applyAlignmentFormats="0" applyWidthHeightFormats="1" dataCaption="值" updatedVersion="5" minRefreshableVersion="3" useAutoFormatting="1" createdVersion="6" indent="0" outline="1" outlineData="1" multipleFieldFilters="0" chartFormat="1">
  <location ref="A3:B13" firstHeaderRow="1" firstDataRow="1" firstDataCol="1"/>
  <pivotFields count="25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545">
        <item m="1" x="384"/>
        <item m="1" x="252"/>
        <item x="4"/>
        <item m="1" x="498"/>
        <item m="1" x="525"/>
        <item x="6"/>
        <item m="1" x="475"/>
        <item m="1" x="471"/>
        <item m="1" x="183"/>
        <item m="1" x="245"/>
        <item m="1" x="383"/>
        <item m="1" x="225"/>
        <item m="1" x="263"/>
        <item m="1" x="400"/>
        <item m="1" x="432"/>
        <item m="1" x="528"/>
        <item m="1" x="455"/>
        <item m="1" x="510"/>
        <item m="1" x="535"/>
        <item m="1" x="365"/>
        <item m="1" x="464"/>
        <item m="1" x="274"/>
        <item m="1" x="350"/>
        <item m="1" x="504"/>
        <item m="1" x="191"/>
        <item m="1" x="460"/>
        <item m="1" x="436"/>
        <item m="1" x="188"/>
        <item m="1" x="343"/>
        <item m="1" x="526"/>
        <item m="1" x="287"/>
        <item x="67"/>
        <item m="1" x="375"/>
        <item m="1" x="407"/>
        <item m="1" x="302"/>
        <item m="1" x="416"/>
        <item x="7"/>
        <item m="1" x="524"/>
        <item m="1" x="490"/>
        <item m="1" x="311"/>
        <item m="1" x="293"/>
        <item m="1" x="393"/>
        <item m="1" x="282"/>
        <item m="1" x="463"/>
        <item m="1" x="409"/>
        <item m="1" x="473"/>
        <item m="1" x="363"/>
        <item m="1" x="273"/>
        <item m="1" x="395"/>
        <item m="1" x="392"/>
        <item m="1" x="316"/>
        <item m="1" x="361"/>
        <item m="1" x="453"/>
        <item m="1" x="179"/>
        <item m="1" x="449"/>
        <item m="1" x="284"/>
        <item m="1" x="294"/>
        <item m="1" x="420"/>
        <item m="1" x="541"/>
        <item m="1" x="170"/>
        <item m="1" x="288"/>
        <item m="1" x="507"/>
        <item m="1" x="441"/>
        <item m="1" x="339"/>
        <item m="1" x="271"/>
        <item m="1" x="371"/>
        <item m="1" x="285"/>
        <item m="1" x="291"/>
        <item m="1" x="374"/>
        <item m="1" x="391"/>
        <item m="1" x="251"/>
        <item m="1" x="457"/>
        <item m="1" x="408"/>
        <item m="1" x="281"/>
        <item m="1" x="231"/>
        <item m="1" x="539"/>
        <item m="1" x="529"/>
        <item m="1" x="465"/>
        <item m="1" x="426"/>
        <item m="1" x="487"/>
        <item m="1" x="511"/>
        <item m="1" x="272"/>
        <item m="1" x="283"/>
        <item m="1" x="450"/>
        <item m="1" x="200"/>
        <item m="1" x="404"/>
        <item m="1" x="331"/>
        <item m="1" x="323"/>
        <item m="1" x="351"/>
        <item m="1" x="469"/>
        <item m="1" x="268"/>
        <item m="1" x="308"/>
        <item m="1" x="502"/>
        <item m="1" x="497"/>
        <item m="1" x="431"/>
        <item m="1" x="189"/>
        <item m="1" x="248"/>
        <item m="1" x="430"/>
        <item m="1" x="389"/>
        <item x="31"/>
        <item m="1" x="104"/>
        <item m="1" x="505"/>
        <item m="1" x="209"/>
        <item m="1" x="342"/>
        <item m="1" x="286"/>
        <item m="1" x="346"/>
        <item m="1" x="299"/>
        <item m="1" x="278"/>
        <item m="1" x="461"/>
        <item m="1" x="229"/>
        <item m="1" x="192"/>
        <item m="1" x="378"/>
        <item m="1" x="362"/>
        <item m="1" x="239"/>
        <item m="1" x="533"/>
        <item m="1" x="261"/>
        <item m="1" x="415"/>
        <item m="1" x="488"/>
        <item m="1" x="264"/>
        <item m="1" x="446"/>
        <item m="1" x="213"/>
        <item m="1" x="215"/>
        <item m="1" x="396"/>
        <item m="1" x="253"/>
        <item m="1" x="315"/>
        <item m="1" x="484"/>
        <item m="1" x="349"/>
        <item m="1" x="258"/>
        <item m="1" x="265"/>
        <item m="1" x="296"/>
        <item m="1" x="247"/>
        <item m="1" x="355"/>
        <item m="1" x="173"/>
        <item m="1" x="307"/>
        <item m="1" x="255"/>
        <item m="1" x="434"/>
        <item m="1" x="514"/>
        <item m="1" x="406"/>
        <item m="1" x="366"/>
        <item m="1" x="428"/>
        <item m="1" x="165"/>
        <item m="1" x="227"/>
        <item m="1" x="523"/>
        <item m="1" x="376"/>
        <item m="1" x="532"/>
        <item m="1" x="314"/>
        <item m="1" x="445"/>
        <item m="1" x="319"/>
        <item m="1" x="328"/>
        <item m="1" x="178"/>
        <item m="1" x="300"/>
        <item m="1" x="233"/>
        <item m="1" x="418"/>
        <item m="1" x="334"/>
        <item m="1" x="158"/>
        <item m="1" x="166"/>
        <item m="1" x="444"/>
        <item m="1" x="207"/>
        <item m="1" x="228"/>
        <item m="1" x="196"/>
        <item m="1" x="330"/>
        <item m="1" x="317"/>
        <item m="1" x="304"/>
        <item m="1" x="219"/>
        <item m="1" x="411"/>
        <item m="1" x="332"/>
        <item m="1" x="348"/>
        <item m="1" x="414"/>
        <item m="1" x="386"/>
        <item m="1" x="530"/>
        <item m="1" x="177"/>
        <item m="1" x="458"/>
        <item m="1" x="303"/>
        <item m="1" x="305"/>
        <item m="1" x="344"/>
        <item m="1" x="382"/>
        <item m="1" x="495"/>
        <item m="1" x="236"/>
        <item m="1" x="489"/>
        <item m="1" x="187"/>
        <item m="1" x="359"/>
        <item m="1" x="161"/>
        <item m="1" x="244"/>
        <item m="1" x="337"/>
        <item m="1" x="452"/>
        <item m="1" x="486"/>
        <item m="1" x="517"/>
        <item m="1" x="531"/>
        <item m="1" x="440"/>
        <item m="1" x="347"/>
        <item m="1" x="543"/>
        <item m="1" x="257"/>
        <item m="1" x="276"/>
        <item m="1" x="397"/>
        <item m="1" x="542"/>
        <item m="1" x="352"/>
        <item m="1" x="312"/>
        <item m="1" x="423"/>
        <item m="1" x="340"/>
        <item m="1" x="224"/>
        <item m="1" x="499"/>
        <item h="1" m="1" x="84"/>
        <item m="1" x="318"/>
        <item m="1" x="221"/>
        <item m="1" x="353"/>
        <item m="1" x="160"/>
        <item m="1" x="277"/>
        <item m="1" x="327"/>
        <item m="1" x="451"/>
        <item m="1" x="223"/>
        <item m="1" x="438"/>
        <item m="1" x="372"/>
        <item m="1" x="176"/>
        <item m="1" x="483"/>
        <item m="1" x="214"/>
        <item m="1" x="508"/>
        <item m="1" x="425"/>
        <item m="1" x="515"/>
        <item m="1" x="270"/>
        <item m="1" x="218"/>
        <item m="1" x="435"/>
        <item m="1" x="333"/>
        <item m="1" x="186"/>
        <item m="1" x="470"/>
        <item m="1" x="468"/>
        <item m="1" x="246"/>
        <item m="1" x="479"/>
        <item m="1" x="501"/>
        <item m="1" x="324"/>
        <item m="1" x="259"/>
        <item m="1" x="456"/>
        <item m="1" x="211"/>
        <item m="1" x="243"/>
        <item m="1" x="237"/>
        <item m="1" x="467"/>
        <item m="1" x="220"/>
        <item m="1" x="174"/>
        <item m="1" x="320"/>
        <item m="1" x="279"/>
        <item m="1" x="402"/>
        <item m="1" x="345"/>
        <item m="1" x="387"/>
        <item m="1" x="341"/>
        <item m="1" x="260"/>
        <item m="1" x="537"/>
        <item m="1" x="240"/>
        <item m="1" x="217"/>
        <item m="1" x="216"/>
        <item m="1" x="202"/>
        <item m="1" x="167"/>
        <item m="1" x="190"/>
        <item m="1" x="448"/>
        <item m="1" x="367"/>
        <item m="1" x="199"/>
        <item m="1" x="477"/>
        <item m="1" x="522"/>
        <item m="1" x="242"/>
        <item m="1" x="336"/>
        <item m="1" x="466"/>
        <item m="1" x="385"/>
        <item m="1" x="413"/>
        <item m="1" x="194"/>
        <item m="1" x="195"/>
        <item m="1" x="292"/>
        <item m="1" x="254"/>
        <item m="1" x="534"/>
        <item m="1" x="338"/>
        <item m="1" x="159"/>
        <item m="1" x="198"/>
        <item m="1" x="520"/>
        <item m="1" x="325"/>
        <item m="1" x="175"/>
        <item m="1" x="322"/>
        <item m="1" x="538"/>
        <item m="1" x="364"/>
        <item m="1" x="238"/>
        <item m="1" x="381"/>
        <item m="1" x="181"/>
        <item m="1" x="369"/>
        <item m="1" x="169"/>
        <item m="1" x="429"/>
        <item m="1" x="226"/>
        <item m="1" x="401"/>
        <item x="27"/>
        <item m="1" x="439"/>
        <item m="1" x="422"/>
        <item m="1" x="290"/>
        <item m="1" x="437"/>
        <item m="1" x="262"/>
        <item m="1" x="289"/>
        <item m="1" x="321"/>
        <item m="1" x="474"/>
        <item m="1" x="480"/>
        <item m="1" x="459"/>
        <item m="1" x="164"/>
        <item m="1" x="493"/>
        <item m="1" x="354"/>
        <item m="1" x="172"/>
        <item m="1" x="267"/>
        <item m="1" x="368"/>
        <item m="1" x="301"/>
        <item m="1" x="212"/>
        <item x="71"/>
        <item m="1" x="256"/>
        <item m="1" x="132"/>
        <item x="38"/>
        <item m="1" x="310"/>
        <item m="1" x="306"/>
        <item m="1" x="527"/>
        <item m="1" x="513"/>
        <item m="1" x="275"/>
        <item m="1" x="373"/>
        <item m="1" x="424"/>
        <item m="1" x="390"/>
        <item m="1" x="230"/>
        <item m="1" x="491"/>
        <item m="1" x="357"/>
        <item m="1" x="180"/>
        <item m="1" x="472"/>
        <item m="1" x="162"/>
        <item m="1" x="208"/>
        <item m="1" x="241"/>
        <item m="1" x="360"/>
        <item m="1" x="329"/>
        <item m="1" x="309"/>
        <item m="1" x="234"/>
        <item m="1" x="478"/>
        <item m="1" x="454"/>
        <item m="1" x="512"/>
        <item m="1" x="388"/>
        <item m="1" x="379"/>
        <item m="1" x="295"/>
        <item m="1" x="442"/>
        <item m="1" x="482"/>
        <item m="1" x="476"/>
        <item m="1" x="443"/>
        <item m="1" x="421"/>
        <item m="1" x="184"/>
        <item m="1" x="494"/>
        <item m="1" x="417"/>
        <item m="1" x="205"/>
        <item m="1" x="518"/>
        <item m="1" x="377"/>
        <item m="1" x="204"/>
        <item m="1" x="297"/>
        <item m="1" x="182"/>
        <item m="1" x="521"/>
        <item m="1" x="399"/>
        <item m="1" x="481"/>
        <item m="1" x="462"/>
        <item m="1" x="540"/>
        <item m="1" x="419"/>
        <item m="1" x="433"/>
        <item m="1" x="410"/>
        <item m="1" x="171"/>
        <item m="1" x="235"/>
        <item m="1" x="163"/>
        <item m="1" x="358"/>
        <item m="1" x="197"/>
        <item m="1" x="516"/>
        <item m="1" x="536"/>
        <item m="1" x="403"/>
        <item m="1" x="185"/>
        <item m="1" x="269"/>
        <item m="1" x="326"/>
        <item m="1" x="203"/>
        <item m="1" x="427"/>
        <item m="1" x="509"/>
        <item m="1" x="394"/>
        <item m="1" x="370"/>
        <item m="1" x="405"/>
        <item m="1" x="249"/>
        <item m="1" x="500"/>
        <item m="1" x="266"/>
        <item m="1" x="193"/>
        <item m="1" x="206"/>
        <item m="1" x="210"/>
        <item m="1" x="232"/>
        <item m="1" x="506"/>
        <item m="1" x="519"/>
        <item m="1" x="492"/>
        <item m="1" x="356"/>
        <item m="1" x="496"/>
        <item m="1" x="380"/>
        <item m="1" x="447"/>
        <item m="1" x="335"/>
        <item m="1" x="298"/>
        <item m="1" x="485"/>
        <item m="1" x="168"/>
        <item m="1" x="201"/>
        <item m="1" x="313"/>
        <item m="1" x="250"/>
        <item m="1" x="280"/>
        <item m="1" x="222"/>
        <item m="1" x="503"/>
        <item m="1" x="412"/>
        <item m="1" x="398"/>
        <item m="1" x="77"/>
        <item m="1" x="78"/>
        <item m="1" x="79"/>
        <item m="1" x="80"/>
        <item m="1" x="81"/>
        <item m="1" x="82"/>
        <item m="1" x="83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5"/>
        <item m="1" x="106"/>
        <item m="1" x="107"/>
        <item m="1" x="108"/>
        <item x="10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h="1" x="0"/>
        <item h="1" x="1"/>
        <item h="1" x="2"/>
        <item h="1" x="3"/>
        <item h="1" x="5"/>
        <item h="1" x="8"/>
        <item h="1" x="9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8"/>
        <item h="1" x="29"/>
        <item h="1" x="30"/>
        <item h="1" x="32"/>
        <item h="1" x="33"/>
        <item h="1" x="34"/>
        <item h="1" x="35"/>
        <item h="1" x="36"/>
        <item h="1" x="37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8"/>
        <item h="1" x="69"/>
        <item h="1" x="70"/>
        <item h="1" x="72"/>
        <item h="1" x="73"/>
        <item h="1" x="74"/>
        <item h="1" x="75"/>
        <item h="1" x="7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0">
    <i>
      <x v="2"/>
    </i>
    <i>
      <x v="5"/>
    </i>
    <i>
      <x v="36"/>
    </i>
    <i>
      <x v="283"/>
    </i>
    <i>
      <x v="427"/>
    </i>
    <i>
      <x v="305"/>
    </i>
    <i>
      <x v="302"/>
    </i>
    <i>
      <x v="99"/>
    </i>
    <i>
      <x v="31"/>
    </i>
    <i t="grand">
      <x/>
    </i>
  </rowItems>
  <colItems count="1">
    <i/>
  </colItems>
  <dataFields count="1">
    <dataField name="求和项:预测30天销量" fld="13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8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27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30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30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9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3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数据透视表10" cacheId="4" applyNumberFormats="0" applyBorderFormats="0" applyFontFormats="0" applyPatternFormats="0" applyAlignmentFormats="0" applyWidthHeightFormats="1" dataCaption="值" updatedVersion="5" minRefreshableVersion="3" useAutoFormatting="1" createdVersion="6" indent="0" outline="1" outlineData="1" multipleFieldFilters="0" chartFormat="1">
  <location ref="A3:B18" firstHeaderRow="1" firstDataRow="1" firstDataCol="1"/>
  <pivotFields count="25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9">
        <item m="1" x="17"/>
        <item x="0"/>
        <item x="2"/>
        <item x="4"/>
        <item x="5"/>
        <item x="11"/>
        <item m="1" x="16"/>
        <item x="13"/>
        <item x="9"/>
        <item x="12"/>
        <item m="1" x="15"/>
        <item m="1" x="14"/>
        <item x="3"/>
        <item x="6"/>
        <item x="8"/>
        <item x="7"/>
        <item x="1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3"/>
  </rowFields>
  <rowItems count="15">
    <i>
      <x v="15"/>
    </i>
    <i>
      <x v="14"/>
    </i>
    <i>
      <x v="5"/>
    </i>
    <i>
      <x v="1"/>
    </i>
    <i>
      <x v="13"/>
    </i>
    <i>
      <x v="12"/>
    </i>
    <i>
      <x v="3"/>
    </i>
    <i>
      <x v="4"/>
    </i>
    <i>
      <x v="2"/>
    </i>
    <i>
      <x v="17"/>
    </i>
    <i>
      <x v="16"/>
    </i>
    <i>
      <x v="8"/>
    </i>
    <i>
      <x v="9"/>
    </i>
    <i>
      <x v="7"/>
    </i>
    <i t="grand">
      <x/>
    </i>
  </rowItems>
  <colItems count="1">
    <i/>
  </colItems>
  <dataFields count="1">
    <dataField name="计数项:review数区间" fld="2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数据透视表11" cacheId="4" applyNumberFormats="0" applyBorderFormats="0" applyFontFormats="0" applyPatternFormats="0" applyAlignmentFormats="0" applyWidthHeightFormats="1" dataCaption="值" updatedVersion="5" minRefreshableVersion="3" useAutoFormatting="1" createdVersion="6" indent="0" outline="1" outlineData="1" multipleFieldFilters="0" chartFormat="1">
  <location ref="A3:B8" firstHeaderRow="1" firstDataRow="1" firstDataCol="1"/>
  <pivotFields count="25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m="1" x="5"/>
        <item x="2"/>
        <item x="0"/>
        <item x="1"/>
        <item x="3"/>
        <item m="1" x="4"/>
        <item t="default"/>
      </items>
    </pivotField>
    <pivotField showAll="0"/>
    <pivotField showAll="0"/>
    <pivotField showAll="0"/>
  </pivotFields>
  <rowFields count="1">
    <field x="2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计数项:评星等级" fld="2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数据透视表12" cacheId="2" applyNumberFormats="0" applyBorderFormats="0" applyFontFormats="0" applyPatternFormats="0" applyAlignmentFormats="0" applyWidthHeightFormats="1" dataCaption="值" updatedVersion="5" minRefreshableVersion="3" useAutoFormatting="1" createdVersion="6" indent="0" outline="1" outlineData="1" multipleFieldFilters="0" chartFormat="1">
  <location ref="A3:B13" firstHeaderRow="1" firstDataRow="1" firstDataCol="1"/>
  <pivotFields count="28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22">
        <item m="1" x="9"/>
        <item m="1" x="15"/>
        <item x="3"/>
        <item x="2"/>
        <item x="4"/>
        <item x="1"/>
        <item x="8"/>
        <item m="1" x="20"/>
        <item m="1" x="16"/>
        <item m="1" x="11"/>
        <item m="1" x="18"/>
        <item m="1" x="17"/>
        <item m="1" x="10"/>
        <item m="1" x="12"/>
        <item m="1" x="19"/>
        <item m="1" x="14"/>
        <item m="1" x="13"/>
        <item x="0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22"/>
  </rowFields>
  <rowItems count="10">
    <i>
      <x v="17"/>
    </i>
    <i>
      <x v="18"/>
    </i>
    <i>
      <x v="2"/>
    </i>
    <i>
      <x v="19"/>
    </i>
    <i>
      <x v="3"/>
    </i>
    <i>
      <x v="20"/>
    </i>
    <i>
      <x v="5"/>
    </i>
    <i>
      <x v="4"/>
    </i>
    <i>
      <x v="6"/>
    </i>
    <i t="grand">
      <x/>
    </i>
  </rowItems>
  <colItems count="1">
    <i/>
  </colItems>
  <dataFields count="1">
    <dataField name="计数项:价格区间" fld="22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8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19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2" count="1" selected="0">
            <x v="2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2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数据透视表13" cacheId="2" applyNumberFormats="0" applyBorderFormats="0" applyFontFormats="0" applyPatternFormats="0" applyAlignmentFormats="0" applyWidthHeightFormats="1" dataCaption="值" updatedVersion="5" minRefreshableVersion="3" useAutoFormatting="1" createdVersion="6" indent="0" outline="1" outlineData="1" multipleFieldFilters="0" chartFormat="1">
  <location ref="A3:C13" firstHeaderRow="0" firstDataRow="1" firstDataCol="1"/>
  <pivotFields count="28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showAll="0">
      <items count="100"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22">
        <item m="1" x="9"/>
        <item m="1" x="15"/>
        <item x="3"/>
        <item x="2"/>
        <item x="4"/>
        <item x="1"/>
        <item x="8"/>
        <item m="1" x="20"/>
        <item m="1" x="16"/>
        <item m="1" x="11"/>
        <item m="1" x="18"/>
        <item m="1" x="17"/>
        <item m="1" x="10"/>
        <item m="1" x="12"/>
        <item m="1" x="19"/>
        <item m="1" x="14"/>
        <item m="1" x="13"/>
        <item x="0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</pivotFields>
  <rowFields count="1">
    <field x="22"/>
  </rowFields>
  <rowItems count="10">
    <i>
      <x v="2"/>
    </i>
    <i>
      <x v="3"/>
    </i>
    <i>
      <x v="4"/>
    </i>
    <i>
      <x v="5"/>
    </i>
    <i>
      <x v="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预测30天销量" fld="13" baseField="0" baseItem="0"/>
    <dataField name="求和项:预测30天销售额" fld="1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数据透视表14" cacheId="4" applyNumberFormats="0" applyBorderFormats="0" applyFontFormats="0" applyPatternFormats="0" applyAlignmentFormats="0" applyWidthHeightFormats="1" dataCaption="值" updatedVersion="5" minRefreshableVersion="3" useAutoFormatting="1" createdVersion="6" indent="0" outline="1" outlineData="1" multipleFieldFilters="0" chartFormat="1">
  <location ref="A3:B7" firstHeaderRow="1" firstDataRow="1" firstDataCol="1"/>
  <pivotFields count="25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0"/>
        <item m="1" x="3"/>
        <item t="default"/>
      </items>
    </pivotField>
    <pivotField showAll="0"/>
    <pivotField showAll="0"/>
    <pivotField showAll="0"/>
    <pivotField showAll="0"/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计数项:购物车卖家" fld="19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0000000}" name="数据透视表5" cacheId="5" applyNumberFormats="0" applyBorderFormats="0" applyFontFormats="0" applyPatternFormats="0" applyAlignmentFormats="0" applyWidthHeightFormats="1" dataCaption="值" updatedVersion="5" minRefreshableVersion="3" useAutoFormatting="1" createdVersion="6" indent="0" outline="1" outlineData="1" multipleFieldFilters="0" chartFormat="1">
  <location ref="A3:B9" firstHeaderRow="1" firstDataRow="1" firstDataCol="1"/>
  <pivotFields count="27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multipleItemSelectionAllowed="1" showAll="0" sortType="descending">
      <items count="12">
        <item m="1" x="10"/>
        <item x="4"/>
        <item m="1" x="8"/>
        <item m="1" x="6"/>
        <item x="0"/>
        <item m="1" x="9"/>
        <item m="1" x="7"/>
        <item x="3"/>
        <item h="1" x="5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6"/>
  </rowFields>
  <rowItems count="6">
    <i>
      <x v="9"/>
    </i>
    <i>
      <x v="10"/>
    </i>
    <i>
      <x v="4"/>
    </i>
    <i>
      <x v="7"/>
    </i>
    <i>
      <x v="1"/>
    </i>
    <i t="grand">
      <x/>
    </i>
  </rowItems>
  <colItems count="1">
    <i/>
  </colItems>
  <dataFields count="1">
    <dataField name="计数项:重量区间" fld="2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shop554257226.taobao.com/index.htm" TargetMode="Externa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mazon.com/dp/B07NDHJ6L6" TargetMode="External"/><Relationship Id="rId21" Type="http://schemas.openxmlformats.org/officeDocument/2006/relationships/hyperlink" Target="https://www.amazon.com/dp/B01N9TMZJU" TargetMode="External"/><Relationship Id="rId42" Type="http://schemas.openxmlformats.org/officeDocument/2006/relationships/hyperlink" Target="https://www.amazon.com/dp/B00P2XZKZ0" TargetMode="External"/><Relationship Id="rId47" Type="http://schemas.openxmlformats.org/officeDocument/2006/relationships/hyperlink" Target="https://www.amazon.com/dp/B07CVNLX71" TargetMode="External"/><Relationship Id="rId63" Type="http://schemas.openxmlformats.org/officeDocument/2006/relationships/hyperlink" Target="https://www.amazon.com/dp/B07F8B9T8Z" TargetMode="External"/><Relationship Id="rId68" Type="http://schemas.openxmlformats.org/officeDocument/2006/relationships/hyperlink" Target="https://www.amazon.com/dp/B07BKR2WXP" TargetMode="External"/><Relationship Id="rId84" Type="http://schemas.openxmlformats.org/officeDocument/2006/relationships/hyperlink" Target="https://www.amazon.com/dp/B07FTHGQ2Y" TargetMode="External"/><Relationship Id="rId89" Type="http://schemas.openxmlformats.org/officeDocument/2006/relationships/hyperlink" Target="https://www.amazon.com/dp/B01M0F5IA4" TargetMode="External"/><Relationship Id="rId16" Type="http://schemas.openxmlformats.org/officeDocument/2006/relationships/hyperlink" Target="https://www.amazon.com/dp/B07MTWNXV1" TargetMode="External"/><Relationship Id="rId107" Type="http://schemas.openxmlformats.org/officeDocument/2006/relationships/drawing" Target="../drawings/drawing2.xml"/><Relationship Id="rId11" Type="http://schemas.openxmlformats.org/officeDocument/2006/relationships/hyperlink" Target="https://www.amazon.com/dp/B01ACAXJ50" TargetMode="External"/><Relationship Id="rId32" Type="http://schemas.openxmlformats.org/officeDocument/2006/relationships/hyperlink" Target="https://www.amazon.com/dp/B00HA2ZKFQ" TargetMode="External"/><Relationship Id="rId37" Type="http://schemas.openxmlformats.org/officeDocument/2006/relationships/hyperlink" Target="https://www.amazon.com/dp/B07KLS5N5W" TargetMode="External"/><Relationship Id="rId53" Type="http://schemas.openxmlformats.org/officeDocument/2006/relationships/hyperlink" Target="https://www.amazon.com/dp/B01EN6LTAQ" TargetMode="External"/><Relationship Id="rId58" Type="http://schemas.openxmlformats.org/officeDocument/2006/relationships/hyperlink" Target="https://www.amazon.com/dp/B01L8JJ1GK" TargetMode="External"/><Relationship Id="rId74" Type="http://schemas.openxmlformats.org/officeDocument/2006/relationships/hyperlink" Target="https://www.amazon.com/dp/B075M2QJPH" TargetMode="External"/><Relationship Id="rId79" Type="http://schemas.openxmlformats.org/officeDocument/2006/relationships/hyperlink" Target="https://www.amazon.com/dp/B00006IDL6" TargetMode="External"/><Relationship Id="rId102" Type="http://schemas.openxmlformats.org/officeDocument/2006/relationships/hyperlink" Target="https://www.amazon.com/dp/B002NLGNW8" TargetMode="External"/><Relationship Id="rId5" Type="http://schemas.openxmlformats.org/officeDocument/2006/relationships/hyperlink" Target="https://www.amazon.com/Best-Sellers-Sports-Outdoors-Golf-Sand-Wedges/zgbs/sporting-goods/385032011/ref=zg_bs_nav_sg_5_384941011" TargetMode="External"/><Relationship Id="rId90" Type="http://schemas.openxmlformats.org/officeDocument/2006/relationships/hyperlink" Target="https://www.amazon.com/dp/B07P7Y877S" TargetMode="External"/><Relationship Id="rId95" Type="http://schemas.openxmlformats.org/officeDocument/2006/relationships/hyperlink" Target="https://www.amazon.com/dp/B01MT8MQBT" TargetMode="External"/><Relationship Id="rId22" Type="http://schemas.openxmlformats.org/officeDocument/2006/relationships/hyperlink" Target="https://www.amazon.com/dp/B004N59OFU" TargetMode="External"/><Relationship Id="rId27" Type="http://schemas.openxmlformats.org/officeDocument/2006/relationships/hyperlink" Target="https://www.amazon.com/dp/B07MSYTQNM" TargetMode="External"/><Relationship Id="rId43" Type="http://schemas.openxmlformats.org/officeDocument/2006/relationships/hyperlink" Target="https://www.amazon.com/dp/B006EPM74W" TargetMode="External"/><Relationship Id="rId48" Type="http://schemas.openxmlformats.org/officeDocument/2006/relationships/hyperlink" Target="https://www.amazon.com/dp/B07C4BZY7Y" TargetMode="External"/><Relationship Id="rId64" Type="http://schemas.openxmlformats.org/officeDocument/2006/relationships/hyperlink" Target="https://www.amazon.com/dp/B01A5KLUG2" TargetMode="External"/><Relationship Id="rId69" Type="http://schemas.openxmlformats.org/officeDocument/2006/relationships/hyperlink" Target="https://www.amazon.com/dp/B00DGAV88Y" TargetMode="External"/><Relationship Id="rId80" Type="http://schemas.openxmlformats.org/officeDocument/2006/relationships/hyperlink" Target="https://www.amazon.com/dp/B07CMWGL2M" TargetMode="External"/><Relationship Id="rId85" Type="http://schemas.openxmlformats.org/officeDocument/2006/relationships/hyperlink" Target="https://www.amazon.com/dp/B07H7CHWML" TargetMode="External"/><Relationship Id="rId12" Type="http://schemas.openxmlformats.org/officeDocument/2006/relationships/hyperlink" Target="https://www.amazon.com/dp/B0779SKCXW" TargetMode="External"/><Relationship Id="rId17" Type="http://schemas.openxmlformats.org/officeDocument/2006/relationships/hyperlink" Target="https://www.amazon.com/dp/B00M1VN15M" TargetMode="External"/><Relationship Id="rId33" Type="http://schemas.openxmlformats.org/officeDocument/2006/relationships/hyperlink" Target="https://www.amazon.com/dp/B07CBMVV6G" TargetMode="External"/><Relationship Id="rId38" Type="http://schemas.openxmlformats.org/officeDocument/2006/relationships/hyperlink" Target="https://www.amazon.com/dp/B07PBY2Y5V" TargetMode="External"/><Relationship Id="rId59" Type="http://schemas.openxmlformats.org/officeDocument/2006/relationships/hyperlink" Target="https://www.amazon.com/dp/B00CYBXH7G" TargetMode="External"/><Relationship Id="rId103" Type="http://schemas.openxmlformats.org/officeDocument/2006/relationships/hyperlink" Target="https://www.amazon.com/dp/B07F1SFJ2W" TargetMode="External"/><Relationship Id="rId20" Type="http://schemas.openxmlformats.org/officeDocument/2006/relationships/hyperlink" Target="https://www.amazon.com/dp/B07BNVTFM1" TargetMode="External"/><Relationship Id="rId41" Type="http://schemas.openxmlformats.org/officeDocument/2006/relationships/hyperlink" Target="https://www.amazon.com/dp/B078YPVCC9" TargetMode="External"/><Relationship Id="rId54" Type="http://schemas.openxmlformats.org/officeDocument/2006/relationships/hyperlink" Target="https://www.amazon.com/dp/B07HG3LWNH" TargetMode="External"/><Relationship Id="rId62" Type="http://schemas.openxmlformats.org/officeDocument/2006/relationships/hyperlink" Target="https://www.amazon.com/dp/B07H1R7M45" TargetMode="External"/><Relationship Id="rId70" Type="http://schemas.openxmlformats.org/officeDocument/2006/relationships/hyperlink" Target="https://www.amazon.com/dp/B07BQV3HQR" TargetMode="External"/><Relationship Id="rId75" Type="http://schemas.openxmlformats.org/officeDocument/2006/relationships/hyperlink" Target="https://www.amazon.com/dp/B073TVN384" TargetMode="External"/><Relationship Id="rId83" Type="http://schemas.openxmlformats.org/officeDocument/2006/relationships/hyperlink" Target="https://www.amazon.com/dp/B011H28ZII" TargetMode="External"/><Relationship Id="rId88" Type="http://schemas.openxmlformats.org/officeDocument/2006/relationships/hyperlink" Target="https://www.amazon.com/dp/B00AC8G8C4" TargetMode="External"/><Relationship Id="rId91" Type="http://schemas.openxmlformats.org/officeDocument/2006/relationships/hyperlink" Target="https://www.amazon.com/dp/B010EAR6YI" TargetMode="External"/><Relationship Id="rId96" Type="http://schemas.openxmlformats.org/officeDocument/2006/relationships/hyperlink" Target="https://www.amazon.com/dp/B07Q41Y9P6" TargetMode="External"/><Relationship Id="rId1" Type="http://schemas.openxmlformats.org/officeDocument/2006/relationships/hyperlink" Target="https://www.amazon.com/Best-Sellers-Sports-Outdoors-Golf-Approach-Wedges/zgbs/sporting-goods/385029011/ref=zg_bs_nav_sg_5_384941011" TargetMode="External"/><Relationship Id="rId6" Type="http://schemas.openxmlformats.org/officeDocument/2006/relationships/hyperlink" Target="https://www.amazon.com/Best-Sellers-Sports-Outdoors-Golf-Utility-Clubs/zgbs/sporting-goods/385033011/ref=zg_bs_nav_sg_5_384941011" TargetMode="External"/><Relationship Id="rId15" Type="http://schemas.openxmlformats.org/officeDocument/2006/relationships/hyperlink" Target="https://www.amazon.com/dp/B01LA75PTW" TargetMode="External"/><Relationship Id="rId23" Type="http://schemas.openxmlformats.org/officeDocument/2006/relationships/hyperlink" Target="https://www.amazon.com/dp/B07G2VY8NW" TargetMode="External"/><Relationship Id="rId28" Type="http://schemas.openxmlformats.org/officeDocument/2006/relationships/hyperlink" Target="https://www.amazon.com/dp/B07PFS93YQ" TargetMode="External"/><Relationship Id="rId36" Type="http://schemas.openxmlformats.org/officeDocument/2006/relationships/hyperlink" Target="https://www.amazon.com/dp/B003FO2B5U" TargetMode="External"/><Relationship Id="rId49" Type="http://schemas.openxmlformats.org/officeDocument/2006/relationships/hyperlink" Target="https://www.amazon.com/dp/B001NCDE84" TargetMode="External"/><Relationship Id="rId57" Type="http://schemas.openxmlformats.org/officeDocument/2006/relationships/hyperlink" Target="https://www.amazon.com/dp/B07BHXYR57" TargetMode="External"/><Relationship Id="rId106" Type="http://schemas.openxmlformats.org/officeDocument/2006/relationships/hyperlink" Target="https://www.amazon.com/dp/B07QD5NMTB" TargetMode="External"/><Relationship Id="rId10" Type="http://schemas.openxmlformats.org/officeDocument/2006/relationships/hyperlink" Target="https://www.amazon.com/dp/B004QWYCVG" TargetMode="External"/><Relationship Id="rId31" Type="http://schemas.openxmlformats.org/officeDocument/2006/relationships/hyperlink" Target="https://www.amazon.com/dp/B07FDVKYYS" TargetMode="External"/><Relationship Id="rId44" Type="http://schemas.openxmlformats.org/officeDocument/2006/relationships/hyperlink" Target="https://www.amazon.com/dp/B0793T58LL" TargetMode="External"/><Relationship Id="rId52" Type="http://schemas.openxmlformats.org/officeDocument/2006/relationships/hyperlink" Target="https://www.amazon.com/dp/B07P7RGQ6B" TargetMode="External"/><Relationship Id="rId60" Type="http://schemas.openxmlformats.org/officeDocument/2006/relationships/hyperlink" Target="https://www.amazon.com/dp/B076CWHTP5" TargetMode="External"/><Relationship Id="rId65" Type="http://schemas.openxmlformats.org/officeDocument/2006/relationships/hyperlink" Target="https://www.amazon.com/dp/B07H7HWYZN" TargetMode="External"/><Relationship Id="rId73" Type="http://schemas.openxmlformats.org/officeDocument/2006/relationships/hyperlink" Target="https://www.amazon.com/dp/B07PJSS153" TargetMode="External"/><Relationship Id="rId78" Type="http://schemas.openxmlformats.org/officeDocument/2006/relationships/hyperlink" Target="https://www.amazon.com/dp/B07C81F48R" TargetMode="External"/><Relationship Id="rId81" Type="http://schemas.openxmlformats.org/officeDocument/2006/relationships/hyperlink" Target="https://www.amazon.com/dp/B07C1X4GS7" TargetMode="External"/><Relationship Id="rId86" Type="http://schemas.openxmlformats.org/officeDocument/2006/relationships/hyperlink" Target="https://www.amazon.com/dp/B001ZFIA6U" TargetMode="External"/><Relationship Id="rId94" Type="http://schemas.openxmlformats.org/officeDocument/2006/relationships/hyperlink" Target="https://www.amazon.com/dp/B076T39YNG" TargetMode="External"/><Relationship Id="rId99" Type="http://schemas.openxmlformats.org/officeDocument/2006/relationships/hyperlink" Target="https://www.amazon.com/dp/B07D3TTS5X" TargetMode="External"/><Relationship Id="rId101" Type="http://schemas.openxmlformats.org/officeDocument/2006/relationships/hyperlink" Target="https://www.amazon.com/dp/B07CNSRKH7" TargetMode="External"/><Relationship Id="rId4" Type="http://schemas.openxmlformats.org/officeDocument/2006/relationships/hyperlink" Target="https://www.amazon.com/Best-Sellers-Sports-Outdoors-Golf-Pitching-Wedges/zgbs/sporting-goods/385031011/ref=zg_bs_nav_sg_5_384941011" TargetMode="External"/><Relationship Id="rId9" Type="http://schemas.openxmlformats.org/officeDocument/2006/relationships/hyperlink" Target="https://www.amazon.com/dp/B07JPYSNDP" TargetMode="External"/><Relationship Id="rId13" Type="http://schemas.openxmlformats.org/officeDocument/2006/relationships/hyperlink" Target="https://www.amazon.com/dp/B01GW2GH4M" TargetMode="External"/><Relationship Id="rId18" Type="http://schemas.openxmlformats.org/officeDocument/2006/relationships/hyperlink" Target="https://www.amazon.com/dp/B01J4MF19O" TargetMode="External"/><Relationship Id="rId39" Type="http://schemas.openxmlformats.org/officeDocument/2006/relationships/hyperlink" Target="https://www.amazon.com/dp/B07B725M81" TargetMode="External"/><Relationship Id="rId34" Type="http://schemas.openxmlformats.org/officeDocument/2006/relationships/hyperlink" Target="https://www.amazon.com/dp/B07PGJ593Z" TargetMode="External"/><Relationship Id="rId50" Type="http://schemas.openxmlformats.org/officeDocument/2006/relationships/hyperlink" Target="https://www.amazon.com/dp/B07PFRLSC5" TargetMode="External"/><Relationship Id="rId55" Type="http://schemas.openxmlformats.org/officeDocument/2006/relationships/hyperlink" Target="https://www.amazon.com/dp/B00PZTVEMY" TargetMode="External"/><Relationship Id="rId76" Type="http://schemas.openxmlformats.org/officeDocument/2006/relationships/hyperlink" Target="https://www.amazon.com/dp/B07HP3KWB1" TargetMode="External"/><Relationship Id="rId97" Type="http://schemas.openxmlformats.org/officeDocument/2006/relationships/hyperlink" Target="https://www.amazon.com/dp/B07PB1MCJY" TargetMode="External"/><Relationship Id="rId104" Type="http://schemas.openxmlformats.org/officeDocument/2006/relationships/hyperlink" Target="https://www.amazon.com/dp/B014JUMTXM" TargetMode="External"/><Relationship Id="rId7" Type="http://schemas.openxmlformats.org/officeDocument/2006/relationships/hyperlink" Target="https://www.amazon.com/dp/B07B46WWN2" TargetMode="External"/><Relationship Id="rId71" Type="http://schemas.openxmlformats.org/officeDocument/2006/relationships/hyperlink" Target="https://www.amazon.com/dp/B07DKHTKP3" TargetMode="External"/><Relationship Id="rId92" Type="http://schemas.openxmlformats.org/officeDocument/2006/relationships/hyperlink" Target="https://www.amazon.com/dp/B07MM5W7Q8" TargetMode="External"/><Relationship Id="rId2" Type="http://schemas.openxmlformats.org/officeDocument/2006/relationships/hyperlink" Target="https://www.amazon.com/Best-Sellers-Sports-Outdoors-Golf-Gap-Wedges/zgbs/sporting-goods/388071011/ref=zg_bs_nav_sg_5_384941011" TargetMode="External"/><Relationship Id="rId29" Type="http://schemas.openxmlformats.org/officeDocument/2006/relationships/hyperlink" Target="https://www.amazon.com/dp/B07QDPMZBM" TargetMode="External"/><Relationship Id="rId24" Type="http://schemas.openxmlformats.org/officeDocument/2006/relationships/hyperlink" Target="https://www.amazon.com/dp/B07DPTYS35" TargetMode="External"/><Relationship Id="rId40" Type="http://schemas.openxmlformats.org/officeDocument/2006/relationships/hyperlink" Target="https://www.amazon.com/dp/B07QNFL7ZX" TargetMode="External"/><Relationship Id="rId45" Type="http://schemas.openxmlformats.org/officeDocument/2006/relationships/hyperlink" Target="https://www.amazon.com/dp/B0006IX87S" TargetMode="External"/><Relationship Id="rId66" Type="http://schemas.openxmlformats.org/officeDocument/2006/relationships/hyperlink" Target="https://www.amazon.com/dp/B07FZTWG1B" TargetMode="External"/><Relationship Id="rId87" Type="http://schemas.openxmlformats.org/officeDocument/2006/relationships/hyperlink" Target="https://www.amazon.com/dp/B0033990ZQ" TargetMode="External"/><Relationship Id="rId61" Type="http://schemas.openxmlformats.org/officeDocument/2006/relationships/hyperlink" Target="https://www.amazon.com/dp/B07CGMMGZW" TargetMode="External"/><Relationship Id="rId82" Type="http://schemas.openxmlformats.org/officeDocument/2006/relationships/hyperlink" Target="https://www.amazon.com/dp/B07MJJ2G5Z" TargetMode="External"/><Relationship Id="rId19" Type="http://schemas.openxmlformats.org/officeDocument/2006/relationships/hyperlink" Target="https://www.amazon.com/dp/B07HY3VCC3" TargetMode="External"/><Relationship Id="rId14" Type="http://schemas.openxmlformats.org/officeDocument/2006/relationships/hyperlink" Target="https://www.amazon.com/dp/B07JDFRM6G" TargetMode="External"/><Relationship Id="rId30" Type="http://schemas.openxmlformats.org/officeDocument/2006/relationships/hyperlink" Target="https://www.amazon.com/dp/B07L9DH48D" TargetMode="External"/><Relationship Id="rId35" Type="http://schemas.openxmlformats.org/officeDocument/2006/relationships/hyperlink" Target="https://www.amazon.com/dp/B07QMP66MK" TargetMode="External"/><Relationship Id="rId56" Type="http://schemas.openxmlformats.org/officeDocument/2006/relationships/hyperlink" Target="https://www.amazon.com/dp/B00GA03F2O" TargetMode="External"/><Relationship Id="rId77" Type="http://schemas.openxmlformats.org/officeDocument/2006/relationships/hyperlink" Target="https://www.amazon.com/dp/B001RR08O8" TargetMode="External"/><Relationship Id="rId100" Type="http://schemas.openxmlformats.org/officeDocument/2006/relationships/hyperlink" Target="https://www.amazon.com/dp/B01HO66F1U" TargetMode="External"/><Relationship Id="rId105" Type="http://schemas.openxmlformats.org/officeDocument/2006/relationships/hyperlink" Target="https://www.amazon.com/dp/B016YKHX1S" TargetMode="External"/><Relationship Id="rId8" Type="http://schemas.openxmlformats.org/officeDocument/2006/relationships/hyperlink" Target="https://www.amazon.com/dp/B01M4RCAVO" TargetMode="External"/><Relationship Id="rId51" Type="http://schemas.openxmlformats.org/officeDocument/2006/relationships/hyperlink" Target="https://www.amazon.com/dp/B071HLPJ77" TargetMode="External"/><Relationship Id="rId72" Type="http://schemas.openxmlformats.org/officeDocument/2006/relationships/hyperlink" Target="https://www.amazon.com/dp/B01GDQH5TI" TargetMode="External"/><Relationship Id="rId93" Type="http://schemas.openxmlformats.org/officeDocument/2006/relationships/hyperlink" Target="https://www.amazon.com/dp/B07P11Q96H" TargetMode="External"/><Relationship Id="rId98" Type="http://schemas.openxmlformats.org/officeDocument/2006/relationships/hyperlink" Target="https://www.amazon.com/dp/B072WHQFJ7" TargetMode="External"/><Relationship Id="rId3" Type="http://schemas.openxmlformats.org/officeDocument/2006/relationships/hyperlink" Target="https://www.amazon.com/Best-Sellers-Sports-Outdoors-Golf-Lob-Wedges/zgbs/sporting-goods/385030011/ref=zg_bs_nav_sg_5_384941011" TargetMode="External"/><Relationship Id="rId25" Type="http://schemas.openxmlformats.org/officeDocument/2006/relationships/hyperlink" Target="https://www.amazon.com/dp/B00E8PZTHC" TargetMode="External"/><Relationship Id="rId46" Type="http://schemas.openxmlformats.org/officeDocument/2006/relationships/hyperlink" Target="https://www.amazon.com/dp/B07C1H3PH6" TargetMode="External"/><Relationship Id="rId67" Type="http://schemas.openxmlformats.org/officeDocument/2006/relationships/hyperlink" Target="https://www.amazon.com/dp/B006QF3TW4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26"/>
  <sheetViews>
    <sheetView tabSelected="1" workbookViewId="0">
      <selection activeCell="N17" sqref="N17:N18"/>
    </sheetView>
  </sheetViews>
  <sheetFormatPr baseColWidth="10" defaultColWidth="9" defaultRowHeight="14"/>
  <cols>
    <col min="1" max="1" width="13.33203125"/>
    <col min="2" max="2" width="12.83203125"/>
    <col min="3" max="6" width="6.83203125" customWidth="1"/>
    <col min="7" max="7" width="4.5" customWidth="1"/>
    <col min="8" max="8" width="6.83203125" customWidth="1"/>
  </cols>
  <sheetData>
    <row r="2" spans="1:19">
      <c r="A2" t="s">
        <v>0</v>
      </c>
      <c r="B2" t="s">
        <v>1</v>
      </c>
    </row>
    <row r="3" spans="1:19">
      <c r="N3" s="34"/>
      <c r="O3" s="34"/>
      <c r="P3" s="34"/>
      <c r="Q3" s="34"/>
      <c r="R3" s="34"/>
      <c r="S3" s="34"/>
    </row>
    <row r="4" spans="1:19">
      <c r="A4" t="s">
        <v>2</v>
      </c>
      <c r="B4" t="s">
        <v>3</v>
      </c>
      <c r="N4" s="34"/>
      <c r="O4" s="34"/>
      <c r="P4" s="34"/>
      <c r="Q4" s="34"/>
      <c r="R4" s="34"/>
      <c r="S4" s="34"/>
    </row>
    <row r="5" spans="1:19">
      <c r="A5" s="1" t="s">
        <v>4</v>
      </c>
      <c r="B5">
        <v>20</v>
      </c>
      <c r="N5" s="34"/>
      <c r="O5" s="34"/>
      <c r="P5" s="34"/>
      <c r="Q5" s="34"/>
      <c r="R5" s="34"/>
      <c r="S5" s="34"/>
    </row>
    <row r="6" spans="1:19">
      <c r="A6" s="32" t="s">
        <v>5</v>
      </c>
      <c r="B6">
        <v>2</v>
      </c>
      <c r="N6" s="34"/>
      <c r="O6" s="34"/>
      <c r="P6" s="34"/>
      <c r="Q6" s="34"/>
      <c r="R6" s="34"/>
      <c r="S6" s="34"/>
    </row>
    <row r="7" spans="1:19">
      <c r="A7" s="32" t="s">
        <v>6</v>
      </c>
      <c r="B7">
        <v>12</v>
      </c>
      <c r="N7" s="34"/>
      <c r="O7" s="34"/>
      <c r="P7" s="34"/>
      <c r="Q7" s="34"/>
      <c r="R7" s="34"/>
      <c r="S7" s="34"/>
    </row>
    <row r="8" spans="1:19">
      <c r="A8" s="32" t="s">
        <v>7</v>
      </c>
      <c r="B8">
        <v>6</v>
      </c>
      <c r="N8" s="34"/>
      <c r="O8" s="34"/>
      <c r="P8" s="34"/>
      <c r="Q8" s="34"/>
      <c r="R8" s="34"/>
      <c r="S8" s="34"/>
    </row>
    <row r="9" spans="1:19">
      <c r="A9" s="1" t="s">
        <v>8</v>
      </c>
      <c r="B9">
        <v>19</v>
      </c>
      <c r="N9" s="34"/>
      <c r="O9" s="34"/>
      <c r="P9" s="34"/>
      <c r="Q9" s="34"/>
      <c r="R9" s="34"/>
      <c r="S9" s="34"/>
    </row>
    <row r="10" spans="1:19">
      <c r="A10" s="32" t="s">
        <v>5</v>
      </c>
      <c r="B10">
        <v>1</v>
      </c>
      <c r="N10" s="34"/>
      <c r="O10" s="34"/>
      <c r="P10" s="34"/>
      <c r="Q10" s="34"/>
      <c r="R10" s="34"/>
      <c r="S10" s="34"/>
    </row>
    <row r="11" spans="1:19">
      <c r="A11" s="32" t="s">
        <v>6</v>
      </c>
      <c r="B11">
        <v>13</v>
      </c>
      <c r="N11" s="34"/>
      <c r="O11" s="34"/>
      <c r="P11" s="34"/>
      <c r="Q11" s="34"/>
      <c r="R11" s="34"/>
      <c r="S11" s="34"/>
    </row>
    <row r="12" spans="1:19">
      <c r="A12" s="32" t="s">
        <v>7</v>
      </c>
      <c r="B12">
        <v>5</v>
      </c>
      <c r="N12" s="34"/>
      <c r="O12" s="34"/>
      <c r="P12" s="34"/>
      <c r="Q12" s="34"/>
      <c r="R12" s="34"/>
      <c r="S12" s="34"/>
    </row>
    <row r="13" spans="1:19">
      <c r="A13" s="32" t="s">
        <v>9</v>
      </c>
      <c r="N13" s="34"/>
      <c r="O13" s="34"/>
      <c r="P13" s="34"/>
      <c r="Q13" s="34"/>
      <c r="R13" s="34"/>
      <c r="S13" s="34"/>
    </row>
    <row r="14" spans="1:19">
      <c r="A14" s="1" t="s">
        <v>10</v>
      </c>
      <c r="B14">
        <v>20</v>
      </c>
      <c r="N14" s="34"/>
      <c r="O14" s="34"/>
      <c r="P14" s="34"/>
      <c r="Q14" s="34"/>
      <c r="R14" s="34"/>
      <c r="S14" s="34"/>
    </row>
    <row r="15" spans="1:19" ht="17">
      <c r="A15" s="32" t="s">
        <v>5</v>
      </c>
      <c r="B15">
        <v>1</v>
      </c>
      <c r="N15" s="33"/>
      <c r="O15" s="33"/>
      <c r="P15" s="33"/>
      <c r="Q15" s="33"/>
      <c r="R15" s="33"/>
      <c r="S15" s="33"/>
    </row>
    <row r="16" spans="1:19">
      <c r="A16" s="32" t="s">
        <v>6</v>
      </c>
      <c r="B16">
        <v>9</v>
      </c>
    </row>
    <row r="17" spans="1:14">
      <c r="A17" s="32" t="s">
        <v>7</v>
      </c>
      <c r="B17">
        <v>10</v>
      </c>
      <c r="N17" s="35" t="s">
        <v>495</v>
      </c>
    </row>
    <row r="18" spans="1:14">
      <c r="A18" s="1" t="s">
        <v>11</v>
      </c>
      <c r="B18">
        <v>20</v>
      </c>
      <c r="N18" s="36" t="s">
        <v>496</v>
      </c>
    </row>
    <row r="19" spans="1:14">
      <c r="A19" s="32" t="s">
        <v>5</v>
      </c>
      <c r="B19">
        <v>3</v>
      </c>
    </row>
    <row r="20" spans="1:14">
      <c r="A20" s="32" t="s">
        <v>6</v>
      </c>
      <c r="B20">
        <v>13</v>
      </c>
    </row>
    <row r="21" spans="1:14">
      <c r="A21" s="32" t="s">
        <v>7</v>
      </c>
      <c r="B21">
        <v>4</v>
      </c>
    </row>
    <row r="22" spans="1:14">
      <c r="A22" s="1" t="s">
        <v>12</v>
      </c>
      <c r="B22">
        <v>20</v>
      </c>
    </row>
    <row r="23" spans="1:14">
      <c r="A23" s="32" t="s">
        <v>5</v>
      </c>
      <c r="B23">
        <v>1</v>
      </c>
    </row>
    <row r="24" spans="1:14">
      <c r="A24" s="32" t="s">
        <v>6</v>
      </c>
      <c r="B24">
        <v>12</v>
      </c>
    </row>
    <row r="25" spans="1:14">
      <c r="A25" s="32" t="s">
        <v>7</v>
      </c>
      <c r="B25">
        <v>7</v>
      </c>
    </row>
    <row r="26" spans="1:14">
      <c r="A26" s="1" t="s">
        <v>13</v>
      </c>
      <c r="B26">
        <v>99</v>
      </c>
    </row>
  </sheetData>
  <mergeCells count="3">
    <mergeCell ref="N15:S15"/>
    <mergeCell ref="N3:P14"/>
    <mergeCell ref="Q3:S14"/>
  </mergeCells>
  <phoneticPr fontId="17" type="noConversion"/>
  <hyperlinks>
    <hyperlink ref="N18" r:id="rId2" xr:uid="{AD7B46C3-2465-914D-B520-75162C1F2CBF}"/>
  </hyperlinks>
  <pageMargins left="0.69930555555555596" right="0.69930555555555596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97"/>
  <sheetViews>
    <sheetView workbookViewId="0">
      <pane xSplit="8" ySplit="2" topLeftCell="I120" activePane="bottomRight" state="frozen"/>
      <selection pane="topRight"/>
      <selection pane="bottomLeft"/>
      <selection pane="bottomRight" activeCell="E1" sqref="E1"/>
    </sheetView>
  </sheetViews>
  <sheetFormatPr baseColWidth="10" defaultColWidth="9" defaultRowHeight="14"/>
  <cols>
    <col min="1" max="1" width="4.6640625" customWidth="1"/>
    <col min="3" max="3" width="7.5" style="1" customWidth="1"/>
    <col min="5" max="5" width="9.1640625" customWidth="1"/>
    <col min="6" max="6" width="12" customWidth="1"/>
    <col min="7" max="7" width="23.33203125" style="10" customWidth="1"/>
    <col min="8" max="8" width="6.83203125" style="11" customWidth="1"/>
    <col min="9" max="10" width="5.83203125" customWidth="1"/>
    <col min="11" max="11" width="6.33203125" style="11" customWidth="1"/>
    <col min="12" max="12" width="7.1640625" style="12" customWidth="1"/>
    <col min="13" max="13" width="5.83203125" customWidth="1"/>
    <col min="14" max="14" width="9" style="12"/>
    <col min="15" max="15" width="10.5" style="12"/>
    <col min="16" max="16" width="9" style="12"/>
    <col min="17" max="17" width="8.83203125" style="12"/>
    <col min="18" max="18" width="11.5" style="13" customWidth="1"/>
    <col min="19" max="19" width="5.5" style="12" customWidth="1"/>
    <col min="20" max="20" width="6.83203125" style="12" customWidth="1"/>
    <col min="21" max="21" width="4.1640625" style="12" customWidth="1"/>
    <col min="22" max="24" width="9" style="12"/>
    <col min="25" max="25" width="5" style="14" customWidth="1"/>
    <col min="26" max="26" width="9" style="12" customWidth="1"/>
    <col min="27" max="27" width="8.33203125" style="14" customWidth="1"/>
    <col min="28" max="28" width="6.1640625" style="12" customWidth="1"/>
    <col min="29" max="29" width="9" style="12"/>
    <col min="30" max="30" width="15.1640625" style="12" customWidth="1"/>
    <col min="31" max="31" width="9" style="12"/>
  </cols>
  <sheetData>
    <row r="1" spans="1:38" s="6" customFormat="1" ht="16.5" customHeight="1">
      <c r="A1" s="15" t="s">
        <v>14</v>
      </c>
      <c r="B1" s="16"/>
      <c r="C1" s="17"/>
      <c r="D1" s="16"/>
      <c r="E1" s="18"/>
      <c r="F1" s="19"/>
      <c r="G1" s="16"/>
      <c r="H1" s="16"/>
      <c r="I1" s="17"/>
      <c r="J1" s="17"/>
      <c r="K1" s="22"/>
      <c r="L1" s="17"/>
      <c r="M1" s="17"/>
      <c r="N1" s="17"/>
      <c r="O1" s="17"/>
      <c r="P1" s="17"/>
      <c r="Q1" s="17"/>
      <c r="R1" s="26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 spans="1:38" s="7" customFormat="1" ht="29.5" customHeight="1">
      <c r="A2" s="20" t="s">
        <v>15</v>
      </c>
      <c r="B2" s="20" t="s">
        <v>16</v>
      </c>
      <c r="C2" s="20" t="s">
        <v>17</v>
      </c>
      <c r="D2" s="20" t="s">
        <v>18</v>
      </c>
      <c r="E2" s="20" t="s">
        <v>19</v>
      </c>
      <c r="F2" s="20" t="s">
        <v>20</v>
      </c>
      <c r="G2" s="20" t="s">
        <v>21</v>
      </c>
      <c r="H2" s="20" t="s">
        <v>22</v>
      </c>
      <c r="I2" s="25" t="s">
        <v>23</v>
      </c>
      <c r="J2" s="25" t="s">
        <v>24</v>
      </c>
      <c r="K2" s="20" t="s">
        <v>25</v>
      </c>
      <c r="L2" s="20" t="s">
        <v>26</v>
      </c>
      <c r="M2" s="20" t="s">
        <v>27</v>
      </c>
      <c r="N2" s="20" t="s">
        <v>28</v>
      </c>
      <c r="O2" s="20" t="s">
        <v>29</v>
      </c>
      <c r="P2" s="20" t="s">
        <v>30</v>
      </c>
      <c r="Q2" s="20" t="s">
        <v>31</v>
      </c>
      <c r="R2" s="27" t="s">
        <v>32</v>
      </c>
      <c r="S2" s="20" t="s">
        <v>33</v>
      </c>
      <c r="T2" s="20" t="s">
        <v>34</v>
      </c>
      <c r="U2" s="20" t="s">
        <v>35</v>
      </c>
      <c r="V2" s="20" t="s">
        <v>36</v>
      </c>
      <c r="W2" s="20" t="s">
        <v>37</v>
      </c>
      <c r="X2" s="20" t="s">
        <v>38</v>
      </c>
      <c r="Y2" s="28" t="s">
        <v>39</v>
      </c>
      <c r="Z2" s="20" t="s">
        <v>40</v>
      </c>
      <c r="AA2" s="28" t="s">
        <v>41</v>
      </c>
      <c r="AB2" s="28" t="s">
        <v>42</v>
      </c>
    </row>
    <row r="3" spans="1:38" s="8" customFormat="1" ht="70" customHeight="1">
      <c r="A3" s="21">
        <v>1</v>
      </c>
      <c r="B3" s="21" t="str">
        <f>IF(A3&lt;=20,"TOP20",IF(A3&lt;=40,"TOP21-40",IF(A3&lt;=60,"TOP41-60",IF(A3&lt;=80,"TOP61-80","TOP81-100"))))</f>
        <v>TOP20</v>
      </c>
      <c r="C3" s="21">
        <v>12</v>
      </c>
      <c r="D3" s="21" t="s">
        <v>43</v>
      </c>
      <c r="E3" s="22" t="s">
        <v>44</v>
      </c>
      <c r="F3" s="23">
        <v>1</v>
      </c>
      <c r="G3" s="24" t="s">
        <v>45</v>
      </c>
      <c r="H3" s="22" t="s">
        <v>46</v>
      </c>
      <c r="I3" s="21">
        <v>14.52</v>
      </c>
      <c r="J3" s="21">
        <v>14.52</v>
      </c>
      <c r="K3" s="21">
        <v>14.52</v>
      </c>
      <c r="L3" s="21">
        <v>4.3</v>
      </c>
      <c r="M3" s="21">
        <v>1347</v>
      </c>
      <c r="N3" s="21">
        <v>46335</v>
      </c>
      <c r="O3" s="21">
        <v>672784.2</v>
      </c>
      <c r="P3" s="21">
        <f>INT(AVERAGE(N3:N102))</f>
        <v>9568</v>
      </c>
      <c r="Q3" s="21">
        <f>INT(AVERAGE(O3:O102))</f>
        <v>212408</v>
      </c>
      <c r="R3" s="21" t="s">
        <v>47</v>
      </c>
      <c r="S3" s="21">
        <v>1</v>
      </c>
      <c r="T3" s="21" t="s">
        <v>48</v>
      </c>
      <c r="U3" s="21">
        <v>76</v>
      </c>
      <c r="V3" s="21" t="str">
        <f t="shared" ref="V3:V66" si="0">IF(L3&gt;=4.5,"4.5-5星",IF(L3&gt;=4,"4-4.5星",IF(L3&gt;=3,"3-4星",IF(L3&gt;=2,"2-3星","1-2星"))))</f>
        <v>4-4.5星</v>
      </c>
      <c r="W3" s="21" t="str">
        <f>IF(K3&gt;500,"500+",IF(K3&gt;450,"450-500",IF(K3&gt;400,"400-450",IF(K3&gt;350,"350-400",IF(K3&gt;300,"300-350",IF(K3&gt;250,"200-250",IF(K3&gt;180,"180-200",IF(K3&gt;150,"150-180",IF(K3&gt;120,"120-150",IF(K3&gt;=100,"100-120",IF(K3&gt;=70,"70-100",IF(K3&gt;=50,"50-70",IF(K3&gt;=40,"40-50",IF(K3&gt;=30,"30-40",IF(K3&gt;=20,"20-30",IF(K3&gt;=15,"15-20",IF(K3&gt;=10,"10-15",IF(K3&gt;=5,"5-10",IF(K3&gt;=0,"&lt;5")))))))))))))))))))</f>
        <v>10-15</v>
      </c>
      <c r="X3" s="21" t="str">
        <f>IF(M3&gt;=5000,"5000+",IF(M3&gt;=4500,"4500-5000",IF(M3&gt;=4000,"4000-4500",IF(M3&gt;=3500,"3500-4000",IF(M3&gt;=3000,"3000-3500",IF(M3&gt;=2500,"2500-3000",IF(M3&gt;=2000,"2000-2500",IF(M3&gt;=1500,"1500-2000",IF(M3&gt;=1000,"1000-1500",IF(M3&gt;=500,"500-1000",IF(M3&gt;=200,"200-500",IF(M3&gt;=100,"100-200",IF(M3&gt;=50,"50-100",IF(M3&gt;=20,"20-50",IF(M3&gt;0,"&lt;20","0")))))))))))))))</f>
        <v>1000-1500</v>
      </c>
      <c r="Y3" s="21">
        <v>4.7</v>
      </c>
      <c r="Z3" s="21" t="str">
        <f t="shared" ref="Z3:Z66" si="1">RIGHT(R3,4)</f>
        <v>2018</v>
      </c>
      <c r="AA3" s="21" t="str">
        <f>IF(Y3&gt;40,"40+",IF(Y3&gt;=30,"30-40",IF(Y3&gt;=20,"20-30",IF(Y3&gt;=15,"15-20",IF(Y3&gt;=10,"10-15",IF(Y3&gt;=5,"5-10",IF(Y3&gt;=2,"2-5",IF(Y3&gt;=1,"1-2",IF(Y3&gt;=0,"0-1","/")))))))))</f>
        <v>2-5</v>
      </c>
      <c r="AB3" s="21">
        <v>2</v>
      </c>
      <c r="AC3" s="21"/>
      <c r="AD3" s="21"/>
      <c r="AE3" s="21"/>
      <c r="AF3" s="21"/>
      <c r="AG3" s="21"/>
      <c r="AH3" s="21"/>
      <c r="AI3" s="21"/>
      <c r="AJ3" s="21"/>
      <c r="AK3" s="21"/>
      <c r="AL3" s="21"/>
    </row>
    <row r="4" spans="1:38" s="8" customFormat="1" ht="70" customHeight="1">
      <c r="A4" s="21">
        <v>2</v>
      </c>
      <c r="B4" s="21" t="str">
        <f t="shared" ref="B4:B67" si="2">IF(A4&lt;=20,"TOP20",IF(A4&lt;=40,"TOP21-40",IF(A4&lt;=60,"TOP41-60",IF(A4&lt;=80,"TOP61-80","TOP81-100"))))</f>
        <v>TOP20</v>
      </c>
      <c r="C4" s="21">
        <v>3</v>
      </c>
      <c r="D4" s="21" t="s">
        <v>49</v>
      </c>
      <c r="E4" s="22" t="s">
        <v>50</v>
      </c>
      <c r="F4" s="23">
        <v>2</v>
      </c>
      <c r="G4" s="24" t="s">
        <v>51</v>
      </c>
      <c r="H4" s="22" t="s">
        <v>52</v>
      </c>
      <c r="I4" s="21">
        <v>79.11</v>
      </c>
      <c r="J4" s="21">
        <v>79.11</v>
      </c>
      <c r="K4" s="21">
        <v>79.11</v>
      </c>
      <c r="L4" s="21">
        <v>4.4000000000000004</v>
      </c>
      <c r="M4" s="21">
        <v>3797</v>
      </c>
      <c r="N4" s="21">
        <v>19506</v>
      </c>
      <c r="O4" s="21">
        <v>1543119.66</v>
      </c>
      <c r="P4" s="21">
        <v>9568</v>
      </c>
      <c r="Q4" s="21">
        <v>212408</v>
      </c>
      <c r="R4" s="21" t="s">
        <v>53</v>
      </c>
      <c r="S4" s="21">
        <v>1</v>
      </c>
      <c r="T4" s="21" t="s">
        <v>54</v>
      </c>
      <c r="U4" s="21">
        <v>76</v>
      </c>
      <c r="V4" s="21" t="str">
        <f t="shared" si="0"/>
        <v>4-4.5星</v>
      </c>
      <c r="W4" s="21" t="str">
        <f t="shared" ref="W4:W35" si="3">IF(K4&gt;500,"500+",IF(K4&gt;450,"450-500",IF(K4&gt;400,"400-450",IF(K4&gt;350,"350-400",IF(K4&gt;300,"300-350",IF(K4&gt;250,"200-250",IF(K4&gt;180,"180-200",IF(K4&gt;150,"150-180",IF(K4&gt;120,"120-150",IF(K4&gt;=100,"100-120",IF(K4&gt;=70,"70-100",IF(K4&gt;=50,"50-70",IF(K4&gt;=40,"40-50",IF(K4&gt;=30,"30-40",IF(K4&gt;=20,"20-30",IF(K4&gt;=15,"15-20",IF(K4&gt;=10,"10-15",IF(K4&gt;=5,"5-10",IF(K4&gt;=0,"&lt;5")))))))))))))))))))</f>
        <v>70-100</v>
      </c>
      <c r="X4" s="21" t="str">
        <f t="shared" ref="X4:X35" si="4">IF(M4&gt;=5000,"5000+",IF(M4&gt;=4500,"4500-5000",IF(M4&gt;=4000,"4000-4500",IF(M4&gt;=3500,"3500-4000",IF(M4&gt;=3000,"3000-3500",IF(M4&gt;=2500,"2500-3000",IF(M4&gt;=2000,"2000-2500",IF(M4&gt;=1500,"1500-2000",IF(M4&gt;=1000,"1000-1500",IF(M4&gt;=500,"500-1000",IF(M4&gt;=200,"200-500",IF(M4&gt;=100,"100-200",IF(M4&gt;=50,"50-100",IF(M4&gt;=20,"20-50",IF(M4&gt;0,"&lt;20","0")))))))))))))))</f>
        <v>3500-4000</v>
      </c>
      <c r="Y4" s="21">
        <v>4.4000000000000004</v>
      </c>
      <c r="Z4" s="21" t="str">
        <f t="shared" si="1"/>
        <v>2009</v>
      </c>
      <c r="AA4" s="21" t="str">
        <f t="shared" ref="AA4:AA67" si="5">IF(Y4&gt;40,"40+",IF(Y4&gt;=30,"30-40",IF(Y4&gt;=20,"20-30",IF(Y4&gt;=15,"15-20",IF(Y4&gt;=10,"10-15",IF(Y4&gt;=5,"5-10",IF(Y4&gt;=2,"2-5",IF(Y4&gt;=1,"1-2",IF(Y4&gt;=0,"0-1","/")))))))))</f>
        <v>2-5</v>
      </c>
      <c r="AB4" s="21">
        <v>18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</row>
    <row r="5" spans="1:38" s="8" customFormat="1" ht="70" customHeight="1">
      <c r="A5" s="21">
        <v>3</v>
      </c>
      <c r="B5" s="21" t="str">
        <f t="shared" si="2"/>
        <v>TOP20</v>
      </c>
      <c r="C5" s="21">
        <v>9</v>
      </c>
      <c r="D5" s="21" t="s">
        <v>55</v>
      </c>
      <c r="E5" s="22" t="s">
        <v>56</v>
      </c>
      <c r="F5" s="23">
        <v>3</v>
      </c>
      <c r="G5" s="24" t="s">
        <v>57</v>
      </c>
      <c r="H5" s="22" t="s">
        <v>58</v>
      </c>
      <c r="I5" s="21">
        <v>7.88</v>
      </c>
      <c r="J5" s="21">
        <v>13.68</v>
      </c>
      <c r="K5" s="21">
        <v>11.88</v>
      </c>
      <c r="L5" s="21">
        <v>4.0999999999999996</v>
      </c>
      <c r="M5" s="21">
        <v>2295</v>
      </c>
      <c r="N5" s="21">
        <v>15667</v>
      </c>
      <c r="O5" s="21">
        <v>186123.96</v>
      </c>
      <c r="P5" s="21">
        <v>9568</v>
      </c>
      <c r="Q5" s="21">
        <v>212408</v>
      </c>
      <c r="R5" s="21" t="s">
        <v>59</v>
      </c>
      <c r="S5" s="21">
        <v>1</v>
      </c>
      <c r="T5" s="21" t="s">
        <v>60</v>
      </c>
      <c r="U5" s="21">
        <v>72</v>
      </c>
      <c r="V5" s="21" t="str">
        <f t="shared" si="0"/>
        <v>4-4.5星</v>
      </c>
      <c r="W5" s="21" t="str">
        <f t="shared" si="3"/>
        <v>10-15</v>
      </c>
      <c r="X5" s="21" t="str">
        <f t="shared" si="4"/>
        <v>2000-2500</v>
      </c>
      <c r="Y5" s="21">
        <v>0.2</v>
      </c>
      <c r="Z5" s="21" t="str">
        <f t="shared" si="1"/>
        <v>2018</v>
      </c>
      <c r="AA5" s="21" t="str">
        <f t="shared" si="5"/>
        <v>0-1</v>
      </c>
      <c r="AB5" s="21">
        <v>217</v>
      </c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 spans="1:38" s="8" customFormat="1" ht="70" customHeight="1">
      <c r="A6" s="21">
        <v>4</v>
      </c>
      <c r="B6" s="21" t="str">
        <f t="shared" si="2"/>
        <v>TOP20</v>
      </c>
      <c r="C6" s="21">
        <v>12</v>
      </c>
      <c r="D6" s="21" t="s">
        <v>55</v>
      </c>
      <c r="E6" s="22" t="s">
        <v>61</v>
      </c>
      <c r="F6" s="23">
        <v>4</v>
      </c>
      <c r="G6" s="24" t="s">
        <v>62</v>
      </c>
      <c r="H6" s="22" t="s">
        <v>63</v>
      </c>
      <c r="I6" s="21">
        <v>26.98</v>
      </c>
      <c r="J6" s="21">
        <v>74.989999999999995</v>
      </c>
      <c r="K6" s="21">
        <v>35</v>
      </c>
      <c r="L6" s="21">
        <v>4.5</v>
      </c>
      <c r="M6" s="21">
        <v>2622</v>
      </c>
      <c r="N6" s="21">
        <v>18216</v>
      </c>
      <c r="O6" s="21">
        <v>637560</v>
      </c>
      <c r="P6" s="21">
        <v>9568</v>
      </c>
      <c r="Q6" s="21">
        <v>212408</v>
      </c>
      <c r="R6" s="21" t="s">
        <v>64</v>
      </c>
      <c r="S6" s="21">
        <v>4</v>
      </c>
      <c r="T6" s="21" t="s">
        <v>54</v>
      </c>
      <c r="U6" s="21">
        <v>80</v>
      </c>
      <c r="V6" s="21" t="str">
        <f t="shared" si="0"/>
        <v>4.5-5星</v>
      </c>
      <c r="W6" s="21" t="str">
        <f t="shared" si="3"/>
        <v>30-40</v>
      </c>
      <c r="X6" s="21" t="str">
        <f t="shared" si="4"/>
        <v>2500-3000</v>
      </c>
      <c r="Y6" s="21">
        <v>0.75</v>
      </c>
      <c r="Z6" s="21" t="str">
        <f t="shared" si="1"/>
        <v>2005</v>
      </c>
      <c r="AA6" s="21" t="str">
        <f t="shared" si="5"/>
        <v>0-1</v>
      </c>
      <c r="AB6" s="21">
        <v>357</v>
      </c>
      <c r="AC6" s="21"/>
      <c r="AD6" s="21"/>
      <c r="AE6" s="21"/>
      <c r="AF6" s="21"/>
      <c r="AG6" s="21"/>
      <c r="AH6" s="21"/>
      <c r="AI6" s="21"/>
      <c r="AJ6" s="21"/>
      <c r="AK6" s="21"/>
      <c r="AL6" s="21"/>
    </row>
    <row r="7" spans="1:38" s="8" customFormat="1" ht="70" customHeight="1">
      <c r="A7" s="21">
        <v>5</v>
      </c>
      <c r="B7" s="21" t="str">
        <f t="shared" si="2"/>
        <v>TOP20</v>
      </c>
      <c r="C7" s="21">
        <v>6</v>
      </c>
      <c r="D7" s="21" t="s">
        <v>65</v>
      </c>
      <c r="E7" s="22" t="s">
        <v>66</v>
      </c>
      <c r="F7" s="23">
        <v>5</v>
      </c>
      <c r="G7" s="24" t="s">
        <v>67</v>
      </c>
      <c r="H7" s="22" t="s">
        <v>68</v>
      </c>
      <c r="I7" s="21">
        <v>39.950000000000003</v>
      </c>
      <c r="J7" s="21">
        <v>39.950000000000003</v>
      </c>
      <c r="K7" s="21">
        <v>39.950000000000003</v>
      </c>
      <c r="L7" s="21">
        <v>4.4000000000000004</v>
      </c>
      <c r="M7" s="21">
        <v>377</v>
      </c>
      <c r="N7" s="21">
        <v>5674</v>
      </c>
      <c r="O7" s="21">
        <v>226676.3</v>
      </c>
      <c r="P7" s="21">
        <v>9568</v>
      </c>
      <c r="Q7" s="21">
        <v>212408</v>
      </c>
      <c r="R7" s="21" t="s">
        <v>69</v>
      </c>
      <c r="S7" s="21">
        <v>2</v>
      </c>
      <c r="T7" s="21" t="s">
        <v>60</v>
      </c>
      <c r="U7" s="21">
        <v>76</v>
      </c>
      <c r="V7" s="21" t="str">
        <f t="shared" si="0"/>
        <v>4-4.5星</v>
      </c>
      <c r="W7" s="21" t="str">
        <f t="shared" si="3"/>
        <v>30-40</v>
      </c>
      <c r="X7" s="21" t="str">
        <f t="shared" si="4"/>
        <v>200-500</v>
      </c>
      <c r="Y7" s="21">
        <v>0.98</v>
      </c>
      <c r="Z7" s="21" t="str">
        <f t="shared" si="1"/>
        <v>2016</v>
      </c>
      <c r="AA7" s="21" t="str">
        <f t="shared" si="5"/>
        <v>0-1</v>
      </c>
      <c r="AB7" s="21">
        <v>51</v>
      </c>
      <c r="AC7" s="21"/>
      <c r="AD7" s="21"/>
      <c r="AE7" s="21"/>
      <c r="AF7" s="21"/>
      <c r="AG7" s="21"/>
      <c r="AH7" s="21"/>
      <c r="AI7" s="21"/>
      <c r="AJ7" s="21"/>
      <c r="AK7" s="21"/>
      <c r="AL7" s="21"/>
    </row>
    <row r="8" spans="1:38" s="8" customFormat="1" ht="70" customHeight="1">
      <c r="A8" s="21">
        <v>6</v>
      </c>
      <c r="B8" s="21" t="str">
        <f t="shared" si="2"/>
        <v>TOP20</v>
      </c>
      <c r="C8" s="21">
        <v>8</v>
      </c>
      <c r="D8" s="21" t="s">
        <v>49</v>
      </c>
      <c r="E8" s="22" t="s">
        <v>70</v>
      </c>
      <c r="F8" s="23">
        <v>6</v>
      </c>
      <c r="G8" s="24" t="s">
        <v>71</v>
      </c>
      <c r="H8" s="22" t="s">
        <v>72</v>
      </c>
      <c r="I8" s="21">
        <v>29.98</v>
      </c>
      <c r="J8" s="21">
        <v>29.98</v>
      </c>
      <c r="K8" s="21">
        <v>29.98</v>
      </c>
      <c r="L8" s="21">
        <v>3.9</v>
      </c>
      <c r="M8" s="21">
        <v>4070</v>
      </c>
      <c r="N8" s="21">
        <v>16214</v>
      </c>
      <c r="O8" s="21">
        <v>486095.72</v>
      </c>
      <c r="P8" s="21">
        <v>9568</v>
      </c>
      <c r="Q8" s="21">
        <v>212408</v>
      </c>
      <c r="R8" s="21" t="s">
        <v>73</v>
      </c>
      <c r="S8" s="21">
        <v>1</v>
      </c>
      <c r="T8" s="21" t="s">
        <v>60</v>
      </c>
      <c r="U8" s="21">
        <v>80</v>
      </c>
      <c r="V8" s="21" t="str">
        <f t="shared" si="0"/>
        <v>3-4星</v>
      </c>
      <c r="W8" s="21" t="str">
        <f t="shared" si="3"/>
        <v>20-30</v>
      </c>
      <c r="X8" s="21" t="str">
        <f t="shared" si="4"/>
        <v>4000-4500</v>
      </c>
      <c r="Y8" s="21">
        <v>0.05</v>
      </c>
      <c r="Z8" s="21" t="str">
        <f t="shared" si="1"/>
        <v>2019</v>
      </c>
      <c r="AA8" s="21" t="str">
        <f t="shared" si="5"/>
        <v>0-1</v>
      </c>
      <c r="AB8" s="21">
        <v>8</v>
      </c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s="8" customFormat="1" ht="70" customHeight="1">
      <c r="A9" s="21">
        <v>7</v>
      </c>
      <c r="B9" s="21" t="str">
        <f t="shared" si="2"/>
        <v>TOP20</v>
      </c>
      <c r="C9" s="21">
        <v>9</v>
      </c>
      <c r="D9" s="21" t="s">
        <v>49</v>
      </c>
      <c r="E9" s="22" t="s">
        <v>74</v>
      </c>
      <c r="F9" s="23">
        <v>7</v>
      </c>
      <c r="G9" s="24" t="s">
        <v>75</v>
      </c>
      <c r="H9" s="22" t="s">
        <v>68</v>
      </c>
      <c r="I9" s="21">
        <v>40.950000000000003</v>
      </c>
      <c r="J9" s="21">
        <v>84.99</v>
      </c>
      <c r="K9" s="21">
        <v>44.95</v>
      </c>
      <c r="L9" s="21">
        <v>4.3</v>
      </c>
      <c r="M9" s="21">
        <v>4383</v>
      </c>
      <c r="N9" s="21">
        <v>18298</v>
      </c>
      <c r="O9" s="21">
        <v>822495.1</v>
      </c>
      <c r="P9" s="21">
        <v>9568</v>
      </c>
      <c r="Q9" s="21">
        <v>212408</v>
      </c>
      <c r="R9" s="21" t="s">
        <v>76</v>
      </c>
      <c r="S9" s="21">
        <v>2</v>
      </c>
      <c r="T9" s="21" t="s">
        <v>60</v>
      </c>
      <c r="U9" s="21">
        <v>86</v>
      </c>
      <c r="V9" s="21" t="str">
        <f t="shared" si="0"/>
        <v>4-4.5星</v>
      </c>
      <c r="W9" s="21" t="str">
        <f t="shared" si="3"/>
        <v>40-50</v>
      </c>
      <c r="X9" s="21" t="str">
        <f t="shared" si="4"/>
        <v>4000-4500</v>
      </c>
      <c r="Y9" s="21">
        <v>0.2</v>
      </c>
      <c r="Z9" s="21" t="str">
        <f t="shared" si="1"/>
        <v>2016</v>
      </c>
      <c r="AA9" s="21" t="str">
        <f t="shared" si="5"/>
        <v>0-1</v>
      </c>
      <c r="AB9" s="21">
        <v>16</v>
      </c>
      <c r="AC9" s="21"/>
      <c r="AD9" s="29" t="s">
        <v>77</v>
      </c>
      <c r="AE9" s="21"/>
      <c r="AF9" s="21"/>
      <c r="AG9" s="21"/>
      <c r="AH9" s="21"/>
      <c r="AI9" s="21"/>
      <c r="AJ9" s="21"/>
      <c r="AK9" s="21"/>
      <c r="AL9" s="21"/>
    </row>
    <row r="10" spans="1:38" s="8" customFormat="1" ht="70" customHeight="1">
      <c r="A10" s="21">
        <v>8</v>
      </c>
      <c r="B10" s="21" t="str">
        <f t="shared" si="2"/>
        <v>TOP20</v>
      </c>
      <c r="C10" s="21">
        <v>12</v>
      </c>
      <c r="D10" s="21" t="s">
        <v>49</v>
      </c>
      <c r="E10" s="22" t="s">
        <v>78</v>
      </c>
      <c r="F10" s="23">
        <v>8</v>
      </c>
      <c r="G10" s="24" t="s">
        <v>79</v>
      </c>
      <c r="H10" s="22" t="s">
        <v>80</v>
      </c>
      <c r="I10" s="21">
        <v>13.99</v>
      </c>
      <c r="J10" s="21">
        <v>32.99</v>
      </c>
      <c r="K10" s="21">
        <v>13.99</v>
      </c>
      <c r="L10" s="21">
        <v>4.4000000000000004</v>
      </c>
      <c r="M10" s="21">
        <v>3494</v>
      </c>
      <c r="N10" s="21">
        <v>17827</v>
      </c>
      <c r="O10" s="21">
        <v>249399.73</v>
      </c>
      <c r="P10" s="21">
        <v>9568</v>
      </c>
      <c r="Q10" s="21">
        <v>212408</v>
      </c>
      <c r="R10" s="21" t="s">
        <v>81</v>
      </c>
      <c r="S10" s="21">
        <v>2</v>
      </c>
      <c r="T10" s="21" t="s">
        <v>60</v>
      </c>
      <c r="U10" s="21">
        <v>78</v>
      </c>
      <c r="V10" s="21" t="str">
        <f t="shared" si="0"/>
        <v>4-4.5星</v>
      </c>
      <c r="W10" s="21" t="str">
        <f t="shared" si="3"/>
        <v>10-15</v>
      </c>
      <c r="X10" s="21" t="str">
        <f t="shared" si="4"/>
        <v>3000-3500</v>
      </c>
      <c r="Y10" s="21">
        <v>1.1000000000000001</v>
      </c>
      <c r="Z10" s="21" t="str">
        <f t="shared" si="1"/>
        <v>2016</v>
      </c>
      <c r="AA10" s="21" t="str">
        <f t="shared" si="5"/>
        <v>1-2</v>
      </c>
      <c r="AB10" s="21">
        <v>181</v>
      </c>
      <c r="AC10" s="21"/>
      <c r="AD10" s="29" t="s">
        <v>82</v>
      </c>
      <c r="AE10" s="21"/>
      <c r="AF10" s="21"/>
      <c r="AG10" s="21"/>
      <c r="AH10" s="21"/>
      <c r="AI10" s="21"/>
      <c r="AJ10" s="21"/>
      <c r="AK10" s="21"/>
      <c r="AL10" s="21"/>
    </row>
    <row r="11" spans="1:38" s="8" customFormat="1" ht="70" customHeight="1">
      <c r="A11" s="21">
        <v>9</v>
      </c>
      <c r="B11" s="21" t="str">
        <f t="shared" si="2"/>
        <v>TOP20</v>
      </c>
      <c r="C11" s="21">
        <v>17</v>
      </c>
      <c r="D11" s="21" t="s">
        <v>49</v>
      </c>
      <c r="E11" s="22" t="s">
        <v>83</v>
      </c>
      <c r="F11" s="23">
        <v>9</v>
      </c>
      <c r="G11" s="24" t="s">
        <v>84</v>
      </c>
      <c r="H11" s="22" t="s">
        <v>85</v>
      </c>
      <c r="I11" s="21">
        <v>13</v>
      </c>
      <c r="J11" s="21">
        <v>13</v>
      </c>
      <c r="K11" s="21">
        <v>13</v>
      </c>
      <c r="L11" s="21">
        <v>4</v>
      </c>
      <c r="M11" s="21">
        <v>3066</v>
      </c>
      <c r="N11" s="21">
        <v>21587</v>
      </c>
      <c r="O11" s="21">
        <v>280631</v>
      </c>
      <c r="P11" s="21">
        <v>9568</v>
      </c>
      <c r="Q11" s="21">
        <v>212408</v>
      </c>
      <c r="R11" s="21" t="s">
        <v>86</v>
      </c>
      <c r="S11" s="21">
        <v>8</v>
      </c>
      <c r="T11" s="21" t="s">
        <v>60</v>
      </c>
      <c r="U11" s="21">
        <v>68</v>
      </c>
      <c r="V11" s="21" t="str">
        <f t="shared" si="0"/>
        <v>4-4.5星</v>
      </c>
      <c r="W11" s="21" t="str">
        <f t="shared" si="3"/>
        <v>10-15</v>
      </c>
      <c r="X11" s="21" t="str">
        <f t="shared" si="4"/>
        <v>3000-3500</v>
      </c>
      <c r="Y11" s="21">
        <v>0.13</v>
      </c>
      <c r="Z11" s="21" t="str">
        <f t="shared" si="1"/>
        <v>2016</v>
      </c>
      <c r="AA11" s="21" t="str">
        <f t="shared" si="5"/>
        <v>0-1</v>
      </c>
      <c r="AB11" s="21">
        <v>48</v>
      </c>
      <c r="AC11" s="21"/>
      <c r="AD11" s="29" t="s">
        <v>87</v>
      </c>
      <c r="AE11" s="21"/>
      <c r="AF11" s="21"/>
      <c r="AG11" s="21"/>
      <c r="AH11" s="21"/>
      <c r="AI11" s="21"/>
      <c r="AJ11" s="21"/>
      <c r="AK11" s="21"/>
      <c r="AL11" s="21"/>
    </row>
    <row r="12" spans="1:38" s="8" customFormat="1" ht="70" customHeight="1">
      <c r="A12" s="21">
        <v>10</v>
      </c>
      <c r="B12" s="21" t="str">
        <f t="shared" si="2"/>
        <v>TOP20</v>
      </c>
      <c r="C12" s="21">
        <v>19</v>
      </c>
      <c r="D12" s="21" t="s">
        <v>49</v>
      </c>
      <c r="E12" s="22" t="s">
        <v>88</v>
      </c>
      <c r="F12" s="23">
        <v>10</v>
      </c>
      <c r="G12" s="24" t="s">
        <v>89</v>
      </c>
      <c r="H12" s="22" t="s">
        <v>90</v>
      </c>
      <c r="I12" s="21">
        <v>15.59</v>
      </c>
      <c r="J12" s="21">
        <v>15.59</v>
      </c>
      <c r="K12" s="21">
        <v>15.59</v>
      </c>
      <c r="L12" s="21">
        <v>4.5</v>
      </c>
      <c r="M12" s="21">
        <v>3505</v>
      </c>
      <c r="N12" s="21">
        <v>9525</v>
      </c>
      <c r="O12" s="21">
        <v>148494.75</v>
      </c>
      <c r="P12" s="21">
        <v>9568</v>
      </c>
      <c r="Q12" s="21">
        <v>212408</v>
      </c>
      <c r="R12" s="21" t="s">
        <v>91</v>
      </c>
      <c r="S12" s="21">
        <v>2</v>
      </c>
      <c r="T12" s="21" t="s">
        <v>54</v>
      </c>
      <c r="U12" s="21">
        <v>70</v>
      </c>
      <c r="V12" s="21" t="str">
        <f t="shared" si="0"/>
        <v>4.5-5星</v>
      </c>
      <c r="W12" s="21" t="str">
        <f t="shared" si="3"/>
        <v>15-20</v>
      </c>
      <c r="X12" s="21" t="str">
        <f t="shared" si="4"/>
        <v>3500-4000</v>
      </c>
      <c r="Y12" s="21">
        <v>0.55000000000000004</v>
      </c>
      <c r="Z12" s="21" t="str">
        <f t="shared" si="1"/>
        <v>2010</v>
      </c>
      <c r="AA12" s="21" t="str">
        <f t="shared" si="5"/>
        <v>0-1</v>
      </c>
      <c r="AB12" s="21">
        <v>15</v>
      </c>
      <c r="AC12" s="21"/>
      <c r="AD12" s="29" t="s">
        <v>92</v>
      </c>
      <c r="AE12" s="21"/>
      <c r="AF12" s="21"/>
      <c r="AG12" s="21"/>
      <c r="AH12" s="21"/>
      <c r="AI12" s="21"/>
      <c r="AJ12" s="21"/>
      <c r="AK12" s="21"/>
      <c r="AL12" s="21"/>
    </row>
    <row r="13" spans="1:38" s="8" customFormat="1" ht="70" customHeight="1">
      <c r="A13" s="21">
        <v>11</v>
      </c>
      <c r="B13" s="21" t="str">
        <f t="shared" si="2"/>
        <v>TOP20</v>
      </c>
      <c r="C13" s="21">
        <v>11</v>
      </c>
      <c r="D13" s="21" t="s">
        <v>65</v>
      </c>
      <c r="E13" s="22" t="s">
        <v>93</v>
      </c>
      <c r="F13" s="23">
        <v>11</v>
      </c>
      <c r="G13" s="24" t="s">
        <v>94</v>
      </c>
      <c r="H13" s="22" t="s">
        <v>95</v>
      </c>
      <c r="I13" s="21">
        <v>17.75</v>
      </c>
      <c r="J13" s="21">
        <v>17.75</v>
      </c>
      <c r="K13" s="21">
        <v>17.75</v>
      </c>
      <c r="L13" s="21">
        <v>4.4000000000000004</v>
      </c>
      <c r="M13" s="21">
        <v>8434</v>
      </c>
      <c r="N13" s="21">
        <v>17712</v>
      </c>
      <c r="O13" s="21">
        <v>314388</v>
      </c>
      <c r="P13" s="21">
        <v>9568</v>
      </c>
      <c r="Q13" s="21">
        <v>212408</v>
      </c>
      <c r="R13" s="21" t="s">
        <v>96</v>
      </c>
      <c r="S13" s="21">
        <v>12</v>
      </c>
      <c r="T13" s="21" t="s">
        <v>60</v>
      </c>
      <c r="U13" s="21">
        <v>88</v>
      </c>
      <c r="V13" s="21" t="str">
        <f t="shared" si="0"/>
        <v>4-4.5星</v>
      </c>
      <c r="W13" s="21" t="str">
        <f t="shared" si="3"/>
        <v>15-20</v>
      </c>
      <c r="X13" s="21" t="str">
        <f t="shared" si="4"/>
        <v>5000+</v>
      </c>
      <c r="Y13" s="21">
        <v>0.35</v>
      </c>
      <c r="Z13" s="21" t="str">
        <f t="shared" si="1"/>
        <v>2014</v>
      </c>
      <c r="AA13" s="21" t="str">
        <f t="shared" si="5"/>
        <v>0-1</v>
      </c>
      <c r="AB13" s="21">
        <v>22</v>
      </c>
      <c r="AC13" s="21"/>
      <c r="AD13" s="29" t="s">
        <v>97</v>
      </c>
      <c r="AE13" s="21"/>
      <c r="AF13" s="21"/>
      <c r="AG13" s="21"/>
      <c r="AH13" s="21"/>
      <c r="AI13" s="21"/>
      <c r="AJ13" s="21"/>
      <c r="AK13" s="21"/>
      <c r="AL13" s="21"/>
    </row>
    <row r="14" spans="1:38" s="8" customFormat="1" ht="70" customHeight="1">
      <c r="A14" s="21">
        <v>12</v>
      </c>
      <c r="B14" s="21" t="str">
        <f t="shared" si="2"/>
        <v>TOP20</v>
      </c>
      <c r="C14" s="21">
        <v>22</v>
      </c>
      <c r="D14" s="21" t="s">
        <v>49</v>
      </c>
      <c r="E14" s="22" t="s">
        <v>98</v>
      </c>
      <c r="F14" s="23">
        <v>12</v>
      </c>
      <c r="G14" s="24" t="s">
        <v>99</v>
      </c>
      <c r="H14" s="22" t="s">
        <v>100</v>
      </c>
      <c r="I14" s="21">
        <v>9.5</v>
      </c>
      <c r="J14" s="21">
        <v>28.95</v>
      </c>
      <c r="K14" s="21">
        <v>18.95</v>
      </c>
      <c r="L14" s="21">
        <v>4.7</v>
      </c>
      <c r="M14" s="21">
        <v>11057</v>
      </c>
      <c r="N14" s="21">
        <v>16558</v>
      </c>
      <c r="O14" s="21">
        <v>313774.09999999998</v>
      </c>
      <c r="P14" s="21">
        <v>9568</v>
      </c>
      <c r="Q14" s="21">
        <v>212408</v>
      </c>
      <c r="R14" s="21"/>
      <c r="S14" s="21">
        <v>1</v>
      </c>
      <c r="T14" s="21" t="s">
        <v>60</v>
      </c>
      <c r="U14" s="21">
        <v>84</v>
      </c>
      <c r="V14" s="21" t="str">
        <f t="shared" si="0"/>
        <v>4.5-5星</v>
      </c>
      <c r="W14" s="21" t="str">
        <f t="shared" si="3"/>
        <v>15-20</v>
      </c>
      <c r="X14" s="21" t="str">
        <f t="shared" si="4"/>
        <v>5000+</v>
      </c>
      <c r="Y14" s="21">
        <v>0.22</v>
      </c>
      <c r="Z14" s="21" t="str">
        <f t="shared" si="1"/>
        <v/>
      </c>
      <c r="AA14" s="21" t="str">
        <f t="shared" si="5"/>
        <v>0-1</v>
      </c>
      <c r="AB14" s="21">
        <v>34</v>
      </c>
      <c r="AC14" s="21"/>
      <c r="AD14" s="29" t="s">
        <v>101</v>
      </c>
      <c r="AE14" s="21"/>
      <c r="AF14" s="21"/>
      <c r="AG14" s="21"/>
      <c r="AH14" s="21"/>
      <c r="AI14" s="21"/>
      <c r="AJ14" s="21"/>
      <c r="AK14" s="21"/>
      <c r="AL14" s="21"/>
    </row>
    <row r="15" spans="1:38" s="8" customFormat="1" ht="70" customHeight="1">
      <c r="A15" s="21">
        <v>13</v>
      </c>
      <c r="B15" s="21" t="str">
        <f t="shared" si="2"/>
        <v>TOP20</v>
      </c>
      <c r="C15" s="21">
        <v>24</v>
      </c>
      <c r="D15" s="21" t="s">
        <v>49</v>
      </c>
      <c r="E15" s="22" t="s">
        <v>102</v>
      </c>
      <c r="F15" s="23">
        <v>13</v>
      </c>
      <c r="G15" s="24" t="s">
        <v>103</v>
      </c>
      <c r="H15" s="22" t="s">
        <v>104</v>
      </c>
      <c r="I15" s="21">
        <v>13.96</v>
      </c>
      <c r="J15" s="21">
        <v>18.96</v>
      </c>
      <c r="K15" s="21">
        <v>17.96</v>
      </c>
      <c r="L15" s="21">
        <v>4.5999999999999996</v>
      </c>
      <c r="M15" s="21">
        <v>1672</v>
      </c>
      <c r="N15" s="21">
        <v>15108</v>
      </c>
      <c r="O15" s="21">
        <v>271339.68</v>
      </c>
      <c r="P15" s="21">
        <v>9568</v>
      </c>
      <c r="Q15" s="21">
        <v>212408</v>
      </c>
      <c r="R15" s="21" t="s">
        <v>105</v>
      </c>
      <c r="S15" s="21">
        <v>1</v>
      </c>
      <c r="T15" s="21" t="s">
        <v>48</v>
      </c>
      <c r="U15" s="21">
        <v>72</v>
      </c>
      <c r="V15" s="21" t="str">
        <f t="shared" si="0"/>
        <v>4.5-5星</v>
      </c>
      <c r="W15" s="21" t="str">
        <f t="shared" si="3"/>
        <v>15-20</v>
      </c>
      <c r="X15" s="21" t="str">
        <f t="shared" si="4"/>
        <v>1500-2000</v>
      </c>
      <c r="Y15" s="21">
        <v>1.1000000000000001</v>
      </c>
      <c r="Z15" s="21" t="str">
        <f t="shared" si="1"/>
        <v>2018</v>
      </c>
      <c r="AA15" s="21" t="str">
        <f t="shared" si="5"/>
        <v>1-2</v>
      </c>
      <c r="AB15" s="21">
        <v>35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</row>
    <row r="16" spans="1:38" s="8" customFormat="1" ht="70" customHeight="1">
      <c r="A16" s="21">
        <v>14</v>
      </c>
      <c r="B16" s="21" t="str">
        <f t="shared" si="2"/>
        <v>TOP20</v>
      </c>
      <c r="C16" s="21">
        <v>28</v>
      </c>
      <c r="D16" s="21" t="s">
        <v>49</v>
      </c>
      <c r="E16" s="22" t="s">
        <v>106</v>
      </c>
      <c r="F16" s="23">
        <v>14</v>
      </c>
      <c r="G16" s="24" t="s">
        <v>107</v>
      </c>
      <c r="H16" s="22" t="s">
        <v>108</v>
      </c>
      <c r="I16" s="21">
        <v>16.97</v>
      </c>
      <c r="J16" s="21">
        <v>16.97</v>
      </c>
      <c r="K16" s="21">
        <v>16.97</v>
      </c>
      <c r="L16" s="21">
        <v>4.5999999999999996</v>
      </c>
      <c r="M16" s="21">
        <v>4287</v>
      </c>
      <c r="N16" s="21">
        <v>14880</v>
      </c>
      <c r="O16" s="21">
        <v>252513.6</v>
      </c>
      <c r="P16" s="21">
        <v>9568</v>
      </c>
      <c r="Q16" s="21">
        <v>212408</v>
      </c>
      <c r="R16" s="21" t="s">
        <v>109</v>
      </c>
      <c r="S16" s="21">
        <v>1</v>
      </c>
      <c r="T16" s="21" t="s">
        <v>60</v>
      </c>
      <c r="U16" s="21">
        <v>82</v>
      </c>
      <c r="V16" s="21" t="str">
        <f t="shared" si="0"/>
        <v>4.5-5星</v>
      </c>
      <c r="W16" s="21" t="str">
        <f t="shared" si="3"/>
        <v>15-20</v>
      </c>
      <c r="X16" s="21" t="str">
        <f t="shared" si="4"/>
        <v>4000-4500</v>
      </c>
      <c r="Y16" s="21">
        <v>0.24</v>
      </c>
      <c r="Z16" s="21" t="str">
        <f t="shared" si="1"/>
        <v>2017</v>
      </c>
      <c r="AA16" s="21" t="str">
        <f t="shared" si="5"/>
        <v>0-1</v>
      </c>
      <c r="AB16" s="21">
        <v>15</v>
      </c>
      <c r="AC16" s="21"/>
      <c r="AD16" s="21"/>
      <c r="AE16" s="21"/>
      <c r="AF16" s="21"/>
      <c r="AG16" s="21"/>
      <c r="AH16" s="21"/>
      <c r="AI16" s="21"/>
      <c r="AJ16" s="21"/>
      <c r="AK16" s="21"/>
      <c r="AL16" s="21"/>
    </row>
    <row r="17" spans="1:38" s="8" customFormat="1" ht="70" customHeight="1">
      <c r="A17" s="21">
        <v>15</v>
      </c>
      <c r="B17" s="21" t="str">
        <f t="shared" si="2"/>
        <v>TOP20</v>
      </c>
      <c r="C17" s="21">
        <v>20</v>
      </c>
      <c r="D17" s="21" t="s">
        <v>65</v>
      </c>
      <c r="E17" s="22" t="s">
        <v>110</v>
      </c>
      <c r="F17" s="23">
        <v>15</v>
      </c>
      <c r="G17" s="24" t="s">
        <v>111</v>
      </c>
      <c r="H17" s="22" t="s">
        <v>68</v>
      </c>
      <c r="I17" s="21">
        <v>29.95</v>
      </c>
      <c r="J17" s="21">
        <v>29.95</v>
      </c>
      <c r="K17" s="21">
        <v>29.95</v>
      </c>
      <c r="L17" s="21">
        <v>4.0999999999999996</v>
      </c>
      <c r="M17" s="21">
        <v>8</v>
      </c>
      <c r="N17" s="21">
        <v>7514</v>
      </c>
      <c r="O17" s="21">
        <v>225044.3</v>
      </c>
      <c r="P17" s="21">
        <v>9568</v>
      </c>
      <c r="Q17" s="21">
        <v>212408</v>
      </c>
      <c r="R17" s="21" t="s">
        <v>112</v>
      </c>
      <c r="S17" s="21">
        <v>1</v>
      </c>
      <c r="T17" s="21" t="s">
        <v>60</v>
      </c>
      <c r="U17" s="21">
        <v>50</v>
      </c>
      <c r="V17" s="21" t="str">
        <f t="shared" si="0"/>
        <v>4-4.5星</v>
      </c>
      <c r="W17" s="21" t="str">
        <f t="shared" si="3"/>
        <v>20-30</v>
      </c>
      <c r="X17" s="21" t="str">
        <f t="shared" si="4"/>
        <v>&lt;20</v>
      </c>
      <c r="Y17" s="21">
        <v>0.5</v>
      </c>
      <c r="Z17" s="21" t="str">
        <f t="shared" si="1"/>
        <v>2016</v>
      </c>
      <c r="AA17" s="21" t="str">
        <f t="shared" si="5"/>
        <v>0-1</v>
      </c>
      <c r="AB17" s="21">
        <v>1</v>
      </c>
      <c r="AC17" s="21"/>
      <c r="AD17" s="21"/>
      <c r="AE17" s="21"/>
      <c r="AF17" s="21"/>
      <c r="AG17" s="21"/>
      <c r="AH17" s="21"/>
      <c r="AI17" s="21"/>
      <c r="AJ17" s="21"/>
      <c r="AK17" s="21"/>
      <c r="AL17" s="21"/>
    </row>
    <row r="18" spans="1:38" s="8" customFormat="1" ht="70" customHeight="1">
      <c r="A18" s="21">
        <v>16</v>
      </c>
      <c r="B18" s="21" t="str">
        <f t="shared" si="2"/>
        <v>TOP20</v>
      </c>
      <c r="C18" s="21">
        <v>9</v>
      </c>
      <c r="D18" s="21" t="s">
        <v>113</v>
      </c>
      <c r="E18" s="22" t="s">
        <v>114</v>
      </c>
      <c r="F18" s="23">
        <v>16</v>
      </c>
      <c r="G18" s="24" t="s">
        <v>115</v>
      </c>
      <c r="H18" s="22" t="s">
        <v>116</v>
      </c>
      <c r="I18" s="21">
        <v>5.29</v>
      </c>
      <c r="J18" s="21">
        <v>5.29</v>
      </c>
      <c r="K18" s="21">
        <v>10.25</v>
      </c>
      <c r="L18" s="21">
        <v>4.0999999999999996</v>
      </c>
      <c r="M18" s="21">
        <v>4724</v>
      </c>
      <c r="N18" s="21">
        <v>8017</v>
      </c>
      <c r="O18" s="21">
        <v>82174.25</v>
      </c>
      <c r="P18" s="21">
        <v>9568</v>
      </c>
      <c r="Q18" s="21">
        <v>212408</v>
      </c>
      <c r="R18" s="21" t="s">
        <v>117</v>
      </c>
      <c r="S18" s="21">
        <v>6</v>
      </c>
      <c r="T18" s="21" t="s">
        <v>48</v>
      </c>
      <c r="U18" s="21">
        <v>72</v>
      </c>
      <c r="V18" s="21" t="str">
        <f t="shared" si="0"/>
        <v>4-4.5星</v>
      </c>
      <c r="W18" s="21" t="str">
        <f t="shared" si="3"/>
        <v>10-15</v>
      </c>
      <c r="X18" s="21" t="str">
        <f t="shared" si="4"/>
        <v>4500-5000</v>
      </c>
      <c r="Y18" s="21">
        <v>0.05</v>
      </c>
      <c r="Z18" s="21" t="str">
        <f t="shared" si="1"/>
        <v>2009</v>
      </c>
      <c r="AA18" s="21" t="str">
        <f t="shared" si="5"/>
        <v>0-1</v>
      </c>
      <c r="AB18" s="21">
        <v>3</v>
      </c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 spans="1:38" s="8" customFormat="1" ht="70" customHeight="1">
      <c r="A19" s="21">
        <v>17</v>
      </c>
      <c r="B19" s="21" t="str">
        <f t="shared" si="2"/>
        <v>TOP20</v>
      </c>
      <c r="C19" s="21">
        <v>33</v>
      </c>
      <c r="D19" s="21" t="s">
        <v>55</v>
      </c>
      <c r="E19" s="22" t="s">
        <v>118</v>
      </c>
      <c r="F19" s="23">
        <v>17</v>
      </c>
      <c r="G19" s="24" t="s">
        <v>119</v>
      </c>
      <c r="H19" s="22" t="s">
        <v>120</v>
      </c>
      <c r="I19" s="21">
        <v>11.98</v>
      </c>
      <c r="J19" s="21">
        <v>12.98</v>
      </c>
      <c r="K19" s="21">
        <v>11.98</v>
      </c>
      <c r="L19" s="21">
        <v>4.3</v>
      </c>
      <c r="M19" s="21">
        <v>623</v>
      </c>
      <c r="N19" s="21">
        <v>10763</v>
      </c>
      <c r="O19" s="21">
        <v>128940.74</v>
      </c>
      <c r="P19" s="21">
        <v>9568</v>
      </c>
      <c r="Q19" s="21">
        <v>212408</v>
      </c>
      <c r="R19" s="21" t="s">
        <v>121</v>
      </c>
      <c r="S19" s="21">
        <v>1</v>
      </c>
      <c r="T19" s="21" t="s">
        <v>60</v>
      </c>
      <c r="U19" s="21">
        <v>76</v>
      </c>
      <c r="V19" s="21" t="str">
        <f t="shared" si="0"/>
        <v>4-4.5星</v>
      </c>
      <c r="W19" s="21" t="str">
        <f t="shared" si="3"/>
        <v>10-15</v>
      </c>
      <c r="X19" s="21" t="str">
        <f t="shared" si="4"/>
        <v>500-1000</v>
      </c>
      <c r="Y19" s="21">
        <v>0.36</v>
      </c>
      <c r="Z19" s="21" t="str">
        <f t="shared" si="1"/>
        <v>2018</v>
      </c>
      <c r="AA19" s="21" t="str">
        <f t="shared" si="5"/>
        <v>0-1</v>
      </c>
      <c r="AB19" s="21">
        <v>73</v>
      </c>
      <c r="AC19" s="21"/>
      <c r="AD19" s="21"/>
      <c r="AE19" s="21"/>
      <c r="AF19" s="21"/>
      <c r="AG19" s="21"/>
      <c r="AH19" s="21"/>
      <c r="AI19" s="21"/>
      <c r="AJ19" s="21"/>
      <c r="AK19" s="21"/>
      <c r="AL19" s="21"/>
    </row>
    <row r="20" spans="1:38" s="8" customFormat="1" ht="70" customHeight="1">
      <c r="A20" s="21">
        <v>18</v>
      </c>
      <c r="B20" s="21" t="str">
        <f t="shared" si="2"/>
        <v>TOP20</v>
      </c>
      <c r="C20" s="21">
        <v>30</v>
      </c>
      <c r="D20" s="21" t="s">
        <v>49</v>
      </c>
      <c r="E20" s="22" t="s">
        <v>122</v>
      </c>
      <c r="F20" s="23">
        <v>18</v>
      </c>
      <c r="G20" s="24" t="s">
        <v>123</v>
      </c>
      <c r="H20" s="22" t="s">
        <v>68</v>
      </c>
      <c r="I20" s="21">
        <v>12.95</v>
      </c>
      <c r="J20" s="21">
        <v>32.69</v>
      </c>
      <c r="K20" s="21">
        <v>16.989999999999998</v>
      </c>
      <c r="L20" s="21">
        <v>3.3</v>
      </c>
      <c r="M20" s="21">
        <v>1285</v>
      </c>
      <c r="N20" s="21">
        <v>9393</v>
      </c>
      <c r="O20" s="21">
        <v>159587.07</v>
      </c>
      <c r="P20" s="21">
        <v>9568</v>
      </c>
      <c r="Q20" s="21">
        <v>212408</v>
      </c>
      <c r="R20" s="21" t="s">
        <v>124</v>
      </c>
      <c r="S20" s="21">
        <v>2</v>
      </c>
      <c r="T20" s="21" t="s">
        <v>60</v>
      </c>
      <c r="U20" s="21">
        <v>80</v>
      </c>
      <c r="V20" s="21" t="str">
        <f t="shared" si="0"/>
        <v>3-4星</v>
      </c>
      <c r="W20" s="21" t="str">
        <f t="shared" si="3"/>
        <v>15-20</v>
      </c>
      <c r="X20" s="21" t="str">
        <f t="shared" si="4"/>
        <v>1000-1500</v>
      </c>
      <c r="Y20" s="21">
        <v>0.12</v>
      </c>
      <c r="Z20" s="21" t="str">
        <f t="shared" si="1"/>
        <v>2016</v>
      </c>
      <c r="AA20" s="21" t="str">
        <f t="shared" si="5"/>
        <v>0-1</v>
      </c>
      <c r="AB20" s="21">
        <v>4</v>
      </c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1:38" s="8" customFormat="1" ht="70" customHeight="1">
      <c r="A21" s="21">
        <v>19</v>
      </c>
      <c r="B21" s="21" t="str">
        <f t="shared" si="2"/>
        <v>TOP20</v>
      </c>
      <c r="C21" s="21">
        <v>36</v>
      </c>
      <c r="D21" s="21" t="s">
        <v>55</v>
      </c>
      <c r="E21" s="22" t="s">
        <v>125</v>
      </c>
      <c r="F21" s="23">
        <v>19</v>
      </c>
      <c r="G21" s="24" t="s">
        <v>126</v>
      </c>
      <c r="H21" s="22" t="s">
        <v>127</v>
      </c>
      <c r="I21" s="21">
        <v>1.99</v>
      </c>
      <c r="J21" s="21">
        <v>48.07</v>
      </c>
      <c r="K21" s="21">
        <v>7.5</v>
      </c>
      <c r="L21" s="21">
        <v>4.4000000000000004</v>
      </c>
      <c r="M21" s="21">
        <v>1530</v>
      </c>
      <c r="N21" s="21">
        <v>10360</v>
      </c>
      <c r="O21" s="21">
        <v>77700</v>
      </c>
      <c r="P21" s="21">
        <v>9568</v>
      </c>
      <c r="Q21" s="21">
        <v>212408</v>
      </c>
      <c r="R21" s="21" t="s">
        <v>128</v>
      </c>
      <c r="S21" s="21">
        <v>24</v>
      </c>
      <c r="T21" s="21" t="s">
        <v>48</v>
      </c>
      <c r="U21" s="21">
        <v>66</v>
      </c>
      <c r="V21" s="21" t="str">
        <f t="shared" si="0"/>
        <v>4-4.5星</v>
      </c>
      <c r="W21" s="21" t="str">
        <f t="shared" si="3"/>
        <v>5-10</v>
      </c>
      <c r="X21" s="21" t="str">
        <f t="shared" si="4"/>
        <v>1500-2000</v>
      </c>
      <c r="Y21" s="21">
        <v>1.5</v>
      </c>
      <c r="Z21" s="21" t="str">
        <f t="shared" si="1"/>
        <v>2013</v>
      </c>
      <c r="AA21" s="21" t="str">
        <f t="shared" si="5"/>
        <v>1-2</v>
      </c>
      <c r="AB21" s="21">
        <v>273</v>
      </c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 spans="1:38" s="8" customFormat="1" ht="70" customHeight="1">
      <c r="A22" s="21">
        <v>20</v>
      </c>
      <c r="B22" s="21" t="str">
        <f t="shared" si="2"/>
        <v>TOP20</v>
      </c>
      <c r="C22" s="21">
        <v>31</v>
      </c>
      <c r="D22" s="21" t="s">
        <v>49</v>
      </c>
      <c r="E22" s="22" t="s">
        <v>129</v>
      </c>
      <c r="F22" s="23">
        <v>20</v>
      </c>
      <c r="G22" s="24" t="s">
        <v>130</v>
      </c>
      <c r="H22" s="22" t="s">
        <v>131</v>
      </c>
      <c r="I22" s="21">
        <v>8.99</v>
      </c>
      <c r="J22" s="21">
        <v>20.99</v>
      </c>
      <c r="K22" s="21">
        <v>8.99</v>
      </c>
      <c r="L22" s="21">
        <v>4.5999999999999996</v>
      </c>
      <c r="M22" s="21">
        <v>1725</v>
      </c>
      <c r="N22" s="21">
        <v>12632</v>
      </c>
      <c r="O22" s="21">
        <v>113561.68</v>
      </c>
      <c r="P22" s="21">
        <v>9568</v>
      </c>
      <c r="Q22" s="21">
        <v>212408</v>
      </c>
      <c r="R22" s="21" t="s">
        <v>132</v>
      </c>
      <c r="S22" s="21">
        <v>1</v>
      </c>
      <c r="T22" s="21" t="s">
        <v>60</v>
      </c>
      <c r="U22" s="21">
        <v>82</v>
      </c>
      <c r="V22" s="21" t="str">
        <f t="shared" si="0"/>
        <v>4.5-5星</v>
      </c>
      <c r="W22" s="21" t="str">
        <f t="shared" si="3"/>
        <v>5-10</v>
      </c>
      <c r="X22" s="21" t="str">
        <f t="shared" si="4"/>
        <v>1500-2000</v>
      </c>
      <c r="Y22" s="21">
        <v>0.13</v>
      </c>
      <c r="Z22" s="21" t="str">
        <f t="shared" si="1"/>
        <v>2016</v>
      </c>
      <c r="AA22" s="21" t="str">
        <f t="shared" si="5"/>
        <v>0-1</v>
      </c>
      <c r="AB22" s="21">
        <v>37</v>
      </c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1:38" s="8" customFormat="1" ht="70" customHeight="1">
      <c r="A23" s="21">
        <v>21</v>
      </c>
      <c r="B23" s="21" t="str">
        <f t="shared" si="2"/>
        <v>TOP21-40</v>
      </c>
      <c r="C23" s="21">
        <v>144</v>
      </c>
      <c r="D23" s="21" t="s">
        <v>43</v>
      </c>
      <c r="E23" s="22" t="s">
        <v>133</v>
      </c>
      <c r="F23" s="23">
        <v>21</v>
      </c>
      <c r="G23" s="24" t="s">
        <v>134</v>
      </c>
      <c r="H23" s="22" t="s">
        <v>135</v>
      </c>
      <c r="I23" s="21">
        <v>98.99</v>
      </c>
      <c r="J23" s="21">
        <v>98.99</v>
      </c>
      <c r="K23" s="21">
        <v>99.95</v>
      </c>
      <c r="L23" s="21">
        <v>3.3</v>
      </c>
      <c r="M23" s="21">
        <v>239</v>
      </c>
      <c r="N23" s="21">
        <v>10171</v>
      </c>
      <c r="O23" s="21">
        <v>1016591.45</v>
      </c>
      <c r="P23" s="21">
        <v>9568</v>
      </c>
      <c r="Q23" s="21">
        <v>212408</v>
      </c>
      <c r="R23" s="21" t="s">
        <v>136</v>
      </c>
      <c r="S23" s="21">
        <v>9</v>
      </c>
      <c r="T23" s="21" t="s">
        <v>54</v>
      </c>
      <c r="U23" s="21">
        <v>63</v>
      </c>
      <c r="V23" s="21" t="str">
        <f t="shared" si="0"/>
        <v>3-4星</v>
      </c>
      <c r="W23" s="21" t="str">
        <f t="shared" si="3"/>
        <v>70-100</v>
      </c>
      <c r="X23" s="21" t="str">
        <f t="shared" si="4"/>
        <v>200-500</v>
      </c>
      <c r="Y23" s="21">
        <v>0.04</v>
      </c>
      <c r="Z23" s="21" t="str">
        <f t="shared" si="1"/>
        <v>2019</v>
      </c>
      <c r="AA23" s="21" t="str">
        <f t="shared" si="5"/>
        <v>0-1</v>
      </c>
      <c r="AB23" s="21">
        <v>5</v>
      </c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 spans="1:38" s="8" customFormat="1" ht="70" customHeight="1">
      <c r="A24" s="21">
        <v>22</v>
      </c>
      <c r="B24" s="21" t="str">
        <f t="shared" si="2"/>
        <v>TOP21-40</v>
      </c>
      <c r="C24" s="21">
        <v>34</v>
      </c>
      <c r="D24" s="21" t="s">
        <v>49</v>
      </c>
      <c r="E24" s="22" t="s">
        <v>137</v>
      </c>
      <c r="F24" s="23">
        <v>22</v>
      </c>
      <c r="G24" s="24" t="s">
        <v>138</v>
      </c>
      <c r="H24" s="22" t="s">
        <v>139</v>
      </c>
      <c r="I24" s="21">
        <v>34.950000000000003</v>
      </c>
      <c r="J24" s="21">
        <v>620</v>
      </c>
      <c r="K24" s="21">
        <v>39</v>
      </c>
      <c r="L24" s="21">
        <v>4.4000000000000004</v>
      </c>
      <c r="M24" s="21">
        <v>6743</v>
      </c>
      <c r="N24" s="21">
        <v>10942</v>
      </c>
      <c r="O24" s="21">
        <v>426738</v>
      </c>
      <c r="P24" s="21">
        <v>9568</v>
      </c>
      <c r="Q24" s="21">
        <v>212408</v>
      </c>
      <c r="R24" s="21" t="s">
        <v>140</v>
      </c>
      <c r="S24" s="21">
        <v>23</v>
      </c>
      <c r="T24" s="21" t="s">
        <v>54</v>
      </c>
      <c r="U24" s="21">
        <v>78</v>
      </c>
      <c r="V24" s="21" t="str">
        <f t="shared" si="0"/>
        <v>4-4.5星</v>
      </c>
      <c r="W24" s="21" t="str">
        <f t="shared" si="3"/>
        <v>30-40</v>
      </c>
      <c r="X24" s="21" t="str">
        <f t="shared" si="4"/>
        <v>5000+</v>
      </c>
      <c r="Y24" s="21">
        <v>6.38</v>
      </c>
      <c r="Z24" s="21" t="str">
        <f t="shared" si="1"/>
        <v>2006</v>
      </c>
      <c r="AA24" s="21" t="str">
        <f t="shared" si="5"/>
        <v>5-10</v>
      </c>
      <c r="AB24" s="21">
        <v>12</v>
      </c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 spans="1:38" s="8" customFormat="1" ht="70" customHeight="1">
      <c r="A25" s="21">
        <v>23</v>
      </c>
      <c r="B25" s="21" t="str">
        <f t="shared" si="2"/>
        <v>TOP21-40</v>
      </c>
      <c r="C25" s="21">
        <v>50</v>
      </c>
      <c r="D25" s="21" t="s">
        <v>55</v>
      </c>
      <c r="E25" s="22" t="s">
        <v>141</v>
      </c>
      <c r="F25" s="23">
        <v>23</v>
      </c>
      <c r="G25" s="24" t="s">
        <v>142</v>
      </c>
      <c r="H25" s="22" t="s">
        <v>143</v>
      </c>
      <c r="I25" s="21">
        <v>12.99</v>
      </c>
      <c r="J25" s="21">
        <v>39.99</v>
      </c>
      <c r="K25" s="21">
        <v>16.989999999999998</v>
      </c>
      <c r="L25" s="21">
        <v>4.4000000000000004</v>
      </c>
      <c r="M25" s="21">
        <v>4234</v>
      </c>
      <c r="N25" s="21">
        <v>13809</v>
      </c>
      <c r="O25" s="21">
        <v>234614.91</v>
      </c>
      <c r="P25" s="21">
        <v>9568</v>
      </c>
      <c r="Q25" s="21">
        <v>212408</v>
      </c>
      <c r="R25" s="21" t="s">
        <v>144</v>
      </c>
      <c r="S25" s="21">
        <v>3</v>
      </c>
      <c r="T25" s="21" t="s">
        <v>54</v>
      </c>
      <c r="U25" s="21">
        <v>64</v>
      </c>
      <c r="V25" s="21" t="str">
        <f t="shared" si="0"/>
        <v>4-4.5星</v>
      </c>
      <c r="W25" s="21" t="str">
        <f t="shared" si="3"/>
        <v>15-20</v>
      </c>
      <c r="X25" s="21" t="str">
        <f t="shared" si="4"/>
        <v>4000-4500</v>
      </c>
      <c r="Y25" s="21">
        <v>0.8</v>
      </c>
      <c r="Z25" s="21" t="str">
        <f t="shared" si="1"/>
        <v>2006</v>
      </c>
      <c r="AA25" s="21" t="str">
        <f t="shared" si="5"/>
        <v>0-1</v>
      </c>
      <c r="AB25" s="21">
        <v>80</v>
      </c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 spans="1:38" s="8" customFormat="1" ht="70" customHeight="1">
      <c r="A26" s="21">
        <v>24</v>
      </c>
      <c r="B26" s="21" t="str">
        <f t="shared" si="2"/>
        <v>TOP21-40</v>
      </c>
      <c r="C26" s="21">
        <v>38</v>
      </c>
      <c r="D26" s="21" t="s">
        <v>49</v>
      </c>
      <c r="E26" s="22" t="s">
        <v>145</v>
      </c>
      <c r="F26" s="23">
        <v>24</v>
      </c>
      <c r="G26" s="24" t="s">
        <v>146</v>
      </c>
      <c r="H26" s="22" t="s">
        <v>80</v>
      </c>
      <c r="I26" s="21">
        <v>9.99</v>
      </c>
      <c r="J26" s="21">
        <v>39.99</v>
      </c>
      <c r="K26" s="21">
        <v>39.99</v>
      </c>
      <c r="L26" s="21">
        <v>4.3</v>
      </c>
      <c r="M26" s="21">
        <v>756</v>
      </c>
      <c r="N26" s="21">
        <v>12199</v>
      </c>
      <c r="O26" s="21">
        <v>487838.01</v>
      </c>
      <c r="P26" s="21">
        <v>9568</v>
      </c>
      <c r="Q26" s="21">
        <v>212408</v>
      </c>
      <c r="R26" s="21" t="s">
        <v>147</v>
      </c>
      <c r="S26" s="21">
        <v>1</v>
      </c>
      <c r="T26" s="21" t="s">
        <v>60</v>
      </c>
      <c r="U26" s="21">
        <v>76</v>
      </c>
      <c r="V26" s="21" t="str">
        <f t="shared" si="0"/>
        <v>4-4.5星</v>
      </c>
      <c r="W26" s="21" t="str">
        <f t="shared" si="3"/>
        <v>30-40</v>
      </c>
      <c r="X26" s="21" t="str">
        <f t="shared" si="4"/>
        <v>500-1000</v>
      </c>
      <c r="Y26" s="21">
        <v>2.7</v>
      </c>
      <c r="Z26" s="21" t="str">
        <f t="shared" si="1"/>
        <v>2019</v>
      </c>
      <c r="AA26" s="21" t="str">
        <f t="shared" si="5"/>
        <v>2-5</v>
      </c>
      <c r="AB26" s="21">
        <v>163</v>
      </c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 spans="1:38" s="8" customFormat="1" ht="70" customHeight="1">
      <c r="A27" s="21">
        <v>25</v>
      </c>
      <c r="B27" s="21" t="str">
        <f t="shared" si="2"/>
        <v>TOP21-40</v>
      </c>
      <c r="C27" s="21">
        <v>40</v>
      </c>
      <c r="D27" s="21" t="s">
        <v>49</v>
      </c>
      <c r="E27" s="22" t="s">
        <v>148</v>
      </c>
      <c r="F27" s="23">
        <v>25</v>
      </c>
      <c r="G27" s="24" t="s">
        <v>149</v>
      </c>
      <c r="H27" s="22" t="s">
        <v>150</v>
      </c>
      <c r="I27" s="21">
        <v>19.95</v>
      </c>
      <c r="J27" s="21">
        <v>21.95</v>
      </c>
      <c r="K27" s="21">
        <v>21.95</v>
      </c>
      <c r="L27" s="21">
        <v>4.5</v>
      </c>
      <c r="M27" s="21">
        <v>842</v>
      </c>
      <c r="N27" s="21">
        <v>12270</v>
      </c>
      <c r="O27" s="21">
        <v>269326.5</v>
      </c>
      <c r="P27" s="21">
        <v>9568</v>
      </c>
      <c r="Q27" s="21">
        <v>212408</v>
      </c>
      <c r="R27" s="21" t="s">
        <v>151</v>
      </c>
      <c r="S27" s="21">
        <v>1</v>
      </c>
      <c r="T27" s="21" t="s">
        <v>60</v>
      </c>
      <c r="U27" s="21">
        <v>80</v>
      </c>
      <c r="V27" s="21" t="str">
        <f t="shared" si="0"/>
        <v>4.5-5星</v>
      </c>
      <c r="W27" s="21" t="str">
        <f t="shared" si="3"/>
        <v>20-30</v>
      </c>
      <c r="X27" s="21" t="str">
        <f t="shared" si="4"/>
        <v>500-1000</v>
      </c>
      <c r="Y27" s="21">
        <v>0.75</v>
      </c>
      <c r="Z27" s="21" t="str">
        <f t="shared" si="1"/>
        <v>2018</v>
      </c>
      <c r="AA27" s="21" t="str">
        <f t="shared" si="5"/>
        <v>0-1</v>
      </c>
      <c r="AB27" s="21">
        <v>18</v>
      </c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 spans="1:38" s="8" customFormat="1" ht="70" customHeight="1">
      <c r="A28" s="21">
        <v>26</v>
      </c>
      <c r="B28" s="21" t="str">
        <f t="shared" si="2"/>
        <v>TOP21-40</v>
      </c>
      <c r="C28" s="21">
        <v>41</v>
      </c>
      <c r="D28" s="21" t="s">
        <v>49</v>
      </c>
      <c r="E28" s="22" t="s">
        <v>152</v>
      </c>
      <c r="F28" s="23">
        <v>26</v>
      </c>
      <c r="G28" s="24" t="s">
        <v>153</v>
      </c>
      <c r="H28" s="22" t="s">
        <v>154</v>
      </c>
      <c r="I28" s="21">
        <v>17.989999999999998</v>
      </c>
      <c r="J28" s="21">
        <v>17.989999999999998</v>
      </c>
      <c r="K28" s="21">
        <v>16.73</v>
      </c>
      <c r="L28" s="21">
        <v>4</v>
      </c>
      <c r="M28" s="21">
        <v>4403</v>
      </c>
      <c r="N28" s="21">
        <v>10847</v>
      </c>
      <c r="O28" s="21">
        <v>181470.31</v>
      </c>
      <c r="P28" s="21">
        <v>9568</v>
      </c>
      <c r="Q28" s="21">
        <v>212408</v>
      </c>
      <c r="R28" s="21" t="s">
        <v>155</v>
      </c>
      <c r="S28" s="21">
        <v>1</v>
      </c>
      <c r="T28" s="21" t="s">
        <v>48</v>
      </c>
      <c r="U28" s="21">
        <v>70</v>
      </c>
      <c r="V28" s="21" t="str">
        <f t="shared" si="0"/>
        <v>4-4.5星</v>
      </c>
      <c r="W28" s="21" t="str">
        <f t="shared" si="3"/>
        <v>15-20</v>
      </c>
      <c r="X28" s="21" t="str">
        <f t="shared" si="4"/>
        <v>4000-4500</v>
      </c>
      <c r="Y28" s="21">
        <v>2</v>
      </c>
      <c r="Z28" s="21" t="str">
        <f t="shared" si="1"/>
        <v>2014</v>
      </c>
      <c r="AA28" s="21" t="str">
        <f t="shared" si="5"/>
        <v>2-5</v>
      </c>
      <c r="AB28" s="21">
        <v>5</v>
      </c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 spans="1:38" s="8" customFormat="1" ht="70" customHeight="1">
      <c r="A29" s="21">
        <v>27</v>
      </c>
      <c r="B29" s="21" t="str">
        <f t="shared" si="2"/>
        <v>TOP21-40</v>
      </c>
      <c r="C29" s="21">
        <v>60</v>
      </c>
      <c r="D29" s="21" t="s">
        <v>55</v>
      </c>
      <c r="E29" s="22" t="s">
        <v>156</v>
      </c>
      <c r="F29" s="23">
        <v>27</v>
      </c>
      <c r="G29" s="24" t="s">
        <v>157</v>
      </c>
      <c r="H29" s="22" t="s">
        <v>158</v>
      </c>
      <c r="I29" s="21">
        <v>9.85</v>
      </c>
      <c r="J29" s="21">
        <v>19.989999999999998</v>
      </c>
      <c r="K29" s="21">
        <v>14.99</v>
      </c>
      <c r="L29" s="21">
        <v>4.4000000000000004</v>
      </c>
      <c r="M29" s="21">
        <v>2433</v>
      </c>
      <c r="N29" s="21">
        <v>9603</v>
      </c>
      <c r="O29" s="21">
        <v>143948.97</v>
      </c>
      <c r="P29" s="21">
        <v>9568</v>
      </c>
      <c r="Q29" s="21">
        <v>212408</v>
      </c>
      <c r="R29" s="21" t="s">
        <v>159</v>
      </c>
      <c r="S29" s="21">
        <v>1</v>
      </c>
      <c r="T29" s="21" t="s">
        <v>60</v>
      </c>
      <c r="U29" s="21">
        <v>78</v>
      </c>
      <c r="V29" s="21" t="str">
        <f t="shared" si="0"/>
        <v>4-4.5星</v>
      </c>
      <c r="W29" s="21" t="str">
        <f t="shared" si="3"/>
        <v>10-15</v>
      </c>
      <c r="X29" s="21" t="str">
        <f t="shared" si="4"/>
        <v>2000-2500</v>
      </c>
      <c r="Y29" s="21"/>
      <c r="Z29" s="21" t="str">
        <f t="shared" si="1"/>
        <v>2017</v>
      </c>
      <c r="AA29" s="21" t="str">
        <f t="shared" si="5"/>
        <v>0-1</v>
      </c>
      <c r="AB29" s="21">
        <v>43</v>
      </c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 spans="1:38" s="8" customFormat="1" ht="70" customHeight="1">
      <c r="A30" s="21">
        <v>28</v>
      </c>
      <c r="B30" s="21" t="str">
        <f t="shared" si="2"/>
        <v>TOP21-40</v>
      </c>
      <c r="C30" s="21">
        <v>45</v>
      </c>
      <c r="D30" s="21" t="s">
        <v>49</v>
      </c>
      <c r="E30" s="22" t="s">
        <v>160</v>
      </c>
      <c r="F30" s="23">
        <v>28</v>
      </c>
      <c r="G30" s="24" t="s">
        <v>161</v>
      </c>
      <c r="H30" s="22" t="s">
        <v>162</v>
      </c>
      <c r="I30" s="21">
        <v>9.9499999999999993</v>
      </c>
      <c r="J30" s="21">
        <v>16.95</v>
      </c>
      <c r="K30" s="21">
        <v>16.95</v>
      </c>
      <c r="L30" s="21">
        <v>4.5999999999999996</v>
      </c>
      <c r="M30" s="21">
        <v>7949</v>
      </c>
      <c r="N30" s="21">
        <v>12588</v>
      </c>
      <c r="O30" s="21">
        <v>213366.6</v>
      </c>
      <c r="P30" s="21">
        <v>9568</v>
      </c>
      <c r="Q30" s="21">
        <v>212408</v>
      </c>
      <c r="R30" s="21"/>
      <c r="S30" s="21">
        <v>1</v>
      </c>
      <c r="T30" s="21" t="s">
        <v>60</v>
      </c>
      <c r="U30" s="21">
        <v>82</v>
      </c>
      <c r="V30" s="21" t="str">
        <f t="shared" si="0"/>
        <v>4.5-5星</v>
      </c>
      <c r="W30" s="21" t="str">
        <f t="shared" si="3"/>
        <v>15-20</v>
      </c>
      <c r="X30" s="21" t="str">
        <f t="shared" si="4"/>
        <v>5000+</v>
      </c>
      <c r="Y30" s="21">
        <v>0.18</v>
      </c>
      <c r="Z30" s="21" t="str">
        <f t="shared" si="1"/>
        <v/>
      </c>
      <c r="AA30" s="21" t="str">
        <f t="shared" si="5"/>
        <v>0-1</v>
      </c>
      <c r="AB30" s="21">
        <v>56</v>
      </c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spans="1:38" s="8" customFormat="1" ht="70" customHeight="1">
      <c r="A31" s="21">
        <v>29</v>
      </c>
      <c r="B31" s="21" t="str">
        <f t="shared" si="2"/>
        <v>TOP21-40</v>
      </c>
      <c r="C31" s="21">
        <v>46</v>
      </c>
      <c r="D31" s="21" t="s">
        <v>49</v>
      </c>
      <c r="E31" s="22" t="s">
        <v>163</v>
      </c>
      <c r="F31" s="23">
        <v>29</v>
      </c>
      <c r="G31" s="24" t="s">
        <v>164</v>
      </c>
      <c r="H31" s="22" t="s">
        <v>165</v>
      </c>
      <c r="I31" s="21">
        <v>12.45</v>
      </c>
      <c r="J31" s="21">
        <v>12.45</v>
      </c>
      <c r="K31" s="21">
        <v>12.45</v>
      </c>
      <c r="L31" s="21">
        <v>4.3</v>
      </c>
      <c r="M31" s="21">
        <v>1170</v>
      </c>
      <c r="N31" s="21">
        <v>8502</v>
      </c>
      <c r="O31" s="21">
        <v>105849.9</v>
      </c>
      <c r="P31" s="21">
        <v>9568</v>
      </c>
      <c r="Q31" s="21">
        <v>212408</v>
      </c>
      <c r="R31" s="21" t="s">
        <v>166</v>
      </c>
      <c r="S31" s="21">
        <v>2</v>
      </c>
      <c r="T31" s="21" t="s">
        <v>54</v>
      </c>
      <c r="U31" s="21">
        <v>62</v>
      </c>
      <c r="V31" s="21" t="str">
        <f t="shared" si="0"/>
        <v>4-4.5星</v>
      </c>
      <c r="W31" s="21" t="str">
        <f t="shared" si="3"/>
        <v>10-15</v>
      </c>
      <c r="X31" s="21" t="str">
        <f t="shared" si="4"/>
        <v>1000-1500</v>
      </c>
      <c r="Y31" s="21">
        <v>0.49</v>
      </c>
      <c r="Z31" s="21" t="str">
        <f t="shared" si="1"/>
        <v>2011</v>
      </c>
      <c r="AA31" s="21" t="str">
        <f t="shared" si="5"/>
        <v>0-1</v>
      </c>
      <c r="AB31" s="21">
        <v>3</v>
      </c>
      <c r="AC31" s="21"/>
      <c r="AD31" s="21"/>
      <c r="AE31" s="21"/>
      <c r="AF31" s="21"/>
      <c r="AG31" s="21"/>
      <c r="AH31" s="21"/>
      <c r="AI31" s="21"/>
      <c r="AJ31" s="21"/>
      <c r="AK31" s="21"/>
      <c r="AL31" s="21"/>
    </row>
    <row r="32" spans="1:38" s="8" customFormat="1" ht="70" customHeight="1">
      <c r="A32" s="21">
        <v>30</v>
      </c>
      <c r="B32" s="21" t="str">
        <f t="shared" si="2"/>
        <v>TOP21-40</v>
      </c>
      <c r="C32" s="21">
        <v>39</v>
      </c>
      <c r="D32" s="21" t="s">
        <v>65</v>
      </c>
      <c r="E32" s="22" t="s">
        <v>167</v>
      </c>
      <c r="F32" s="23">
        <v>30</v>
      </c>
      <c r="G32" s="24" t="s">
        <v>168</v>
      </c>
      <c r="H32" s="22" t="s">
        <v>169</v>
      </c>
      <c r="I32" s="21">
        <v>7.99</v>
      </c>
      <c r="J32" s="21">
        <v>7.99</v>
      </c>
      <c r="K32" s="21">
        <v>7.99</v>
      </c>
      <c r="L32" s="21">
        <v>4.2</v>
      </c>
      <c r="M32" s="21">
        <v>5030</v>
      </c>
      <c r="N32" s="21">
        <v>12931</v>
      </c>
      <c r="O32" s="21">
        <v>103318.69</v>
      </c>
      <c r="P32" s="21">
        <v>9568</v>
      </c>
      <c r="Q32" s="21">
        <v>212408</v>
      </c>
      <c r="R32" s="21" t="s">
        <v>170</v>
      </c>
      <c r="S32" s="21">
        <v>28</v>
      </c>
      <c r="T32" s="21" t="s">
        <v>48</v>
      </c>
      <c r="U32" s="21">
        <v>71</v>
      </c>
      <c r="V32" s="21" t="str">
        <f t="shared" si="0"/>
        <v>4-4.5星</v>
      </c>
      <c r="W32" s="21" t="str">
        <f t="shared" si="3"/>
        <v>5-10</v>
      </c>
      <c r="X32" s="21" t="str">
        <f t="shared" si="4"/>
        <v>5000+</v>
      </c>
      <c r="Y32" s="21">
        <v>1</v>
      </c>
      <c r="Z32" s="21" t="str">
        <f t="shared" si="1"/>
        <v>2010</v>
      </c>
      <c r="AA32" s="21" t="str">
        <f t="shared" si="5"/>
        <v>1-2</v>
      </c>
      <c r="AB32" s="21">
        <v>3</v>
      </c>
      <c r="AC32" s="21"/>
      <c r="AD32" s="21"/>
      <c r="AE32" s="21"/>
      <c r="AF32" s="21"/>
      <c r="AG32" s="21"/>
      <c r="AH32" s="21"/>
      <c r="AI32" s="21"/>
      <c r="AJ32" s="21"/>
      <c r="AK32" s="21"/>
      <c r="AL32" s="21"/>
    </row>
    <row r="33" spans="1:38" s="8" customFormat="1" ht="70" customHeight="1">
      <c r="A33" s="21">
        <v>31</v>
      </c>
      <c r="B33" s="21" t="str">
        <f t="shared" si="2"/>
        <v>TOP21-40</v>
      </c>
      <c r="C33" s="21">
        <v>47</v>
      </c>
      <c r="D33" s="21" t="s">
        <v>49</v>
      </c>
      <c r="E33" s="22" t="s">
        <v>171</v>
      </c>
      <c r="F33" s="23">
        <v>31</v>
      </c>
      <c r="G33" s="24" t="s">
        <v>172</v>
      </c>
      <c r="H33" s="22" t="s">
        <v>173</v>
      </c>
      <c r="I33" s="21">
        <v>16.989999999999998</v>
      </c>
      <c r="J33" s="21">
        <v>16.989999999999998</v>
      </c>
      <c r="K33" s="21">
        <v>16.989999999999998</v>
      </c>
      <c r="L33" s="21">
        <v>4.3</v>
      </c>
      <c r="M33" s="21">
        <v>1787</v>
      </c>
      <c r="N33" s="21">
        <v>9669</v>
      </c>
      <c r="O33" s="21">
        <v>164276.31</v>
      </c>
      <c r="P33" s="21">
        <v>9568</v>
      </c>
      <c r="Q33" s="21">
        <v>212408</v>
      </c>
      <c r="R33" s="21" t="s">
        <v>174</v>
      </c>
      <c r="S33" s="21">
        <v>1</v>
      </c>
      <c r="T33" s="21" t="s">
        <v>60</v>
      </c>
      <c r="U33" s="21">
        <v>76</v>
      </c>
      <c r="V33" s="21" t="str">
        <f t="shared" si="0"/>
        <v>4-4.5星</v>
      </c>
      <c r="W33" s="21" t="str">
        <f t="shared" si="3"/>
        <v>15-20</v>
      </c>
      <c r="X33" s="21" t="str">
        <f t="shared" si="4"/>
        <v>1500-2000</v>
      </c>
      <c r="Y33" s="21">
        <v>1</v>
      </c>
      <c r="Z33" s="21" t="str">
        <f t="shared" si="1"/>
        <v>2017</v>
      </c>
      <c r="AA33" s="21" t="str">
        <f t="shared" si="5"/>
        <v>1-2</v>
      </c>
      <c r="AB33" s="21">
        <v>47</v>
      </c>
      <c r="AC33" s="21"/>
      <c r="AD33" s="21"/>
      <c r="AE33" s="21"/>
      <c r="AF33" s="21"/>
      <c r="AG33" s="21"/>
      <c r="AH33" s="21"/>
      <c r="AI33" s="21"/>
      <c r="AJ33" s="21"/>
      <c r="AK33" s="21"/>
      <c r="AL33" s="21"/>
    </row>
    <row r="34" spans="1:38" s="8" customFormat="1" ht="70" customHeight="1">
      <c r="A34" s="21">
        <v>32</v>
      </c>
      <c r="B34" s="21" t="str">
        <f t="shared" si="2"/>
        <v>TOP21-40</v>
      </c>
      <c r="C34" s="21">
        <v>74</v>
      </c>
      <c r="D34" s="21" t="s">
        <v>55</v>
      </c>
      <c r="E34" s="22" t="s">
        <v>175</v>
      </c>
      <c r="F34" s="23">
        <v>32</v>
      </c>
      <c r="G34" s="24" t="s">
        <v>176</v>
      </c>
      <c r="H34" s="22" t="s">
        <v>177</v>
      </c>
      <c r="I34" s="21">
        <v>10.99</v>
      </c>
      <c r="J34" s="21">
        <v>36.57</v>
      </c>
      <c r="K34" s="21">
        <v>18.39</v>
      </c>
      <c r="L34" s="21">
        <v>4.3</v>
      </c>
      <c r="M34" s="21">
        <v>5541</v>
      </c>
      <c r="N34" s="21">
        <v>13067</v>
      </c>
      <c r="O34" s="21">
        <v>240302.13</v>
      </c>
      <c r="P34" s="21">
        <v>9568</v>
      </c>
      <c r="Q34" s="21">
        <v>212408</v>
      </c>
      <c r="R34" s="21" t="s">
        <v>178</v>
      </c>
      <c r="S34" s="21">
        <v>23</v>
      </c>
      <c r="T34" s="21" t="s">
        <v>48</v>
      </c>
      <c r="U34" s="21">
        <v>65</v>
      </c>
      <c r="V34" s="21" t="str">
        <f t="shared" si="0"/>
        <v>4-4.5星</v>
      </c>
      <c r="W34" s="21" t="str">
        <f t="shared" si="3"/>
        <v>15-20</v>
      </c>
      <c r="X34" s="21" t="str">
        <f t="shared" si="4"/>
        <v>5000+</v>
      </c>
      <c r="Y34" s="21"/>
      <c r="Z34" s="21" t="str">
        <f t="shared" si="1"/>
        <v>2019</v>
      </c>
      <c r="AA34" s="21" t="str">
        <f t="shared" si="5"/>
        <v>0-1</v>
      </c>
      <c r="AB34" s="21">
        <v>164</v>
      </c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spans="1:38" s="8" customFormat="1" ht="70" customHeight="1">
      <c r="A35" s="21">
        <v>33</v>
      </c>
      <c r="B35" s="21" t="str">
        <f t="shared" si="2"/>
        <v>TOP21-40</v>
      </c>
      <c r="C35" s="21">
        <v>79</v>
      </c>
      <c r="D35" s="21" t="s">
        <v>55</v>
      </c>
      <c r="E35" s="22" t="s">
        <v>179</v>
      </c>
      <c r="F35" s="23">
        <v>33</v>
      </c>
      <c r="G35" s="24" t="s">
        <v>180</v>
      </c>
      <c r="H35" s="22" t="s">
        <v>181</v>
      </c>
      <c r="I35" s="21">
        <v>3.98</v>
      </c>
      <c r="J35" s="21">
        <v>13.58</v>
      </c>
      <c r="K35" s="21">
        <v>13.58</v>
      </c>
      <c r="L35" s="21">
        <v>4.0999999999999996</v>
      </c>
      <c r="M35" s="21">
        <v>1918</v>
      </c>
      <c r="N35" s="21">
        <v>8317</v>
      </c>
      <c r="O35" s="21">
        <v>112944.86</v>
      </c>
      <c r="P35" s="21">
        <v>9568</v>
      </c>
      <c r="Q35" s="21">
        <v>212408</v>
      </c>
      <c r="R35" s="21" t="s">
        <v>182</v>
      </c>
      <c r="S35" s="21">
        <v>1</v>
      </c>
      <c r="T35" s="21" t="s">
        <v>60</v>
      </c>
      <c r="U35" s="21">
        <v>72</v>
      </c>
      <c r="V35" s="21" t="str">
        <f t="shared" si="0"/>
        <v>4-4.5星</v>
      </c>
      <c r="W35" s="21" t="str">
        <f t="shared" si="3"/>
        <v>10-15</v>
      </c>
      <c r="X35" s="21" t="str">
        <f t="shared" si="4"/>
        <v>1500-2000</v>
      </c>
      <c r="Y35" s="21"/>
      <c r="Z35" s="21" t="str">
        <f t="shared" si="1"/>
        <v>2019</v>
      </c>
      <c r="AA35" s="21" t="str">
        <f t="shared" si="5"/>
        <v>0-1</v>
      </c>
      <c r="AB35" s="21">
        <v>285</v>
      </c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spans="1:38" s="8" customFormat="1" ht="70" customHeight="1">
      <c r="A36" s="21">
        <v>34</v>
      </c>
      <c r="B36" s="21" t="str">
        <f t="shared" si="2"/>
        <v>TOP21-40</v>
      </c>
      <c r="C36" s="21">
        <v>188659</v>
      </c>
      <c r="D36" s="21" t="s">
        <v>49</v>
      </c>
      <c r="E36" s="22" t="s">
        <v>183</v>
      </c>
      <c r="F36" s="23">
        <v>34</v>
      </c>
      <c r="G36" s="24" t="s">
        <v>184</v>
      </c>
      <c r="H36" s="22" t="s">
        <v>185</v>
      </c>
      <c r="I36" s="21">
        <v>6.88</v>
      </c>
      <c r="J36" s="21">
        <v>94.55</v>
      </c>
      <c r="K36" s="21"/>
      <c r="L36" s="21"/>
      <c r="M36" s="21">
        <v>602</v>
      </c>
      <c r="N36" s="21">
        <v>12</v>
      </c>
      <c r="O36" s="21"/>
      <c r="P36" s="21">
        <v>9568</v>
      </c>
      <c r="Q36" s="21">
        <v>212408</v>
      </c>
      <c r="R36" s="21"/>
      <c r="S36" s="21">
        <v>1</v>
      </c>
      <c r="T36" s="21" t="s">
        <v>48</v>
      </c>
      <c r="U36" s="21">
        <v>26</v>
      </c>
      <c r="V36" s="21" t="str">
        <f t="shared" si="0"/>
        <v>1-2星</v>
      </c>
      <c r="W36" s="21" t="str">
        <f t="shared" ref="W36:W67" si="6">IF(K36&gt;500,"500+",IF(K36&gt;450,"450-500",IF(K36&gt;400,"400-450",IF(K36&gt;350,"350-400",IF(K36&gt;300,"300-350",IF(K36&gt;250,"200-250",IF(K36&gt;180,"180-200",IF(K36&gt;150,"150-180",IF(K36&gt;120,"120-150",IF(K36&gt;=100,"100-120",IF(K36&gt;=70,"70-100",IF(K36&gt;=50,"50-70",IF(K36&gt;=40,"40-50",IF(K36&gt;=30,"30-40",IF(K36&gt;=20,"20-30",IF(K36&gt;=15,"15-20",IF(K36&gt;=10,"10-15",IF(K36&gt;=5,"5-10",IF(K36&gt;=0,"&lt;5")))))))))))))))))))</f>
        <v>&lt;5</v>
      </c>
      <c r="X36" s="21" t="str">
        <f t="shared" ref="X36:X67" si="7">IF(M36&gt;=5000,"5000+",IF(M36&gt;=4500,"4500-5000",IF(M36&gt;=4000,"4000-4500",IF(M36&gt;=3500,"3500-4000",IF(M36&gt;=3000,"3000-3500",IF(M36&gt;=2500,"2500-3000",IF(M36&gt;=2000,"2000-2500",IF(M36&gt;=1500,"1500-2000",IF(M36&gt;=1000,"1000-1500",IF(M36&gt;=500,"500-1000",IF(M36&gt;=200,"200-500",IF(M36&gt;=100,"100-200",IF(M36&gt;=50,"50-100",IF(M36&gt;=20,"20-50",IF(M36&gt;0,"&lt;20","0")))))))))))))))</f>
        <v>500-1000</v>
      </c>
      <c r="Y36" s="21"/>
      <c r="Z36" s="21" t="str">
        <f t="shared" si="1"/>
        <v/>
      </c>
      <c r="AA36" s="21" t="str">
        <f t="shared" si="5"/>
        <v>0-1</v>
      </c>
      <c r="AB36" s="21">
        <v>5</v>
      </c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spans="1:38" s="8" customFormat="1" ht="70" customHeight="1">
      <c r="A37" s="21">
        <v>35</v>
      </c>
      <c r="B37" s="21" t="str">
        <f t="shared" si="2"/>
        <v>TOP21-40</v>
      </c>
      <c r="C37" s="21">
        <v>81</v>
      </c>
      <c r="D37" s="21" t="s">
        <v>55</v>
      </c>
      <c r="E37" s="22" t="s">
        <v>186</v>
      </c>
      <c r="F37" s="23">
        <v>35</v>
      </c>
      <c r="G37" s="24" t="s">
        <v>187</v>
      </c>
      <c r="H37" s="22" t="s">
        <v>188</v>
      </c>
      <c r="I37" s="21">
        <v>16.989999999999998</v>
      </c>
      <c r="J37" s="21">
        <v>33.78</v>
      </c>
      <c r="K37" s="21">
        <v>29.99</v>
      </c>
      <c r="L37" s="21">
        <v>4.5</v>
      </c>
      <c r="M37" s="21">
        <v>3608</v>
      </c>
      <c r="N37" s="21">
        <v>9042</v>
      </c>
      <c r="O37" s="21">
        <v>271169.58</v>
      </c>
      <c r="P37" s="21">
        <v>9568</v>
      </c>
      <c r="Q37" s="21">
        <v>212408</v>
      </c>
      <c r="R37" s="21" t="s">
        <v>189</v>
      </c>
      <c r="S37" s="21">
        <v>1</v>
      </c>
      <c r="T37" s="21" t="s">
        <v>60</v>
      </c>
      <c r="U37" s="21">
        <v>80</v>
      </c>
      <c r="V37" s="21" t="str">
        <f t="shared" si="0"/>
        <v>4.5-5星</v>
      </c>
      <c r="W37" s="21" t="str">
        <f t="shared" si="6"/>
        <v>20-30</v>
      </c>
      <c r="X37" s="21" t="str">
        <f t="shared" si="7"/>
        <v>3500-4000</v>
      </c>
      <c r="Y37" s="21"/>
      <c r="Z37" s="21" t="str">
        <f t="shared" si="1"/>
        <v>2018</v>
      </c>
      <c r="AA37" s="21" t="str">
        <f t="shared" si="5"/>
        <v>0-1</v>
      </c>
      <c r="AB37" s="21">
        <v>56</v>
      </c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spans="1:38" s="8" customFormat="1" ht="70" customHeight="1">
      <c r="A38" s="21">
        <v>36</v>
      </c>
      <c r="B38" s="21" t="str">
        <f t="shared" si="2"/>
        <v>TOP21-40</v>
      </c>
      <c r="C38" s="21">
        <v>49</v>
      </c>
      <c r="D38" s="21" t="s">
        <v>49</v>
      </c>
      <c r="E38" s="22" t="s">
        <v>190</v>
      </c>
      <c r="F38" s="23">
        <v>36</v>
      </c>
      <c r="G38" s="24" t="s">
        <v>191</v>
      </c>
      <c r="H38" s="22" t="s">
        <v>192</v>
      </c>
      <c r="I38" s="21">
        <v>54.99</v>
      </c>
      <c r="J38" s="21">
        <v>54.99</v>
      </c>
      <c r="K38" s="21">
        <v>54.99</v>
      </c>
      <c r="L38" s="21">
        <v>4.7</v>
      </c>
      <c r="M38" s="21">
        <v>940</v>
      </c>
      <c r="N38" s="21">
        <v>5022</v>
      </c>
      <c r="O38" s="21">
        <v>276159.78000000003</v>
      </c>
      <c r="P38" s="21">
        <v>9568</v>
      </c>
      <c r="Q38" s="21">
        <v>212408</v>
      </c>
      <c r="R38" s="21" t="s">
        <v>193</v>
      </c>
      <c r="S38" s="21">
        <v>7</v>
      </c>
      <c r="T38" s="21" t="s">
        <v>54</v>
      </c>
      <c r="U38" s="21">
        <v>82</v>
      </c>
      <c r="V38" s="21" t="str">
        <f t="shared" si="0"/>
        <v>4.5-5星</v>
      </c>
      <c r="W38" s="21" t="str">
        <f t="shared" si="6"/>
        <v>50-70</v>
      </c>
      <c r="X38" s="21" t="str">
        <f t="shared" si="7"/>
        <v>500-1000</v>
      </c>
      <c r="Y38" s="21">
        <v>12</v>
      </c>
      <c r="Z38" s="21" t="str">
        <f t="shared" si="1"/>
        <v>2013</v>
      </c>
      <c r="AA38" s="21" t="str">
        <f t="shared" si="5"/>
        <v>10-15</v>
      </c>
      <c r="AB38" s="21">
        <v>2</v>
      </c>
      <c r="AC38" s="21"/>
      <c r="AD38" s="21"/>
      <c r="AE38" s="21"/>
      <c r="AF38" s="21"/>
      <c r="AG38" s="21"/>
      <c r="AH38" s="21"/>
      <c r="AI38" s="21"/>
      <c r="AJ38" s="21"/>
      <c r="AK38" s="21"/>
      <c r="AL38" s="21"/>
    </row>
    <row r="39" spans="1:38" s="8" customFormat="1" ht="70" customHeight="1">
      <c r="A39" s="21">
        <v>37</v>
      </c>
      <c r="B39" s="21" t="str">
        <f t="shared" si="2"/>
        <v>TOP21-40</v>
      </c>
      <c r="C39" s="21">
        <v>50</v>
      </c>
      <c r="D39" s="21" t="s">
        <v>49</v>
      </c>
      <c r="E39" s="22" t="s">
        <v>194</v>
      </c>
      <c r="F39" s="23">
        <v>37</v>
      </c>
      <c r="G39" s="24" t="s">
        <v>195</v>
      </c>
      <c r="H39" s="22" t="s">
        <v>196</v>
      </c>
      <c r="I39" s="21">
        <v>14.97</v>
      </c>
      <c r="J39" s="21">
        <v>14.97</v>
      </c>
      <c r="K39" s="21">
        <v>13.7</v>
      </c>
      <c r="L39" s="21">
        <v>4.0999999999999996</v>
      </c>
      <c r="M39" s="21">
        <v>3380</v>
      </c>
      <c r="N39" s="21">
        <v>12394</v>
      </c>
      <c r="O39" s="21">
        <v>169797.8</v>
      </c>
      <c r="P39" s="21">
        <v>9568</v>
      </c>
      <c r="Q39" s="21">
        <v>212408</v>
      </c>
      <c r="R39" s="21" t="s">
        <v>197</v>
      </c>
      <c r="S39" s="21">
        <v>5</v>
      </c>
      <c r="T39" s="21" t="s">
        <v>48</v>
      </c>
      <c r="U39" s="21">
        <v>71</v>
      </c>
      <c r="V39" s="21" t="str">
        <f t="shared" si="0"/>
        <v>4-4.5星</v>
      </c>
      <c r="W39" s="21" t="str">
        <f t="shared" si="6"/>
        <v>10-15</v>
      </c>
      <c r="X39" s="21" t="str">
        <f t="shared" si="7"/>
        <v>3000-3500</v>
      </c>
      <c r="Y39" s="21">
        <v>0.15</v>
      </c>
      <c r="Z39" s="21" t="str">
        <f t="shared" si="1"/>
        <v>2011</v>
      </c>
      <c r="AA39" s="21" t="str">
        <f t="shared" si="5"/>
        <v>0-1</v>
      </c>
      <c r="AB39" s="21">
        <v>22</v>
      </c>
      <c r="AC39" s="21"/>
      <c r="AD39" s="21"/>
      <c r="AE39" s="21"/>
    </row>
    <row r="40" spans="1:38" s="8" customFormat="1" ht="70" customHeight="1">
      <c r="A40" s="21">
        <v>38</v>
      </c>
      <c r="B40" s="21" t="str">
        <f t="shared" si="2"/>
        <v>TOP21-40</v>
      </c>
      <c r="C40" s="21">
        <v>87</v>
      </c>
      <c r="D40" s="21" t="s">
        <v>55</v>
      </c>
      <c r="E40" s="22" t="s">
        <v>198</v>
      </c>
      <c r="F40" s="23">
        <v>38</v>
      </c>
      <c r="G40" s="24" t="s">
        <v>199</v>
      </c>
      <c r="H40" s="22" t="s">
        <v>200</v>
      </c>
      <c r="I40" s="21">
        <v>5.99</v>
      </c>
      <c r="J40" s="21">
        <v>14.99</v>
      </c>
      <c r="K40" s="21">
        <v>14.99</v>
      </c>
      <c r="L40" s="21">
        <v>4.3</v>
      </c>
      <c r="M40" s="21">
        <v>787</v>
      </c>
      <c r="N40" s="21">
        <v>5468</v>
      </c>
      <c r="O40" s="21">
        <v>81965.320000000007</v>
      </c>
      <c r="P40" s="21">
        <v>9568</v>
      </c>
      <c r="Q40" s="21">
        <v>212408</v>
      </c>
      <c r="R40" s="21" t="s">
        <v>201</v>
      </c>
      <c r="S40" s="21">
        <v>1</v>
      </c>
      <c r="T40" s="21" t="s">
        <v>60</v>
      </c>
      <c r="U40" s="21">
        <v>76</v>
      </c>
      <c r="V40" s="21" t="str">
        <f t="shared" si="0"/>
        <v>4-4.5星</v>
      </c>
      <c r="W40" s="21" t="str">
        <f t="shared" si="6"/>
        <v>10-15</v>
      </c>
      <c r="X40" s="21" t="str">
        <f t="shared" si="7"/>
        <v>500-1000</v>
      </c>
      <c r="Y40" s="21">
        <v>0.3</v>
      </c>
      <c r="Z40" s="21" t="str">
        <f t="shared" si="1"/>
        <v>2018</v>
      </c>
      <c r="AA40" s="21" t="str">
        <f t="shared" si="5"/>
        <v>0-1</v>
      </c>
      <c r="AB40" s="21">
        <v>234</v>
      </c>
      <c r="AC40" s="21"/>
      <c r="AD40" s="21"/>
      <c r="AE40" s="21"/>
    </row>
    <row r="41" spans="1:38" s="8" customFormat="1" ht="70" customHeight="1">
      <c r="A41" s="21">
        <v>39</v>
      </c>
      <c r="B41" s="21" t="str">
        <f t="shared" si="2"/>
        <v>TOP21-40</v>
      </c>
      <c r="C41" s="21">
        <v>2</v>
      </c>
      <c r="D41" s="21" t="s">
        <v>202</v>
      </c>
      <c r="E41" s="22" t="s">
        <v>203</v>
      </c>
      <c r="F41" s="23">
        <v>39</v>
      </c>
      <c r="G41" s="24" t="s">
        <v>204</v>
      </c>
      <c r="H41" s="22" t="s">
        <v>205</v>
      </c>
      <c r="I41" s="21">
        <v>16.79</v>
      </c>
      <c r="J41" s="21">
        <v>16.79</v>
      </c>
      <c r="K41" s="21">
        <v>16.79</v>
      </c>
      <c r="L41" s="21">
        <v>4.4000000000000004</v>
      </c>
      <c r="M41" s="21">
        <v>3837</v>
      </c>
      <c r="N41" s="21">
        <v>12459</v>
      </c>
      <c r="O41" s="21">
        <v>209186.61</v>
      </c>
      <c r="P41" s="21">
        <v>9568</v>
      </c>
      <c r="Q41" s="21">
        <v>212408</v>
      </c>
      <c r="R41" s="21" t="s">
        <v>206</v>
      </c>
      <c r="S41" s="21">
        <v>24</v>
      </c>
      <c r="T41" s="21" t="s">
        <v>54</v>
      </c>
      <c r="U41" s="21">
        <v>72</v>
      </c>
      <c r="V41" s="21" t="str">
        <f t="shared" si="0"/>
        <v>4-4.5星</v>
      </c>
      <c r="W41" s="21" t="str">
        <f t="shared" si="6"/>
        <v>15-20</v>
      </c>
      <c r="X41" s="21" t="str">
        <f t="shared" si="7"/>
        <v>3500-4000</v>
      </c>
      <c r="Y41" s="21">
        <v>1.1499999999999999</v>
      </c>
      <c r="Z41" s="21" t="str">
        <f t="shared" si="1"/>
        <v>2004</v>
      </c>
      <c r="AA41" s="21" t="str">
        <f t="shared" si="5"/>
        <v>1-2</v>
      </c>
      <c r="AB41" s="21">
        <v>4</v>
      </c>
      <c r="AC41" s="21"/>
      <c r="AD41" s="21"/>
      <c r="AE41" s="21"/>
    </row>
    <row r="42" spans="1:38" s="8" customFormat="1" ht="70" customHeight="1">
      <c r="A42" s="21">
        <v>40</v>
      </c>
      <c r="B42" s="21" t="str">
        <f t="shared" si="2"/>
        <v>TOP21-40</v>
      </c>
      <c r="C42" s="21">
        <v>54</v>
      </c>
      <c r="D42" s="21" t="s">
        <v>49</v>
      </c>
      <c r="E42" s="22" t="s">
        <v>207</v>
      </c>
      <c r="F42" s="23">
        <v>40</v>
      </c>
      <c r="G42" s="24" t="s">
        <v>208</v>
      </c>
      <c r="H42" s="22" t="s">
        <v>209</v>
      </c>
      <c r="I42" s="21">
        <v>25.95</v>
      </c>
      <c r="J42" s="21">
        <v>38.950000000000003</v>
      </c>
      <c r="K42" s="21">
        <v>35.950000000000003</v>
      </c>
      <c r="L42" s="21">
        <v>4.8</v>
      </c>
      <c r="M42" s="21">
        <v>3263</v>
      </c>
      <c r="N42" s="21">
        <v>7754</v>
      </c>
      <c r="O42" s="21">
        <v>278756.3</v>
      </c>
      <c r="P42" s="21">
        <v>9568</v>
      </c>
      <c r="Q42" s="21">
        <v>212408</v>
      </c>
      <c r="R42" s="21" t="s">
        <v>210</v>
      </c>
      <c r="S42" s="21">
        <v>1</v>
      </c>
      <c r="T42" s="21" t="s">
        <v>60</v>
      </c>
      <c r="U42" s="21">
        <v>86</v>
      </c>
      <c r="V42" s="21" t="str">
        <f t="shared" si="0"/>
        <v>4.5-5星</v>
      </c>
      <c r="W42" s="21" t="str">
        <f t="shared" si="6"/>
        <v>30-40</v>
      </c>
      <c r="X42" s="21" t="str">
        <f t="shared" si="7"/>
        <v>3000-3500</v>
      </c>
      <c r="Y42" s="21">
        <v>1.7</v>
      </c>
      <c r="Z42" s="21" t="str">
        <f t="shared" si="1"/>
        <v>2015</v>
      </c>
      <c r="AA42" s="21" t="str">
        <f t="shared" si="5"/>
        <v>1-2</v>
      </c>
      <c r="AB42" s="21">
        <v>24</v>
      </c>
      <c r="AC42" s="21"/>
      <c r="AD42" s="21"/>
      <c r="AE42" s="21"/>
    </row>
    <row r="43" spans="1:38" s="8" customFormat="1" ht="70" customHeight="1">
      <c r="A43" s="21">
        <v>41</v>
      </c>
      <c r="B43" s="21" t="str">
        <f t="shared" si="2"/>
        <v>TOP41-60</v>
      </c>
      <c r="C43" s="21">
        <v>50</v>
      </c>
      <c r="D43" s="21" t="s">
        <v>65</v>
      </c>
      <c r="E43" s="22" t="s">
        <v>211</v>
      </c>
      <c r="F43" s="23">
        <v>41</v>
      </c>
      <c r="G43" s="24" t="s">
        <v>212</v>
      </c>
      <c r="H43" s="22" t="s">
        <v>213</v>
      </c>
      <c r="I43" s="21">
        <v>16.989999999999998</v>
      </c>
      <c r="J43" s="21">
        <v>16.989999999999998</v>
      </c>
      <c r="K43" s="21">
        <v>16.989999999999998</v>
      </c>
      <c r="L43" s="21">
        <v>4.4000000000000004</v>
      </c>
      <c r="M43" s="21">
        <v>1024</v>
      </c>
      <c r="N43" s="21">
        <v>10728</v>
      </c>
      <c r="O43" s="21">
        <v>182268.72</v>
      </c>
      <c r="P43" s="21">
        <v>9568</v>
      </c>
      <c r="Q43" s="21">
        <v>212408</v>
      </c>
      <c r="R43" s="21" t="s">
        <v>214</v>
      </c>
      <c r="S43" s="21">
        <v>2</v>
      </c>
      <c r="T43" s="21" t="s">
        <v>60</v>
      </c>
      <c r="U43" s="21">
        <v>87</v>
      </c>
      <c r="V43" s="21" t="str">
        <f t="shared" si="0"/>
        <v>4-4.5星</v>
      </c>
      <c r="W43" s="21" t="str">
        <f t="shared" si="6"/>
        <v>15-20</v>
      </c>
      <c r="X43" s="21" t="str">
        <f t="shared" si="7"/>
        <v>1000-1500</v>
      </c>
      <c r="Y43" s="21">
        <v>0.1</v>
      </c>
      <c r="Z43" s="21" t="str">
        <f t="shared" si="1"/>
        <v>2018</v>
      </c>
      <c r="AA43" s="21" t="str">
        <f t="shared" si="5"/>
        <v>0-1</v>
      </c>
      <c r="AB43" s="21">
        <v>16</v>
      </c>
      <c r="AC43" s="21"/>
      <c r="AD43" s="21"/>
      <c r="AE43" s="21"/>
    </row>
    <row r="44" spans="1:38" s="8" customFormat="1" ht="70" customHeight="1">
      <c r="A44" s="21">
        <v>42</v>
      </c>
      <c r="B44" s="21" t="str">
        <f t="shared" si="2"/>
        <v>TOP41-60</v>
      </c>
      <c r="C44" s="21">
        <v>55</v>
      </c>
      <c r="D44" s="21" t="s">
        <v>49</v>
      </c>
      <c r="E44" s="22" t="s">
        <v>215</v>
      </c>
      <c r="F44" s="23">
        <v>42</v>
      </c>
      <c r="G44" s="24" t="s">
        <v>216</v>
      </c>
      <c r="H44" s="22" t="s">
        <v>162</v>
      </c>
      <c r="I44" s="21">
        <v>12.95</v>
      </c>
      <c r="J44" s="21">
        <v>16.95</v>
      </c>
      <c r="K44" s="21">
        <v>16.95</v>
      </c>
      <c r="L44" s="21">
        <v>4.5</v>
      </c>
      <c r="M44" s="21">
        <v>5969</v>
      </c>
      <c r="N44" s="21">
        <v>10236</v>
      </c>
      <c r="O44" s="21">
        <v>173500.2</v>
      </c>
      <c r="P44" s="21">
        <v>9568</v>
      </c>
      <c r="Q44" s="21">
        <v>212408</v>
      </c>
      <c r="R44" s="21" t="s">
        <v>217</v>
      </c>
      <c r="S44" s="21">
        <v>1</v>
      </c>
      <c r="T44" s="21" t="s">
        <v>60</v>
      </c>
      <c r="U44" s="21">
        <v>80</v>
      </c>
      <c r="V44" s="21" t="str">
        <f t="shared" si="0"/>
        <v>4.5-5星</v>
      </c>
      <c r="W44" s="21" t="str">
        <f t="shared" si="6"/>
        <v>15-20</v>
      </c>
      <c r="X44" s="21" t="str">
        <f t="shared" si="7"/>
        <v>5000+</v>
      </c>
      <c r="Y44" s="21">
        <v>7.0000000000000007E-2</v>
      </c>
      <c r="Z44" s="21" t="str">
        <f t="shared" si="1"/>
        <v>2016</v>
      </c>
      <c r="AA44" s="21" t="str">
        <f t="shared" si="5"/>
        <v>0-1</v>
      </c>
      <c r="AB44" s="21">
        <v>31</v>
      </c>
      <c r="AC44" s="21"/>
      <c r="AD44" s="21"/>
      <c r="AE44" s="21"/>
    </row>
    <row r="45" spans="1:38" s="8" customFormat="1" ht="70" customHeight="1">
      <c r="A45" s="21">
        <v>43</v>
      </c>
      <c r="B45" s="21" t="str">
        <f t="shared" si="2"/>
        <v>TOP41-60</v>
      </c>
      <c r="C45" s="21">
        <v>56</v>
      </c>
      <c r="D45" s="21" t="s">
        <v>49</v>
      </c>
      <c r="E45" s="22" t="s">
        <v>218</v>
      </c>
      <c r="F45" s="23">
        <v>43</v>
      </c>
      <c r="G45" s="24" t="s">
        <v>219</v>
      </c>
      <c r="H45" s="22" t="s">
        <v>220</v>
      </c>
      <c r="I45" s="21">
        <v>5.66</v>
      </c>
      <c r="J45" s="21">
        <v>134.81</v>
      </c>
      <c r="K45" s="21">
        <v>47.4</v>
      </c>
      <c r="L45" s="21">
        <v>4.7</v>
      </c>
      <c r="M45" s="21">
        <v>6279</v>
      </c>
      <c r="N45" s="21">
        <v>11284</v>
      </c>
      <c r="O45" s="21">
        <v>534861.6</v>
      </c>
      <c r="P45" s="21">
        <v>9568</v>
      </c>
      <c r="Q45" s="21">
        <v>212408</v>
      </c>
      <c r="R45" s="21"/>
      <c r="S45" s="21">
        <v>2</v>
      </c>
      <c r="T45" s="21" t="s">
        <v>48</v>
      </c>
      <c r="U45" s="21">
        <v>84</v>
      </c>
      <c r="V45" s="21" t="str">
        <f t="shared" si="0"/>
        <v>4.5-5星</v>
      </c>
      <c r="W45" s="21" t="str">
        <f t="shared" si="6"/>
        <v>40-50</v>
      </c>
      <c r="X45" s="21" t="str">
        <f t="shared" si="7"/>
        <v>5000+</v>
      </c>
      <c r="Y45" s="21">
        <v>0.22</v>
      </c>
      <c r="Z45" s="21" t="str">
        <f t="shared" si="1"/>
        <v/>
      </c>
      <c r="AA45" s="21" t="str">
        <f t="shared" si="5"/>
        <v>0-1</v>
      </c>
      <c r="AB45" s="21">
        <v>166</v>
      </c>
      <c r="AC45" s="21"/>
      <c r="AD45" s="21"/>
      <c r="AE45" s="21"/>
    </row>
    <row r="46" spans="1:38" s="8" customFormat="1" ht="70" customHeight="1">
      <c r="A46" s="21">
        <v>44</v>
      </c>
      <c r="B46" s="21" t="str">
        <f t="shared" si="2"/>
        <v>TOP41-60</v>
      </c>
      <c r="C46" s="21">
        <v>58</v>
      </c>
      <c r="D46" s="21" t="s">
        <v>49</v>
      </c>
      <c r="E46" s="22" t="s">
        <v>221</v>
      </c>
      <c r="F46" s="23">
        <v>44</v>
      </c>
      <c r="G46" s="24" t="s">
        <v>222</v>
      </c>
      <c r="H46" s="22" t="s">
        <v>80</v>
      </c>
      <c r="I46" s="21">
        <v>10.99</v>
      </c>
      <c r="J46" s="21">
        <v>31.99</v>
      </c>
      <c r="K46" s="21">
        <v>12.99</v>
      </c>
      <c r="L46" s="21">
        <v>4.5</v>
      </c>
      <c r="M46" s="21">
        <v>2293</v>
      </c>
      <c r="N46" s="21">
        <v>10431</v>
      </c>
      <c r="O46" s="21">
        <v>135498.69</v>
      </c>
      <c r="P46" s="21">
        <v>9568</v>
      </c>
      <c r="Q46" s="21">
        <v>212408</v>
      </c>
      <c r="R46" s="21" t="s">
        <v>223</v>
      </c>
      <c r="S46" s="21">
        <v>1</v>
      </c>
      <c r="T46" s="21" t="s">
        <v>48</v>
      </c>
      <c r="U46" s="21">
        <v>70</v>
      </c>
      <c r="V46" s="21" t="str">
        <f t="shared" si="0"/>
        <v>4.5-5星</v>
      </c>
      <c r="W46" s="21" t="str">
        <f t="shared" si="6"/>
        <v>10-15</v>
      </c>
      <c r="X46" s="21" t="str">
        <f t="shared" si="7"/>
        <v>2000-2500</v>
      </c>
      <c r="Y46" s="21">
        <v>0.6</v>
      </c>
      <c r="Z46" s="21" t="str">
        <f t="shared" si="1"/>
        <v>2016</v>
      </c>
      <c r="AA46" s="21" t="str">
        <f t="shared" si="5"/>
        <v>0-1</v>
      </c>
      <c r="AB46" s="21">
        <v>199</v>
      </c>
      <c r="AC46" s="21"/>
      <c r="AD46" s="21"/>
      <c r="AE46" s="21"/>
    </row>
    <row r="47" spans="1:38" s="8" customFormat="1" ht="70" customHeight="1">
      <c r="A47" s="21">
        <v>45</v>
      </c>
      <c r="B47" s="21" t="str">
        <f t="shared" si="2"/>
        <v>TOP41-60</v>
      </c>
      <c r="C47" s="21">
        <v>116</v>
      </c>
      <c r="D47" s="21" t="s">
        <v>55</v>
      </c>
      <c r="E47" s="22" t="s">
        <v>224</v>
      </c>
      <c r="F47" s="23">
        <v>45</v>
      </c>
      <c r="G47" s="24" t="s">
        <v>225</v>
      </c>
      <c r="H47" s="22" t="s">
        <v>226</v>
      </c>
      <c r="I47" s="21">
        <v>15.99</v>
      </c>
      <c r="J47" s="21">
        <v>32.99</v>
      </c>
      <c r="K47" s="21">
        <v>16.989999999999998</v>
      </c>
      <c r="L47" s="21">
        <v>4.5999999999999996</v>
      </c>
      <c r="M47" s="21">
        <v>879</v>
      </c>
      <c r="N47" s="21">
        <v>5775</v>
      </c>
      <c r="O47" s="21">
        <v>98117.25</v>
      </c>
      <c r="P47" s="21">
        <v>9568</v>
      </c>
      <c r="Q47" s="21">
        <v>212408</v>
      </c>
      <c r="R47" s="21" t="s">
        <v>227</v>
      </c>
      <c r="S47" s="21">
        <v>1</v>
      </c>
      <c r="T47" s="21" t="s">
        <v>60</v>
      </c>
      <c r="U47" s="21">
        <v>82</v>
      </c>
      <c r="V47" s="21" t="str">
        <f t="shared" si="0"/>
        <v>4.5-5星</v>
      </c>
      <c r="W47" s="21" t="str">
        <f t="shared" si="6"/>
        <v>15-20</v>
      </c>
      <c r="X47" s="21" t="str">
        <f t="shared" si="7"/>
        <v>500-1000</v>
      </c>
      <c r="Y47" s="21">
        <v>0.44</v>
      </c>
      <c r="Z47" s="21" t="str">
        <f t="shared" si="1"/>
        <v>2018</v>
      </c>
      <c r="AA47" s="21" t="str">
        <f t="shared" si="5"/>
        <v>0-1</v>
      </c>
      <c r="AB47" s="21">
        <v>67</v>
      </c>
      <c r="AC47" s="21"/>
      <c r="AD47" s="21"/>
      <c r="AE47" s="21"/>
    </row>
    <row r="48" spans="1:38" s="8" customFormat="1" ht="70" customHeight="1">
      <c r="A48" s="21">
        <v>46</v>
      </c>
      <c r="B48" s="21" t="str">
        <f t="shared" si="2"/>
        <v>TOP41-60</v>
      </c>
      <c r="C48" s="21">
        <v>65</v>
      </c>
      <c r="D48" s="21" t="s">
        <v>65</v>
      </c>
      <c r="E48" s="22" t="s">
        <v>228</v>
      </c>
      <c r="F48" s="23">
        <v>46</v>
      </c>
      <c r="G48" s="24" t="s">
        <v>229</v>
      </c>
      <c r="H48" s="22" t="s">
        <v>213</v>
      </c>
      <c r="I48" s="21">
        <v>12.99</v>
      </c>
      <c r="J48" s="21">
        <v>12.99</v>
      </c>
      <c r="K48" s="21">
        <v>12.99</v>
      </c>
      <c r="L48" s="21">
        <v>4.2</v>
      </c>
      <c r="M48" s="21">
        <v>1641</v>
      </c>
      <c r="N48" s="21">
        <v>13008</v>
      </c>
      <c r="O48" s="21">
        <v>168973.92</v>
      </c>
      <c r="P48" s="21">
        <v>9568</v>
      </c>
      <c r="Q48" s="21">
        <v>212408</v>
      </c>
      <c r="R48" s="21" t="s">
        <v>230</v>
      </c>
      <c r="S48" s="21">
        <v>1</v>
      </c>
      <c r="T48" s="21" t="s">
        <v>54</v>
      </c>
      <c r="U48" s="21">
        <v>72</v>
      </c>
      <c r="V48" s="21" t="str">
        <f t="shared" si="0"/>
        <v>4-4.5星</v>
      </c>
      <c r="W48" s="21" t="str">
        <f t="shared" si="6"/>
        <v>10-15</v>
      </c>
      <c r="X48" s="21" t="str">
        <f t="shared" si="7"/>
        <v>1500-2000</v>
      </c>
      <c r="Y48" s="21">
        <v>0.45</v>
      </c>
      <c r="Z48" s="21" t="str">
        <f t="shared" si="1"/>
        <v>2019</v>
      </c>
      <c r="AA48" s="21" t="str">
        <f t="shared" si="5"/>
        <v>0-1</v>
      </c>
      <c r="AB48" s="21">
        <v>16</v>
      </c>
      <c r="AC48" s="21"/>
      <c r="AD48" s="21"/>
      <c r="AE48" s="21"/>
    </row>
    <row r="49" spans="1:31" s="8" customFormat="1" ht="70" customHeight="1">
      <c r="A49" s="21">
        <v>47</v>
      </c>
      <c r="B49" s="21" t="str">
        <f t="shared" si="2"/>
        <v>TOP41-60</v>
      </c>
      <c r="C49" s="21">
        <v>67</v>
      </c>
      <c r="D49" s="21" t="s">
        <v>49</v>
      </c>
      <c r="E49" s="22" t="s">
        <v>231</v>
      </c>
      <c r="F49" s="23">
        <v>47</v>
      </c>
      <c r="G49" s="24" t="s">
        <v>232</v>
      </c>
      <c r="H49" s="22" t="s">
        <v>233</v>
      </c>
      <c r="I49" s="21">
        <v>35.64</v>
      </c>
      <c r="J49" s="21">
        <v>35.64</v>
      </c>
      <c r="K49" s="21">
        <v>35.64</v>
      </c>
      <c r="L49" s="21">
        <v>4.7</v>
      </c>
      <c r="M49" s="21">
        <v>4057</v>
      </c>
      <c r="N49" s="21">
        <v>7395</v>
      </c>
      <c r="O49" s="21">
        <v>263557.8</v>
      </c>
      <c r="P49" s="21">
        <v>9568</v>
      </c>
      <c r="Q49" s="21">
        <v>212408</v>
      </c>
      <c r="R49" s="21" t="s">
        <v>234</v>
      </c>
      <c r="S49" s="21">
        <v>3</v>
      </c>
      <c r="T49" s="21" t="s">
        <v>54</v>
      </c>
      <c r="U49" s="21">
        <v>76</v>
      </c>
      <c r="V49" s="21" t="str">
        <f t="shared" si="0"/>
        <v>4.5-5星</v>
      </c>
      <c r="W49" s="21" t="str">
        <f t="shared" si="6"/>
        <v>30-40</v>
      </c>
      <c r="X49" s="21" t="str">
        <f t="shared" si="7"/>
        <v>4000-4500</v>
      </c>
      <c r="Y49" s="21">
        <v>5.6</v>
      </c>
      <c r="Z49" s="21" t="str">
        <f t="shared" si="1"/>
        <v>2017</v>
      </c>
      <c r="AA49" s="21" t="str">
        <f t="shared" si="5"/>
        <v>5-10</v>
      </c>
      <c r="AB49" s="21">
        <v>10</v>
      </c>
      <c r="AC49" s="21"/>
      <c r="AD49" s="21"/>
      <c r="AE49" s="21"/>
    </row>
    <row r="50" spans="1:31" s="8" customFormat="1" ht="70" customHeight="1">
      <c r="A50" s="21">
        <v>48</v>
      </c>
      <c r="B50" s="21" t="str">
        <f t="shared" si="2"/>
        <v>TOP41-60</v>
      </c>
      <c r="C50" s="21">
        <v>68</v>
      </c>
      <c r="D50" s="21" t="s">
        <v>49</v>
      </c>
      <c r="E50" s="22" t="s">
        <v>235</v>
      </c>
      <c r="F50" s="23">
        <v>48</v>
      </c>
      <c r="G50" s="24" t="s">
        <v>236</v>
      </c>
      <c r="H50" s="22" t="s">
        <v>237</v>
      </c>
      <c r="I50" s="21">
        <v>-1</v>
      </c>
      <c r="J50" s="21">
        <v>-1</v>
      </c>
      <c r="K50" s="21"/>
      <c r="L50" s="21">
        <v>5</v>
      </c>
      <c r="M50" s="21">
        <v>1</v>
      </c>
      <c r="N50" s="21">
        <v>213</v>
      </c>
      <c r="O50" s="21"/>
      <c r="P50" s="21">
        <v>9568</v>
      </c>
      <c r="Q50" s="21">
        <v>212408</v>
      </c>
      <c r="R50" s="21" t="s">
        <v>238</v>
      </c>
      <c r="S50" s="21">
        <v>1</v>
      </c>
      <c r="T50" s="21" t="s">
        <v>48</v>
      </c>
      <c r="U50" s="21">
        <v>66</v>
      </c>
      <c r="V50" s="21" t="str">
        <f t="shared" si="0"/>
        <v>4.5-5星</v>
      </c>
      <c r="W50" s="21" t="str">
        <f t="shared" si="6"/>
        <v>&lt;5</v>
      </c>
      <c r="X50" s="21" t="str">
        <f t="shared" si="7"/>
        <v>&lt;20</v>
      </c>
      <c r="Y50" s="21">
        <v>0.75</v>
      </c>
      <c r="Z50" s="21" t="str">
        <f t="shared" si="1"/>
        <v>2019</v>
      </c>
      <c r="AA50" s="21" t="str">
        <f t="shared" si="5"/>
        <v>0-1</v>
      </c>
      <c r="AB50" s="21">
        <v>2</v>
      </c>
      <c r="AC50" s="21"/>
      <c r="AD50" s="21"/>
      <c r="AE50" s="21"/>
    </row>
    <row r="51" spans="1:31" s="8" customFormat="1" ht="70" customHeight="1">
      <c r="A51" s="21">
        <v>49</v>
      </c>
      <c r="B51" s="21" t="str">
        <f t="shared" si="2"/>
        <v>TOP41-60</v>
      </c>
      <c r="C51" s="21">
        <v>142</v>
      </c>
      <c r="D51" s="21" t="s">
        <v>55</v>
      </c>
      <c r="E51" s="22" t="s">
        <v>239</v>
      </c>
      <c r="F51" s="23">
        <v>49</v>
      </c>
      <c r="G51" s="24" t="s">
        <v>240</v>
      </c>
      <c r="H51" s="22" t="s">
        <v>241</v>
      </c>
      <c r="I51" s="21">
        <v>20</v>
      </c>
      <c r="J51" s="21">
        <v>81.510000000000005</v>
      </c>
      <c r="K51" s="21">
        <v>29.95</v>
      </c>
      <c r="L51" s="21">
        <v>4.3</v>
      </c>
      <c r="M51" s="21">
        <v>2567</v>
      </c>
      <c r="N51" s="21">
        <v>7749</v>
      </c>
      <c r="O51" s="21">
        <v>232082.55</v>
      </c>
      <c r="P51" s="21">
        <v>9568</v>
      </c>
      <c r="Q51" s="21">
        <v>212408</v>
      </c>
      <c r="R51" s="21" t="s">
        <v>242</v>
      </c>
      <c r="S51" s="21">
        <v>2</v>
      </c>
      <c r="T51" s="21" t="s">
        <v>54</v>
      </c>
      <c r="U51" s="21">
        <v>62</v>
      </c>
      <c r="V51" s="21" t="str">
        <f t="shared" si="0"/>
        <v>4-4.5星</v>
      </c>
      <c r="W51" s="21" t="str">
        <f t="shared" si="6"/>
        <v>20-30</v>
      </c>
      <c r="X51" s="21" t="str">
        <f t="shared" si="7"/>
        <v>2500-3000</v>
      </c>
      <c r="Y51" s="21">
        <v>0.49</v>
      </c>
      <c r="Z51" s="21" t="str">
        <f t="shared" si="1"/>
        <v>2013</v>
      </c>
      <c r="AA51" s="21" t="str">
        <f t="shared" si="5"/>
        <v>0-1</v>
      </c>
      <c r="AB51" s="21">
        <v>160</v>
      </c>
      <c r="AC51" s="21"/>
      <c r="AD51" s="21"/>
      <c r="AE51" s="21"/>
    </row>
    <row r="52" spans="1:31" s="8" customFormat="1" ht="70" customHeight="1">
      <c r="A52" s="21">
        <v>50</v>
      </c>
      <c r="B52" s="21" t="str">
        <f t="shared" si="2"/>
        <v>TOP41-60</v>
      </c>
      <c r="C52" s="21">
        <v>72</v>
      </c>
      <c r="D52" s="21" t="s">
        <v>49</v>
      </c>
      <c r="E52" s="22" t="s">
        <v>243</v>
      </c>
      <c r="F52" s="23">
        <v>50</v>
      </c>
      <c r="G52" s="24" t="s">
        <v>244</v>
      </c>
      <c r="H52" s="22" t="s">
        <v>68</v>
      </c>
      <c r="I52" s="21">
        <v>20.5</v>
      </c>
      <c r="J52" s="21">
        <v>59.99</v>
      </c>
      <c r="K52" s="21">
        <v>20.5</v>
      </c>
      <c r="L52" s="21">
        <v>4.3</v>
      </c>
      <c r="M52" s="21">
        <v>5837</v>
      </c>
      <c r="N52" s="21">
        <v>8563</v>
      </c>
      <c r="O52" s="21">
        <v>175541.5</v>
      </c>
      <c r="P52" s="21">
        <v>9568</v>
      </c>
      <c r="Q52" s="21">
        <v>212408</v>
      </c>
      <c r="R52" s="21" t="s">
        <v>245</v>
      </c>
      <c r="S52" s="21">
        <v>3</v>
      </c>
      <c r="T52" s="21" t="s">
        <v>48</v>
      </c>
      <c r="U52" s="21">
        <v>73</v>
      </c>
      <c r="V52" s="21" t="str">
        <f t="shared" si="0"/>
        <v>4-4.5星</v>
      </c>
      <c r="W52" s="21" t="str">
        <f t="shared" si="6"/>
        <v>20-30</v>
      </c>
      <c r="X52" s="21" t="str">
        <f t="shared" si="7"/>
        <v>5000+</v>
      </c>
      <c r="Y52" s="21">
        <v>2.2000000000000002</v>
      </c>
      <c r="Z52" s="21" t="str">
        <f t="shared" si="1"/>
        <v>2013</v>
      </c>
      <c r="AA52" s="21" t="str">
        <f t="shared" si="5"/>
        <v>2-5</v>
      </c>
      <c r="AB52" s="21">
        <v>38</v>
      </c>
      <c r="AC52" s="21"/>
      <c r="AD52" s="21"/>
      <c r="AE52" s="21"/>
    </row>
    <row r="53" spans="1:31" s="8" customFormat="1" ht="70" customHeight="1">
      <c r="A53" s="21">
        <v>51</v>
      </c>
      <c r="B53" s="21" t="str">
        <f t="shared" si="2"/>
        <v>TOP41-60</v>
      </c>
      <c r="C53" s="21">
        <v>145</v>
      </c>
      <c r="D53" s="21" t="s">
        <v>55</v>
      </c>
      <c r="E53" s="22" t="s">
        <v>246</v>
      </c>
      <c r="F53" s="23">
        <v>1</v>
      </c>
      <c r="G53" s="24" t="s">
        <v>247</v>
      </c>
      <c r="H53" s="22" t="s">
        <v>226</v>
      </c>
      <c r="I53" s="21">
        <v>17.989999999999998</v>
      </c>
      <c r="J53" s="21">
        <v>17.989999999999998</v>
      </c>
      <c r="K53" s="21">
        <v>17.989999999999998</v>
      </c>
      <c r="L53" s="21">
        <v>4.4000000000000004</v>
      </c>
      <c r="M53" s="21">
        <v>660</v>
      </c>
      <c r="N53" s="21">
        <v>6360</v>
      </c>
      <c r="O53" s="21">
        <v>114416.4</v>
      </c>
      <c r="P53" s="21">
        <v>9568</v>
      </c>
      <c r="Q53" s="21">
        <v>212408</v>
      </c>
      <c r="R53" s="21" t="s">
        <v>248</v>
      </c>
      <c r="S53" s="21">
        <v>1</v>
      </c>
      <c r="T53" s="21" t="s">
        <v>60</v>
      </c>
      <c r="U53" s="21">
        <v>78</v>
      </c>
      <c r="V53" s="21" t="str">
        <f t="shared" si="0"/>
        <v>4-4.5星</v>
      </c>
      <c r="W53" s="21" t="str">
        <f t="shared" si="6"/>
        <v>15-20</v>
      </c>
      <c r="X53" s="21" t="str">
        <f t="shared" si="7"/>
        <v>500-1000</v>
      </c>
      <c r="Y53" s="21">
        <v>0.44</v>
      </c>
      <c r="Z53" s="21" t="str">
        <f t="shared" si="1"/>
        <v>2017</v>
      </c>
      <c r="AA53" s="21" t="str">
        <f t="shared" si="5"/>
        <v>0-1</v>
      </c>
      <c r="AB53" s="21">
        <v>62</v>
      </c>
      <c r="AC53" s="21"/>
      <c r="AD53" s="21"/>
      <c r="AE53" s="21"/>
    </row>
    <row r="54" spans="1:31" s="8" customFormat="1" ht="70" customHeight="1">
      <c r="A54" s="21">
        <v>52</v>
      </c>
      <c r="B54" s="21" t="str">
        <f t="shared" si="2"/>
        <v>TOP41-60</v>
      </c>
      <c r="C54" s="21">
        <v>147</v>
      </c>
      <c r="D54" s="21" t="s">
        <v>55</v>
      </c>
      <c r="E54" s="22" t="s">
        <v>249</v>
      </c>
      <c r="F54" s="23">
        <v>2</v>
      </c>
      <c r="G54" s="24" t="s">
        <v>250</v>
      </c>
      <c r="H54" s="22" t="s">
        <v>177</v>
      </c>
      <c r="I54" s="21">
        <v>7.02</v>
      </c>
      <c r="J54" s="21">
        <v>28.16</v>
      </c>
      <c r="K54" s="21">
        <v>16.989999999999998</v>
      </c>
      <c r="L54" s="21">
        <v>4.3</v>
      </c>
      <c r="M54" s="21">
        <v>3287</v>
      </c>
      <c r="N54" s="21">
        <v>8510</v>
      </c>
      <c r="O54" s="21">
        <v>144584.9</v>
      </c>
      <c r="P54" s="21">
        <v>9568</v>
      </c>
      <c r="Q54" s="21">
        <v>212408</v>
      </c>
      <c r="R54" s="21" t="s">
        <v>251</v>
      </c>
      <c r="S54" s="21">
        <v>30</v>
      </c>
      <c r="T54" s="21" t="s">
        <v>48</v>
      </c>
      <c r="U54" s="21">
        <v>65</v>
      </c>
      <c r="V54" s="21" t="str">
        <f t="shared" si="0"/>
        <v>4-4.5星</v>
      </c>
      <c r="W54" s="21" t="str">
        <f t="shared" si="6"/>
        <v>15-20</v>
      </c>
      <c r="X54" s="21" t="str">
        <f t="shared" si="7"/>
        <v>3000-3500</v>
      </c>
      <c r="Y54" s="21">
        <v>1</v>
      </c>
      <c r="Z54" s="21" t="str">
        <f t="shared" si="1"/>
        <v>2005</v>
      </c>
      <c r="AA54" s="21" t="str">
        <f t="shared" si="5"/>
        <v>1-2</v>
      </c>
      <c r="AB54" s="21">
        <v>203</v>
      </c>
      <c r="AC54" s="21"/>
      <c r="AD54" s="21"/>
      <c r="AE54" s="21"/>
    </row>
    <row r="55" spans="1:31" s="8" customFormat="1" ht="70" customHeight="1">
      <c r="A55" s="21">
        <v>53</v>
      </c>
      <c r="B55" s="21" t="str">
        <f t="shared" si="2"/>
        <v>TOP41-60</v>
      </c>
      <c r="C55" s="21">
        <v>310</v>
      </c>
      <c r="D55" s="21" t="s">
        <v>43</v>
      </c>
      <c r="E55" s="22" t="s">
        <v>252</v>
      </c>
      <c r="F55" s="23">
        <v>3</v>
      </c>
      <c r="G55" s="24" t="s">
        <v>253</v>
      </c>
      <c r="H55" s="22" t="s">
        <v>254</v>
      </c>
      <c r="I55" s="21">
        <v>8.99</v>
      </c>
      <c r="J55" s="21">
        <v>8.99</v>
      </c>
      <c r="K55" s="21">
        <v>8.99</v>
      </c>
      <c r="L55" s="21">
        <v>4.4000000000000004</v>
      </c>
      <c r="M55" s="21">
        <v>373</v>
      </c>
      <c r="N55" s="21">
        <v>10282</v>
      </c>
      <c r="O55" s="21">
        <v>92435.18</v>
      </c>
      <c r="P55" s="21">
        <v>9568</v>
      </c>
      <c r="Q55" s="21">
        <v>212408</v>
      </c>
      <c r="R55" s="21" t="s">
        <v>255</v>
      </c>
      <c r="S55" s="21">
        <v>1</v>
      </c>
      <c r="T55" s="21" t="s">
        <v>54</v>
      </c>
      <c r="U55" s="21">
        <v>77</v>
      </c>
      <c r="V55" s="21" t="str">
        <f t="shared" si="0"/>
        <v>4-4.5星</v>
      </c>
      <c r="W55" s="21" t="str">
        <f t="shared" si="6"/>
        <v>5-10</v>
      </c>
      <c r="X55" s="21" t="str">
        <f t="shared" si="7"/>
        <v>200-500</v>
      </c>
      <c r="Y55" s="21">
        <v>1</v>
      </c>
      <c r="Z55" s="21" t="str">
        <f t="shared" si="1"/>
        <v>2017</v>
      </c>
      <c r="AA55" s="21" t="str">
        <f t="shared" si="5"/>
        <v>1-2</v>
      </c>
      <c r="AB55" s="21">
        <v>1</v>
      </c>
      <c r="AC55" s="21"/>
      <c r="AD55" s="21"/>
      <c r="AE55" s="21"/>
    </row>
    <row r="56" spans="1:31" s="8" customFormat="1" ht="70" customHeight="1">
      <c r="A56" s="21">
        <v>54</v>
      </c>
      <c r="B56" s="21" t="str">
        <f t="shared" si="2"/>
        <v>TOP41-60</v>
      </c>
      <c r="C56" s="21">
        <v>74</v>
      </c>
      <c r="D56" s="21" t="s">
        <v>49</v>
      </c>
      <c r="E56" s="22" t="s">
        <v>256</v>
      </c>
      <c r="F56" s="23">
        <v>4</v>
      </c>
      <c r="G56" s="24" t="s">
        <v>257</v>
      </c>
      <c r="H56" s="22" t="s">
        <v>85</v>
      </c>
      <c r="I56" s="21">
        <v>11.99</v>
      </c>
      <c r="J56" s="21">
        <v>11.99</v>
      </c>
      <c r="K56" s="21">
        <v>11.99</v>
      </c>
      <c r="L56" s="21">
        <v>4.5</v>
      </c>
      <c r="M56" s="21">
        <v>825</v>
      </c>
      <c r="N56" s="21">
        <v>6122</v>
      </c>
      <c r="O56" s="21">
        <v>73402.78</v>
      </c>
      <c r="P56" s="21">
        <v>9568</v>
      </c>
      <c r="Q56" s="21">
        <v>212408</v>
      </c>
      <c r="R56" s="21" t="s">
        <v>258</v>
      </c>
      <c r="S56" s="21">
        <v>4</v>
      </c>
      <c r="T56" s="21" t="s">
        <v>48</v>
      </c>
      <c r="U56" s="21">
        <v>68</v>
      </c>
      <c r="V56" s="21" t="str">
        <f t="shared" si="0"/>
        <v>4.5-5星</v>
      </c>
      <c r="W56" s="21" t="str">
        <f t="shared" si="6"/>
        <v>10-15</v>
      </c>
      <c r="X56" s="21" t="str">
        <f t="shared" si="7"/>
        <v>500-1000</v>
      </c>
      <c r="Y56" s="21">
        <v>0.28000000000000003</v>
      </c>
      <c r="Z56" s="21" t="str">
        <f t="shared" si="1"/>
        <v>2018</v>
      </c>
      <c r="AA56" s="21" t="str">
        <f t="shared" si="5"/>
        <v>0-1</v>
      </c>
      <c r="AB56" s="21">
        <v>32</v>
      </c>
      <c r="AC56" s="21"/>
      <c r="AD56" s="21"/>
      <c r="AE56" s="21"/>
    </row>
    <row r="57" spans="1:31" s="8" customFormat="1" ht="70" customHeight="1">
      <c r="A57" s="21">
        <v>55</v>
      </c>
      <c r="B57" s="21" t="str">
        <f t="shared" si="2"/>
        <v>TOP41-60</v>
      </c>
      <c r="C57" s="21">
        <v>76</v>
      </c>
      <c r="D57" s="21" t="s">
        <v>49</v>
      </c>
      <c r="E57" s="22" t="s">
        <v>259</v>
      </c>
      <c r="F57" s="23">
        <v>5</v>
      </c>
      <c r="G57" s="24" t="s">
        <v>260</v>
      </c>
      <c r="H57" s="22" t="s">
        <v>261</v>
      </c>
      <c r="I57" s="21">
        <v>14.99</v>
      </c>
      <c r="J57" s="21">
        <v>14.99</v>
      </c>
      <c r="K57" s="21">
        <v>14.99</v>
      </c>
      <c r="L57" s="21">
        <v>4.5999999999999996</v>
      </c>
      <c r="M57" s="21">
        <v>8964</v>
      </c>
      <c r="N57" s="21">
        <v>8869</v>
      </c>
      <c r="O57" s="21">
        <v>132946.31</v>
      </c>
      <c r="P57" s="21">
        <v>9568</v>
      </c>
      <c r="Q57" s="21">
        <v>212408</v>
      </c>
      <c r="R57" s="21" t="s">
        <v>262</v>
      </c>
      <c r="S57" s="21">
        <v>1</v>
      </c>
      <c r="T57" s="21" t="s">
        <v>60</v>
      </c>
      <c r="U57" s="21">
        <v>82</v>
      </c>
      <c r="V57" s="21" t="str">
        <f t="shared" si="0"/>
        <v>4.5-5星</v>
      </c>
      <c r="W57" s="21" t="str">
        <f t="shared" si="6"/>
        <v>10-15</v>
      </c>
      <c r="X57" s="21" t="str">
        <f t="shared" si="7"/>
        <v>5000+</v>
      </c>
      <c r="Y57" s="21">
        <v>0.15</v>
      </c>
      <c r="Z57" s="21" t="str">
        <f t="shared" si="1"/>
        <v>2016</v>
      </c>
      <c r="AA57" s="21" t="str">
        <f t="shared" si="5"/>
        <v>0-1</v>
      </c>
      <c r="AB57" s="21">
        <v>3</v>
      </c>
      <c r="AC57" s="21"/>
      <c r="AD57" s="21"/>
      <c r="AE57" s="21"/>
    </row>
    <row r="58" spans="1:31" s="8" customFormat="1" ht="70" customHeight="1">
      <c r="A58" s="21">
        <v>56</v>
      </c>
      <c r="B58" s="21" t="str">
        <f t="shared" si="2"/>
        <v>TOP41-60</v>
      </c>
      <c r="C58" s="21">
        <v>73</v>
      </c>
      <c r="D58" s="21" t="s">
        <v>65</v>
      </c>
      <c r="E58" s="22" t="s">
        <v>263</v>
      </c>
      <c r="F58" s="23">
        <v>6</v>
      </c>
      <c r="G58" s="24" t="s">
        <v>264</v>
      </c>
      <c r="H58" s="22" t="s">
        <v>265</v>
      </c>
      <c r="I58" s="21">
        <v>18.989999999999998</v>
      </c>
      <c r="J58" s="21">
        <v>18.989999999999998</v>
      </c>
      <c r="K58" s="21">
        <v>18.989999999999998</v>
      </c>
      <c r="L58" s="21">
        <v>4.2</v>
      </c>
      <c r="M58" s="21">
        <v>547</v>
      </c>
      <c r="N58" s="21">
        <v>11742</v>
      </c>
      <c r="O58" s="21">
        <v>222980.58</v>
      </c>
      <c r="P58" s="21">
        <v>9568</v>
      </c>
      <c r="Q58" s="21">
        <v>212408</v>
      </c>
      <c r="R58" s="21" t="s">
        <v>266</v>
      </c>
      <c r="S58" s="21">
        <v>5</v>
      </c>
      <c r="T58" s="21" t="s">
        <v>60</v>
      </c>
      <c r="U58" s="21">
        <v>83</v>
      </c>
      <c r="V58" s="21" t="str">
        <f t="shared" si="0"/>
        <v>4-4.5星</v>
      </c>
      <c r="W58" s="21" t="str">
        <f t="shared" si="6"/>
        <v>15-20</v>
      </c>
      <c r="X58" s="21" t="str">
        <f t="shared" si="7"/>
        <v>500-1000</v>
      </c>
      <c r="Y58" s="21">
        <v>0.45</v>
      </c>
      <c r="Z58" s="21" t="str">
        <f t="shared" si="1"/>
        <v>2018</v>
      </c>
      <c r="AA58" s="21" t="str">
        <f t="shared" si="5"/>
        <v>0-1</v>
      </c>
      <c r="AB58" s="21">
        <v>7</v>
      </c>
      <c r="AC58" s="21"/>
      <c r="AD58" s="21"/>
      <c r="AE58" s="21"/>
    </row>
    <row r="59" spans="1:31" s="8" customFormat="1" ht="70" customHeight="1">
      <c r="A59" s="21">
        <v>57</v>
      </c>
      <c r="B59" s="21" t="str">
        <f t="shared" si="2"/>
        <v>TOP41-60</v>
      </c>
      <c r="C59" s="21">
        <v>79</v>
      </c>
      <c r="D59" s="21" t="s">
        <v>49</v>
      </c>
      <c r="E59" s="22" t="s">
        <v>267</v>
      </c>
      <c r="F59" s="23">
        <v>7</v>
      </c>
      <c r="G59" s="24" t="s">
        <v>268</v>
      </c>
      <c r="H59" s="22" t="s">
        <v>269</v>
      </c>
      <c r="I59" s="21">
        <v>39.99</v>
      </c>
      <c r="J59" s="21">
        <v>39.99</v>
      </c>
      <c r="K59" s="21">
        <v>36.630000000000003</v>
      </c>
      <c r="L59" s="21">
        <v>3.8</v>
      </c>
      <c r="M59" s="21">
        <v>188</v>
      </c>
      <c r="N59" s="21">
        <v>8430</v>
      </c>
      <c r="O59" s="21">
        <v>308790.90000000002</v>
      </c>
      <c r="P59" s="21">
        <v>9568</v>
      </c>
      <c r="Q59" s="21">
        <v>212408</v>
      </c>
      <c r="R59" s="21" t="s">
        <v>270</v>
      </c>
      <c r="S59" s="21">
        <v>16</v>
      </c>
      <c r="T59" s="21" t="s">
        <v>48</v>
      </c>
      <c r="U59" s="21">
        <v>60</v>
      </c>
      <c r="V59" s="21" t="str">
        <f t="shared" si="0"/>
        <v>3-4星</v>
      </c>
      <c r="W59" s="21" t="str">
        <f t="shared" si="6"/>
        <v>30-40</v>
      </c>
      <c r="X59" s="21" t="str">
        <f t="shared" si="7"/>
        <v>100-200</v>
      </c>
      <c r="Y59" s="21">
        <v>14.8</v>
      </c>
      <c r="Z59" s="21" t="str">
        <f t="shared" si="1"/>
        <v>2018</v>
      </c>
      <c r="AA59" s="21" t="str">
        <f t="shared" si="5"/>
        <v>10-15</v>
      </c>
      <c r="AB59" s="21">
        <v>2</v>
      </c>
      <c r="AC59" s="21"/>
      <c r="AD59" s="21"/>
      <c r="AE59" s="21"/>
    </row>
    <row r="60" spans="1:31" s="8" customFormat="1" ht="70" customHeight="1">
      <c r="A60" s="21">
        <v>58</v>
      </c>
      <c r="B60" s="21" t="str">
        <f t="shared" si="2"/>
        <v>TOP41-60</v>
      </c>
      <c r="C60" s="21">
        <v>33</v>
      </c>
      <c r="D60" s="21" t="s">
        <v>271</v>
      </c>
      <c r="E60" s="22" t="s">
        <v>272</v>
      </c>
      <c r="F60" s="23">
        <v>8</v>
      </c>
      <c r="G60" s="24" t="s">
        <v>273</v>
      </c>
      <c r="H60" s="22" t="s">
        <v>274</v>
      </c>
      <c r="I60" s="21">
        <v>12.99</v>
      </c>
      <c r="J60" s="21">
        <v>12.99</v>
      </c>
      <c r="K60" s="21">
        <v>12.99</v>
      </c>
      <c r="L60" s="21">
        <v>4.4000000000000004</v>
      </c>
      <c r="M60" s="21">
        <v>2503</v>
      </c>
      <c r="N60" s="21">
        <v>2826</v>
      </c>
      <c r="O60" s="21">
        <v>36709.74</v>
      </c>
      <c r="P60" s="21">
        <v>9568</v>
      </c>
      <c r="Q60" s="21">
        <v>212408</v>
      </c>
      <c r="R60" s="21" t="s">
        <v>275</v>
      </c>
      <c r="S60" s="21">
        <v>1</v>
      </c>
      <c r="T60" s="21" t="s">
        <v>60</v>
      </c>
      <c r="U60" s="21">
        <v>78</v>
      </c>
      <c r="V60" s="21" t="str">
        <f t="shared" si="0"/>
        <v>4-4.5星</v>
      </c>
      <c r="W60" s="21" t="str">
        <f t="shared" si="6"/>
        <v>10-15</v>
      </c>
      <c r="X60" s="21" t="str">
        <f t="shared" si="7"/>
        <v>2500-3000</v>
      </c>
      <c r="Y60" s="21">
        <v>0.45</v>
      </c>
      <c r="Z60" s="21" t="str">
        <f t="shared" si="1"/>
        <v>2016</v>
      </c>
      <c r="AA60" s="21" t="str">
        <f t="shared" si="5"/>
        <v>0-1</v>
      </c>
      <c r="AB60" s="21">
        <v>1</v>
      </c>
      <c r="AC60" s="21"/>
      <c r="AD60" s="21"/>
      <c r="AE60" s="21"/>
    </row>
    <row r="61" spans="1:31" s="8" customFormat="1" ht="70" customHeight="1">
      <c r="A61" s="21">
        <v>59</v>
      </c>
      <c r="B61" s="21" t="str">
        <f t="shared" si="2"/>
        <v>TOP41-60</v>
      </c>
      <c r="C61" s="21">
        <v>181</v>
      </c>
      <c r="D61" s="21" t="s">
        <v>55</v>
      </c>
      <c r="E61" s="22" t="s">
        <v>276</v>
      </c>
      <c r="F61" s="23">
        <v>9</v>
      </c>
      <c r="G61" s="24" t="s">
        <v>277</v>
      </c>
      <c r="H61" s="22" t="s">
        <v>278</v>
      </c>
      <c r="I61" s="21">
        <v>18.75</v>
      </c>
      <c r="J61" s="21">
        <v>33.79</v>
      </c>
      <c r="K61" s="21">
        <v>20.99</v>
      </c>
      <c r="L61" s="21">
        <v>4.5</v>
      </c>
      <c r="M61" s="21">
        <v>5964</v>
      </c>
      <c r="N61" s="21">
        <v>7088</v>
      </c>
      <c r="O61" s="21">
        <v>148777.12</v>
      </c>
      <c r="P61" s="21">
        <v>9568</v>
      </c>
      <c r="Q61" s="21">
        <v>212408</v>
      </c>
      <c r="R61" s="21" t="s">
        <v>279</v>
      </c>
      <c r="S61" s="21">
        <v>1</v>
      </c>
      <c r="T61" s="21" t="s">
        <v>60</v>
      </c>
      <c r="U61" s="21">
        <v>80</v>
      </c>
      <c r="V61" s="21" t="str">
        <f t="shared" si="0"/>
        <v>4.5-5星</v>
      </c>
      <c r="W61" s="21" t="str">
        <f t="shared" si="6"/>
        <v>20-30</v>
      </c>
      <c r="X61" s="21" t="str">
        <f t="shared" si="7"/>
        <v>5000+</v>
      </c>
      <c r="Y61" s="21"/>
      <c r="Z61" s="21" t="str">
        <f t="shared" si="1"/>
        <v>2018</v>
      </c>
      <c r="AA61" s="21" t="str">
        <f t="shared" si="5"/>
        <v>0-1</v>
      </c>
      <c r="AB61" s="21">
        <v>53</v>
      </c>
      <c r="AC61" s="21"/>
      <c r="AD61" s="21"/>
      <c r="AE61" s="21"/>
    </row>
    <row r="62" spans="1:31" s="8" customFormat="1" ht="70" customHeight="1">
      <c r="A62" s="21">
        <v>60</v>
      </c>
      <c r="B62" s="21" t="str">
        <f t="shared" si="2"/>
        <v>TOP41-60</v>
      </c>
      <c r="C62" s="21">
        <v>82</v>
      </c>
      <c r="D62" s="21" t="s">
        <v>49</v>
      </c>
      <c r="E62" s="22" t="s">
        <v>280</v>
      </c>
      <c r="F62" s="23">
        <v>10</v>
      </c>
      <c r="G62" s="24" t="s">
        <v>281</v>
      </c>
      <c r="H62" s="22" t="s">
        <v>282</v>
      </c>
      <c r="I62" s="21">
        <v>6.99</v>
      </c>
      <c r="J62" s="21">
        <v>9.99</v>
      </c>
      <c r="K62" s="21">
        <v>6.99</v>
      </c>
      <c r="L62" s="21">
        <v>4.5999999999999996</v>
      </c>
      <c r="M62" s="21">
        <v>2981</v>
      </c>
      <c r="N62" s="21">
        <v>9622</v>
      </c>
      <c r="O62" s="21">
        <v>67257.78</v>
      </c>
      <c r="P62" s="21">
        <v>9568</v>
      </c>
      <c r="Q62" s="21">
        <v>212408</v>
      </c>
      <c r="R62" s="21" t="s">
        <v>283</v>
      </c>
      <c r="S62" s="21">
        <v>1</v>
      </c>
      <c r="T62" s="21" t="s">
        <v>60</v>
      </c>
      <c r="U62" s="21">
        <v>82</v>
      </c>
      <c r="V62" s="21" t="str">
        <f t="shared" si="0"/>
        <v>4.5-5星</v>
      </c>
      <c r="W62" s="21" t="str">
        <f t="shared" si="6"/>
        <v>5-10</v>
      </c>
      <c r="X62" s="21" t="str">
        <f t="shared" si="7"/>
        <v>2500-3000</v>
      </c>
      <c r="Y62" s="21">
        <v>0.11</v>
      </c>
      <c r="Z62" s="21" t="str">
        <f t="shared" si="1"/>
        <v>2016</v>
      </c>
      <c r="AA62" s="21" t="str">
        <f t="shared" si="5"/>
        <v>0-1</v>
      </c>
      <c r="AB62" s="21">
        <v>30</v>
      </c>
      <c r="AC62" s="21"/>
      <c r="AD62" s="21"/>
      <c r="AE62" s="21"/>
    </row>
    <row r="63" spans="1:31" s="8" customFormat="1" ht="70" customHeight="1">
      <c r="A63" s="21">
        <v>61</v>
      </c>
      <c r="B63" s="21" t="str">
        <f t="shared" si="2"/>
        <v>TOP61-80</v>
      </c>
      <c r="C63" s="21">
        <v>83</v>
      </c>
      <c r="D63" s="21" t="s">
        <v>49</v>
      </c>
      <c r="E63" s="22" t="s">
        <v>284</v>
      </c>
      <c r="F63" s="23">
        <v>11</v>
      </c>
      <c r="G63" s="24" t="s">
        <v>285</v>
      </c>
      <c r="H63" s="22" t="s">
        <v>286</v>
      </c>
      <c r="I63" s="21">
        <v>17.47</v>
      </c>
      <c r="J63" s="21">
        <v>17.47</v>
      </c>
      <c r="K63" s="21">
        <v>17.47</v>
      </c>
      <c r="L63" s="21">
        <v>4.5999999999999996</v>
      </c>
      <c r="M63" s="21">
        <v>7904</v>
      </c>
      <c r="N63" s="21">
        <v>10944</v>
      </c>
      <c r="O63" s="21">
        <v>191191.67999999999</v>
      </c>
      <c r="P63" s="21">
        <v>9568</v>
      </c>
      <c r="Q63" s="21">
        <v>212408</v>
      </c>
      <c r="R63" s="21" t="s">
        <v>287</v>
      </c>
      <c r="S63" s="21">
        <v>7</v>
      </c>
      <c r="T63" s="21" t="s">
        <v>54</v>
      </c>
      <c r="U63" s="21">
        <v>72</v>
      </c>
      <c r="V63" s="21" t="str">
        <f t="shared" si="0"/>
        <v>4.5-5星</v>
      </c>
      <c r="W63" s="21" t="str">
        <f t="shared" si="6"/>
        <v>15-20</v>
      </c>
      <c r="X63" s="21" t="str">
        <f t="shared" si="7"/>
        <v>5000+</v>
      </c>
      <c r="Y63" s="21">
        <v>0.1</v>
      </c>
      <c r="Z63" s="21" t="str">
        <f t="shared" si="1"/>
        <v>2018</v>
      </c>
      <c r="AA63" s="21" t="str">
        <f t="shared" si="5"/>
        <v>0-1</v>
      </c>
      <c r="AB63" s="21">
        <v>5</v>
      </c>
      <c r="AC63" s="21"/>
      <c r="AD63" s="21"/>
      <c r="AE63" s="21"/>
    </row>
    <row r="64" spans="1:31" s="8" customFormat="1" ht="70" customHeight="1">
      <c r="A64" s="21">
        <v>62</v>
      </c>
      <c r="B64" s="21" t="str">
        <f t="shared" si="2"/>
        <v>TOP61-80</v>
      </c>
      <c r="C64" s="21">
        <v>84</v>
      </c>
      <c r="D64" s="21" t="s">
        <v>49</v>
      </c>
      <c r="E64" s="22" t="s">
        <v>288</v>
      </c>
      <c r="F64" s="23">
        <v>12</v>
      </c>
      <c r="G64" s="24" t="s">
        <v>289</v>
      </c>
      <c r="H64" s="22" t="s">
        <v>80</v>
      </c>
      <c r="I64" s="21">
        <v>10.99</v>
      </c>
      <c r="J64" s="21">
        <v>34.99</v>
      </c>
      <c r="K64" s="21">
        <v>12.99</v>
      </c>
      <c r="L64" s="21">
        <v>4.5</v>
      </c>
      <c r="M64" s="21">
        <v>1872</v>
      </c>
      <c r="N64" s="21">
        <v>8573</v>
      </c>
      <c r="O64" s="21">
        <v>111363.27</v>
      </c>
      <c r="P64" s="21">
        <v>9568</v>
      </c>
      <c r="Q64" s="21">
        <v>212408</v>
      </c>
      <c r="R64" s="21" t="s">
        <v>290</v>
      </c>
      <c r="S64" s="21">
        <v>1</v>
      </c>
      <c r="T64" s="21" t="s">
        <v>60</v>
      </c>
      <c r="U64" s="21">
        <v>80</v>
      </c>
      <c r="V64" s="21" t="str">
        <f t="shared" si="0"/>
        <v>4.5-5星</v>
      </c>
      <c r="W64" s="21" t="str">
        <f t="shared" si="6"/>
        <v>10-15</v>
      </c>
      <c r="X64" s="21" t="str">
        <f t="shared" si="7"/>
        <v>1500-2000</v>
      </c>
      <c r="Y64" s="21">
        <v>0.93</v>
      </c>
      <c r="Z64" s="21" t="str">
        <f t="shared" si="1"/>
        <v>2017</v>
      </c>
      <c r="AA64" s="21" t="str">
        <f t="shared" si="5"/>
        <v>0-1</v>
      </c>
      <c r="AB64" s="21">
        <v>219</v>
      </c>
      <c r="AC64" s="21"/>
      <c r="AD64" s="21"/>
      <c r="AE64" s="21"/>
    </row>
    <row r="65" spans="1:31" s="8" customFormat="1" ht="70" customHeight="1">
      <c r="A65" s="21">
        <v>63</v>
      </c>
      <c r="B65" s="21" t="str">
        <f t="shared" si="2"/>
        <v>TOP61-80</v>
      </c>
      <c r="C65" s="21">
        <v>85</v>
      </c>
      <c r="D65" s="21" t="s">
        <v>49</v>
      </c>
      <c r="E65" s="22" t="s">
        <v>291</v>
      </c>
      <c r="F65" s="23">
        <v>13</v>
      </c>
      <c r="G65" s="24" t="s">
        <v>292</v>
      </c>
      <c r="H65" s="22" t="s">
        <v>293</v>
      </c>
      <c r="I65" s="21">
        <v>7.7</v>
      </c>
      <c r="J65" s="21">
        <v>7.7</v>
      </c>
      <c r="K65" s="21">
        <v>7.7</v>
      </c>
      <c r="L65" s="21">
        <v>4</v>
      </c>
      <c r="M65" s="21">
        <v>1533</v>
      </c>
      <c r="N65" s="21">
        <v>8743</v>
      </c>
      <c r="O65" s="21">
        <v>67321.100000000006</v>
      </c>
      <c r="P65" s="21">
        <v>9568</v>
      </c>
      <c r="Q65" s="21">
        <v>212408</v>
      </c>
      <c r="R65" s="21" t="s">
        <v>294</v>
      </c>
      <c r="S65" s="21">
        <v>15</v>
      </c>
      <c r="T65" s="21" t="s">
        <v>60</v>
      </c>
      <c r="U65" s="21">
        <v>70</v>
      </c>
      <c r="V65" s="21" t="str">
        <f t="shared" si="0"/>
        <v>4-4.5星</v>
      </c>
      <c r="W65" s="21" t="str">
        <f t="shared" si="6"/>
        <v>5-10</v>
      </c>
      <c r="X65" s="21" t="str">
        <f t="shared" si="7"/>
        <v>1500-2000</v>
      </c>
      <c r="Y65" s="21">
        <v>0.5</v>
      </c>
      <c r="Z65" s="21" t="str">
        <f t="shared" si="1"/>
        <v>2008</v>
      </c>
      <c r="AA65" s="21" t="str">
        <f t="shared" si="5"/>
        <v>0-1</v>
      </c>
      <c r="AB65" s="21">
        <v>19</v>
      </c>
      <c r="AC65" s="21"/>
      <c r="AD65" s="21"/>
      <c r="AE65" s="21"/>
    </row>
    <row r="66" spans="1:31" s="8" customFormat="1" ht="70" customHeight="1">
      <c r="A66" s="21">
        <v>64</v>
      </c>
      <c r="B66" s="21" t="str">
        <f t="shared" si="2"/>
        <v>TOP61-80</v>
      </c>
      <c r="C66" s="21">
        <v>185</v>
      </c>
      <c r="D66" s="21" t="s">
        <v>55</v>
      </c>
      <c r="E66" s="22" t="s">
        <v>295</v>
      </c>
      <c r="F66" s="23">
        <v>14</v>
      </c>
      <c r="G66" s="24" t="s">
        <v>296</v>
      </c>
      <c r="H66" s="22" t="s">
        <v>297</v>
      </c>
      <c r="I66" s="21">
        <v>21.99</v>
      </c>
      <c r="J66" s="21">
        <v>29.99</v>
      </c>
      <c r="K66" s="21">
        <v>29.99</v>
      </c>
      <c r="L66" s="21">
        <v>4.5999999999999996</v>
      </c>
      <c r="M66" s="21">
        <v>351</v>
      </c>
      <c r="N66" s="21">
        <v>5953</v>
      </c>
      <c r="O66" s="21">
        <v>178530.47</v>
      </c>
      <c r="P66" s="21">
        <v>9568</v>
      </c>
      <c r="Q66" s="21">
        <v>212408</v>
      </c>
      <c r="R66" s="21" t="s">
        <v>298</v>
      </c>
      <c r="S66" s="21">
        <v>1</v>
      </c>
      <c r="T66" s="21" t="s">
        <v>60</v>
      </c>
      <c r="U66" s="21">
        <v>82</v>
      </c>
      <c r="V66" s="21" t="str">
        <f t="shared" si="0"/>
        <v>4.5-5星</v>
      </c>
      <c r="W66" s="21" t="str">
        <f t="shared" si="6"/>
        <v>20-30</v>
      </c>
      <c r="X66" s="21" t="str">
        <f t="shared" si="7"/>
        <v>200-500</v>
      </c>
      <c r="Y66" s="21"/>
      <c r="Z66" s="21" t="str">
        <f t="shared" si="1"/>
        <v>2018</v>
      </c>
      <c r="AA66" s="21" t="str">
        <f t="shared" si="5"/>
        <v>0-1</v>
      </c>
      <c r="AB66" s="21">
        <v>71</v>
      </c>
      <c r="AC66" s="21"/>
      <c r="AD66" s="21"/>
      <c r="AE66" s="21"/>
    </row>
    <row r="67" spans="1:31" s="8" customFormat="1" ht="70" customHeight="1">
      <c r="A67" s="21">
        <v>65</v>
      </c>
      <c r="B67" s="21" t="str">
        <f t="shared" si="2"/>
        <v>TOP61-80</v>
      </c>
      <c r="C67" s="21">
        <v>344</v>
      </c>
      <c r="D67" s="21" t="s">
        <v>43</v>
      </c>
      <c r="E67" s="22" t="s">
        <v>299</v>
      </c>
      <c r="F67" s="23">
        <v>15</v>
      </c>
      <c r="G67" s="24" t="s">
        <v>300</v>
      </c>
      <c r="H67" s="22" t="s">
        <v>301</v>
      </c>
      <c r="I67" s="21">
        <v>24.99</v>
      </c>
      <c r="J67" s="21">
        <v>24.99</v>
      </c>
      <c r="K67" s="21">
        <v>24.99</v>
      </c>
      <c r="L67" s="21">
        <v>4.3</v>
      </c>
      <c r="M67" s="21">
        <v>2160</v>
      </c>
      <c r="N67" s="21">
        <v>14436</v>
      </c>
      <c r="O67" s="21">
        <v>360755.64</v>
      </c>
      <c r="P67" s="21">
        <v>9568</v>
      </c>
      <c r="Q67" s="21">
        <v>212408</v>
      </c>
      <c r="R67" s="21" t="s">
        <v>302</v>
      </c>
      <c r="S67" s="21">
        <v>2</v>
      </c>
      <c r="T67" s="21" t="s">
        <v>48</v>
      </c>
      <c r="U67" s="21">
        <v>76</v>
      </c>
      <c r="V67" s="21" t="str">
        <f t="shared" ref="V67:V102" si="8">IF(L67&gt;=4.5,"4.5-5星",IF(L67&gt;=4,"4-4.5星",IF(L67&gt;=3,"3-4星",IF(L67&gt;=2,"2-3星","1-2星"))))</f>
        <v>4-4.5星</v>
      </c>
      <c r="W67" s="21" t="str">
        <f t="shared" si="6"/>
        <v>20-30</v>
      </c>
      <c r="X67" s="21" t="str">
        <f t="shared" si="7"/>
        <v>2000-2500</v>
      </c>
      <c r="Y67" s="21">
        <v>0.04</v>
      </c>
      <c r="Z67" s="21" t="str">
        <f t="shared" ref="Z67:Z102" si="9">RIGHT(R67,4)</f>
        <v>2018</v>
      </c>
      <c r="AA67" s="21" t="str">
        <f t="shared" si="5"/>
        <v>0-1</v>
      </c>
      <c r="AB67" s="21">
        <v>1</v>
      </c>
      <c r="AC67" s="21"/>
      <c r="AD67" s="21"/>
      <c r="AE67" s="21"/>
    </row>
    <row r="68" spans="1:31" s="8" customFormat="1" ht="70" customHeight="1">
      <c r="A68" s="21">
        <v>66</v>
      </c>
      <c r="B68" s="21" t="str">
        <f t="shared" ref="B68:B102" si="10">IF(A68&lt;=20,"TOP20",IF(A68&lt;=40,"TOP21-40",IF(A68&lt;=60,"TOP41-60",IF(A68&lt;=80,"TOP61-80","TOP81-100"))))</f>
        <v>TOP61-80</v>
      </c>
      <c r="C68" s="21">
        <v>192</v>
      </c>
      <c r="D68" s="21" t="s">
        <v>55</v>
      </c>
      <c r="E68" s="22" t="s">
        <v>303</v>
      </c>
      <c r="F68" s="23">
        <v>16</v>
      </c>
      <c r="G68" s="24" t="s">
        <v>304</v>
      </c>
      <c r="H68" s="22" t="s">
        <v>305</v>
      </c>
      <c r="I68" s="21">
        <v>15.98</v>
      </c>
      <c r="J68" s="21">
        <v>22.99</v>
      </c>
      <c r="K68" s="21">
        <v>21.99</v>
      </c>
      <c r="L68" s="21">
        <v>3.9</v>
      </c>
      <c r="M68" s="21">
        <v>1703</v>
      </c>
      <c r="N68" s="21">
        <v>6449</v>
      </c>
      <c r="O68" s="21">
        <v>141813.51</v>
      </c>
      <c r="P68" s="21">
        <v>9568</v>
      </c>
      <c r="Q68" s="21">
        <v>212408</v>
      </c>
      <c r="R68" s="21" t="s">
        <v>306</v>
      </c>
      <c r="S68" s="21">
        <v>1</v>
      </c>
      <c r="T68" s="21" t="s">
        <v>48</v>
      </c>
      <c r="U68" s="21">
        <v>59</v>
      </c>
      <c r="V68" s="21" t="str">
        <f t="shared" si="8"/>
        <v>3-4星</v>
      </c>
      <c r="W68" s="21" t="str">
        <f t="shared" ref="W68:W102" si="11">IF(K68&gt;500,"500+",IF(K68&gt;450,"450-500",IF(K68&gt;400,"400-450",IF(K68&gt;350,"350-400",IF(K68&gt;300,"300-350",IF(K68&gt;250,"200-250",IF(K68&gt;180,"180-200",IF(K68&gt;150,"150-180",IF(K68&gt;120,"120-150",IF(K68&gt;=100,"100-120",IF(K68&gt;=70,"70-100",IF(K68&gt;=50,"50-70",IF(K68&gt;=40,"40-50",IF(K68&gt;=30,"30-40",IF(K68&gt;=20,"20-30",IF(K68&gt;=15,"15-20",IF(K68&gt;=10,"10-15",IF(K68&gt;=5,"5-10",IF(K68&gt;=0,"&lt;5")))))))))))))))))))</f>
        <v>20-30</v>
      </c>
      <c r="X68" s="21" t="str">
        <f t="shared" ref="X68:X102" si="12">IF(M68&gt;=5000,"5000+",IF(M68&gt;=4500,"4500-5000",IF(M68&gt;=4000,"4000-4500",IF(M68&gt;=3500,"3500-4000",IF(M68&gt;=3000,"3000-3500",IF(M68&gt;=2500,"2500-3000",IF(M68&gt;=2000,"2000-2500",IF(M68&gt;=1500,"1500-2000",IF(M68&gt;=1000,"1000-1500",IF(M68&gt;=500,"500-1000",IF(M68&gt;=200,"200-500",IF(M68&gt;=100,"100-200",IF(M68&gt;=50,"50-100",IF(M68&gt;=20,"20-50",IF(M68&gt;0,"&lt;20","0")))))))))))))))</f>
        <v>1500-2000</v>
      </c>
      <c r="Y68" s="21"/>
      <c r="Z68" s="21" t="str">
        <f t="shared" si="9"/>
        <v>2016</v>
      </c>
      <c r="AA68" s="21" t="str">
        <f t="shared" ref="AA68:AA102" si="13">IF(Y68&gt;40,"40+",IF(Y68&gt;=30,"30-40",IF(Y68&gt;=20,"20-30",IF(Y68&gt;=15,"15-20",IF(Y68&gt;=10,"10-15",IF(Y68&gt;=5,"5-10",IF(Y68&gt;=2,"2-5",IF(Y68&gt;=1,"1-2",IF(Y68&gt;=0,"0-1","/")))))))))</f>
        <v>0-1</v>
      </c>
      <c r="AB68" s="21">
        <v>72</v>
      </c>
      <c r="AC68" s="21"/>
      <c r="AD68" s="21"/>
      <c r="AE68" s="21"/>
    </row>
    <row r="69" spans="1:31" s="8" customFormat="1" ht="70" customHeight="1">
      <c r="A69" s="21">
        <v>67</v>
      </c>
      <c r="B69" s="21" t="str">
        <f t="shared" si="10"/>
        <v>TOP61-80</v>
      </c>
      <c r="C69" s="21">
        <v>89</v>
      </c>
      <c r="D69" s="21" t="s">
        <v>49</v>
      </c>
      <c r="E69" s="22" t="s">
        <v>307</v>
      </c>
      <c r="F69" s="23">
        <v>17</v>
      </c>
      <c r="G69" s="24" t="s">
        <v>308</v>
      </c>
      <c r="H69" s="22" t="s">
        <v>309</v>
      </c>
      <c r="I69" s="21">
        <v>5.99</v>
      </c>
      <c r="J69" s="21">
        <v>29.99</v>
      </c>
      <c r="K69" s="21">
        <v>9.99</v>
      </c>
      <c r="L69" s="21">
        <v>4.4000000000000004</v>
      </c>
      <c r="M69" s="21">
        <v>47</v>
      </c>
      <c r="N69" s="21">
        <v>3648</v>
      </c>
      <c r="O69" s="21">
        <v>36443.519999999997</v>
      </c>
      <c r="P69" s="21">
        <v>9568</v>
      </c>
      <c r="Q69" s="21">
        <v>212408</v>
      </c>
      <c r="R69" s="21" t="s">
        <v>310</v>
      </c>
      <c r="S69" s="21">
        <v>1</v>
      </c>
      <c r="T69" s="21" t="s">
        <v>60</v>
      </c>
      <c r="U69" s="21">
        <v>78</v>
      </c>
      <c r="V69" s="21" t="str">
        <f t="shared" si="8"/>
        <v>4-4.5星</v>
      </c>
      <c r="W69" s="21" t="str">
        <f t="shared" si="11"/>
        <v>5-10</v>
      </c>
      <c r="X69" s="21" t="str">
        <f t="shared" si="12"/>
        <v>20-50</v>
      </c>
      <c r="Y69" s="21">
        <v>0.15</v>
      </c>
      <c r="Z69" s="21" t="str">
        <f t="shared" si="9"/>
        <v>2019</v>
      </c>
      <c r="AA69" s="21" t="str">
        <f t="shared" si="13"/>
        <v>0-1</v>
      </c>
      <c r="AB69" s="21">
        <v>61</v>
      </c>
      <c r="AC69" s="21"/>
      <c r="AD69" s="21"/>
      <c r="AE69" s="21"/>
    </row>
    <row r="70" spans="1:31" s="8" customFormat="1" ht="70" customHeight="1">
      <c r="A70" s="21">
        <v>68</v>
      </c>
      <c r="B70" s="21" t="str">
        <f t="shared" si="10"/>
        <v>TOP61-80</v>
      </c>
      <c r="C70" s="21">
        <v>193</v>
      </c>
      <c r="D70" s="21" t="s">
        <v>55</v>
      </c>
      <c r="E70" s="22" t="s">
        <v>311</v>
      </c>
      <c r="F70" s="23">
        <v>18</v>
      </c>
      <c r="G70" s="24" t="s">
        <v>312</v>
      </c>
      <c r="H70" s="22" t="s">
        <v>313</v>
      </c>
      <c r="I70" s="21">
        <v>6.48</v>
      </c>
      <c r="J70" s="21">
        <v>28.52</v>
      </c>
      <c r="K70" s="21">
        <v>10.24</v>
      </c>
      <c r="L70" s="21">
        <v>4.2</v>
      </c>
      <c r="M70" s="21">
        <v>1999</v>
      </c>
      <c r="N70" s="21">
        <v>6691</v>
      </c>
      <c r="O70" s="21">
        <v>68515.839999999997</v>
      </c>
      <c r="P70" s="21">
        <v>9568</v>
      </c>
      <c r="Q70" s="21">
        <v>212408</v>
      </c>
      <c r="R70" s="21" t="s">
        <v>314</v>
      </c>
      <c r="S70" s="21">
        <v>28</v>
      </c>
      <c r="T70" s="21" t="s">
        <v>48</v>
      </c>
      <c r="U70" s="21">
        <v>63</v>
      </c>
      <c r="V70" s="21" t="str">
        <f t="shared" si="8"/>
        <v>4-4.5星</v>
      </c>
      <c r="W70" s="21" t="str">
        <f t="shared" si="11"/>
        <v>10-15</v>
      </c>
      <c r="X70" s="21" t="str">
        <f t="shared" si="12"/>
        <v>1500-2000</v>
      </c>
      <c r="Y70" s="21">
        <v>0.45</v>
      </c>
      <c r="Z70" s="21" t="str">
        <f t="shared" si="9"/>
        <v>2008</v>
      </c>
      <c r="AA70" s="21" t="str">
        <f t="shared" si="13"/>
        <v>0-1</v>
      </c>
      <c r="AB70" s="21">
        <v>192</v>
      </c>
      <c r="AC70" s="21"/>
      <c r="AD70" s="21"/>
      <c r="AE70" s="21"/>
    </row>
    <row r="71" spans="1:31" s="8" customFormat="1" ht="70" customHeight="1">
      <c r="A71" s="21">
        <v>69</v>
      </c>
      <c r="B71" s="21" t="str">
        <f t="shared" si="10"/>
        <v>TOP61-80</v>
      </c>
      <c r="C71" s="21">
        <v>91</v>
      </c>
      <c r="D71" s="21" t="s">
        <v>49</v>
      </c>
      <c r="E71" s="22" t="s">
        <v>315</v>
      </c>
      <c r="F71" s="23">
        <v>19</v>
      </c>
      <c r="G71" s="24" t="s">
        <v>316</v>
      </c>
      <c r="H71" s="22" t="s">
        <v>317</v>
      </c>
      <c r="I71" s="21">
        <v>9.9499999999999993</v>
      </c>
      <c r="J71" s="21">
        <v>9.9499999999999993</v>
      </c>
      <c r="K71" s="21">
        <v>9.9499999999999993</v>
      </c>
      <c r="L71" s="21">
        <v>4.3</v>
      </c>
      <c r="M71" s="21">
        <v>918</v>
      </c>
      <c r="N71" s="21">
        <v>9611</v>
      </c>
      <c r="O71" s="21">
        <v>95629.45</v>
      </c>
      <c r="P71" s="21">
        <v>9568</v>
      </c>
      <c r="Q71" s="21">
        <v>212408</v>
      </c>
      <c r="R71" s="21" t="s">
        <v>318</v>
      </c>
      <c r="S71" s="21">
        <v>1</v>
      </c>
      <c r="T71" s="21" t="s">
        <v>60</v>
      </c>
      <c r="U71" s="21">
        <v>76</v>
      </c>
      <c r="V71" s="21" t="str">
        <f t="shared" si="8"/>
        <v>4-4.5星</v>
      </c>
      <c r="W71" s="21" t="str">
        <f t="shared" si="11"/>
        <v>5-10</v>
      </c>
      <c r="X71" s="21" t="str">
        <f t="shared" si="12"/>
        <v>500-1000</v>
      </c>
      <c r="Y71" s="21">
        <v>0.04</v>
      </c>
      <c r="Z71" s="21" t="str">
        <f t="shared" si="9"/>
        <v>2017</v>
      </c>
      <c r="AA71" s="21" t="str">
        <f t="shared" si="13"/>
        <v>0-1</v>
      </c>
      <c r="AB71" s="21">
        <v>8</v>
      </c>
      <c r="AC71" s="21"/>
      <c r="AD71" s="21"/>
      <c r="AE71" s="21"/>
    </row>
    <row r="72" spans="1:31" s="8" customFormat="1" ht="70" customHeight="1">
      <c r="A72" s="21">
        <v>70</v>
      </c>
      <c r="B72" s="21" t="str">
        <f t="shared" si="10"/>
        <v>TOP61-80</v>
      </c>
      <c r="C72" s="21">
        <v>270</v>
      </c>
      <c r="D72" s="21" t="s">
        <v>319</v>
      </c>
      <c r="E72" s="22" t="s">
        <v>320</v>
      </c>
      <c r="F72" s="23">
        <v>20</v>
      </c>
      <c r="G72" s="24" t="s">
        <v>321</v>
      </c>
      <c r="H72" s="22" t="s">
        <v>322</v>
      </c>
      <c r="I72" s="21">
        <v>29.99</v>
      </c>
      <c r="J72" s="21">
        <v>29.99</v>
      </c>
      <c r="K72" s="21">
        <v>29.99</v>
      </c>
      <c r="L72" s="21">
        <v>4.3</v>
      </c>
      <c r="M72" s="21">
        <v>3122</v>
      </c>
      <c r="N72" s="21">
        <v>8476</v>
      </c>
      <c r="O72" s="21">
        <v>254195.24</v>
      </c>
      <c r="P72" s="21">
        <v>9568</v>
      </c>
      <c r="Q72" s="21">
        <v>212408</v>
      </c>
      <c r="R72" s="21" t="s">
        <v>323</v>
      </c>
      <c r="S72" s="21">
        <v>1</v>
      </c>
      <c r="T72" s="21" t="s">
        <v>60</v>
      </c>
      <c r="U72" s="21">
        <v>86</v>
      </c>
      <c r="V72" s="21" t="str">
        <f t="shared" si="8"/>
        <v>4-4.5星</v>
      </c>
      <c r="W72" s="21" t="str">
        <f t="shared" si="11"/>
        <v>20-30</v>
      </c>
      <c r="X72" s="21" t="str">
        <f t="shared" si="12"/>
        <v>3000-3500</v>
      </c>
      <c r="Y72" s="21">
        <v>1.45</v>
      </c>
      <c r="Z72" s="21" t="str">
        <f t="shared" si="9"/>
        <v>2014</v>
      </c>
      <c r="AA72" s="21" t="str">
        <f t="shared" si="13"/>
        <v>1-2</v>
      </c>
      <c r="AB72" s="21">
        <v>8</v>
      </c>
      <c r="AC72" s="21"/>
      <c r="AD72" s="21"/>
      <c r="AE72" s="21"/>
    </row>
    <row r="73" spans="1:31" s="8" customFormat="1" ht="70" customHeight="1">
      <c r="A73" s="21">
        <v>71</v>
      </c>
      <c r="B73" s="21" t="str">
        <f t="shared" si="10"/>
        <v>TOP61-80</v>
      </c>
      <c r="C73" s="21">
        <v>93</v>
      </c>
      <c r="D73" s="21" t="s">
        <v>49</v>
      </c>
      <c r="E73" s="22" t="s">
        <v>324</v>
      </c>
      <c r="F73" s="23">
        <v>21</v>
      </c>
      <c r="G73" s="24" t="s">
        <v>325</v>
      </c>
      <c r="H73" s="22" t="s">
        <v>196</v>
      </c>
      <c r="I73" s="21">
        <v>8.89</v>
      </c>
      <c r="J73" s="21">
        <v>8.89</v>
      </c>
      <c r="K73" s="21">
        <v>8.89</v>
      </c>
      <c r="L73" s="21">
        <v>4</v>
      </c>
      <c r="M73" s="21">
        <v>2367</v>
      </c>
      <c r="N73" s="21">
        <v>8770</v>
      </c>
      <c r="O73" s="21">
        <v>77965.3</v>
      </c>
      <c r="P73" s="21">
        <v>9568</v>
      </c>
      <c r="Q73" s="21">
        <v>212408</v>
      </c>
      <c r="R73" s="21" t="s">
        <v>326</v>
      </c>
      <c r="S73" s="21">
        <v>5</v>
      </c>
      <c r="T73" s="21" t="s">
        <v>48</v>
      </c>
      <c r="U73" s="21">
        <v>66</v>
      </c>
      <c r="V73" s="21" t="str">
        <f t="shared" si="8"/>
        <v>4-4.5星</v>
      </c>
      <c r="W73" s="21" t="str">
        <f t="shared" si="11"/>
        <v>5-10</v>
      </c>
      <c r="X73" s="21" t="str">
        <f t="shared" si="12"/>
        <v>2000-2500</v>
      </c>
      <c r="Y73" s="21">
        <v>0.22</v>
      </c>
      <c r="Z73" s="21" t="str">
        <f t="shared" si="9"/>
        <v>2009</v>
      </c>
      <c r="AA73" s="21" t="str">
        <f t="shared" si="13"/>
        <v>0-1</v>
      </c>
      <c r="AB73" s="21">
        <v>12</v>
      </c>
      <c r="AC73" s="21"/>
      <c r="AD73" s="21"/>
      <c r="AE73" s="21"/>
    </row>
    <row r="74" spans="1:31" s="8" customFormat="1" ht="70" customHeight="1">
      <c r="A74" s="21">
        <v>72</v>
      </c>
      <c r="B74" s="21" t="str">
        <f t="shared" si="10"/>
        <v>TOP61-80</v>
      </c>
      <c r="C74" s="21">
        <v>85</v>
      </c>
      <c r="D74" s="21" t="s">
        <v>65</v>
      </c>
      <c r="E74" s="22" t="s">
        <v>327</v>
      </c>
      <c r="F74" s="23">
        <v>22</v>
      </c>
      <c r="G74" s="24" t="s">
        <v>328</v>
      </c>
      <c r="H74" s="22" t="s">
        <v>95</v>
      </c>
      <c r="I74" s="21">
        <v>8.8800000000000008</v>
      </c>
      <c r="J74" s="21">
        <v>8.8800000000000008</v>
      </c>
      <c r="K74" s="21">
        <v>8.8800000000000008</v>
      </c>
      <c r="L74" s="21">
        <v>4.4000000000000004</v>
      </c>
      <c r="M74" s="21">
        <v>430</v>
      </c>
      <c r="N74" s="21">
        <v>8046</v>
      </c>
      <c r="O74" s="21">
        <v>71448.479999999996</v>
      </c>
      <c r="P74" s="21">
        <v>9568</v>
      </c>
      <c r="Q74" s="21">
        <v>212408</v>
      </c>
      <c r="R74" s="21" t="s">
        <v>329</v>
      </c>
      <c r="S74" s="21">
        <v>4</v>
      </c>
      <c r="T74" s="21" t="s">
        <v>54</v>
      </c>
      <c r="U74" s="21">
        <v>78</v>
      </c>
      <c r="V74" s="21" t="str">
        <f t="shared" si="8"/>
        <v>4-4.5星</v>
      </c>
      <c r="W74" s="21" t="str">
        <f t="shared" si="11"/>
        <v>5-10</v>
      </c>
      <c r="X74" s="21" t="str">
        <f t="shared" si="12"/>
        <v>200-500</v>
      </c>
      <c r="Y74" s="21">
        <v>0.06</v>
      </c>
      <c r="Z74" s="21" t="str">
        <f t="shared" si="9"/>
        <v>2018</v>
      </c>
      <c r="AA74" s="21" t="str">
        <f t="shared" si="13"/>
        <v>0-1</v>
      </c>
      <c r="AB74" s="21">
        <v>17</v>
      </c>
      <c r="AC74" s="21"/>
      <c r="AD74" s="21"/>
      <c r="AE74" s="21"/>
    </row>
    <row r="75" spans="1:31" s="8" customFormat="1" ht="70" customHeight="1">
      <c r="A75" s="21">
        <v>73</v>
      </c>
      <c r="B75" s="21" t="str">
        <f t="shared" si="10"/>
        <v>TOP61-80</v>
      </c>
      <c r="C75" s="21">
        <v>368</v>
      </c>
      <c r="D75" s="21" t="s">
        <v>43</v>
      </c>
      <c r="E75" s="22" t="s">
        <v>330</v>
      </c>
      <c r="F75" s="23">
        <v>23</v>
      </c>
      <c r="G75" s="24" t="s">
        <v>331</v>
      </c>
      <c r="H75" s="22" t="s">
        <v>185</v>
      </c>
      <c r="I75" s="21">
        <v>6.35</v>
      </c>
      <c r="J75" s="21">
        <v>6.35</v>
      </c>
      <c r="K75" s="21">
        <v>3.97</v>
      </c>
      <c r="L75" s="21">
        <v>4.5999999999999996</v>
      </c>
      <c r="M75" s="21">
        <v>1616</v>
      </c>
      <c r="N75" s="21">
        <v>9127</v>
      </c>
      <c r="O75" s="21">
        <v>36234.19</v>
      </c>
      <c r="P75" s="21">
        <v>9568</v>
      </c>
      <c r="Q75" s="21">
        <v>212408</v>
      </c>
      <c r="R75" s="21" t="s">
        <v>332</v>
      </c>
      <c r="S75" s="21">
        <v>1</v>
      </c>
      <c r="T75" s="21" t="s">
        <v>48</v>
      </c>
      <c r="U75" s="21">
        <v>80</v>
      </c>
      <c r="V75" s="21" t="str">
        <f t="shared" si="8"/>
        <v>4.5-5星</v>
      </c>
      <c r="W75" s="21" t="str">
        <f t="shared" si="11"/>
        <v>&lt;5</v>
      </c>
      <c r="X75" s="21" t="str">
        <f t="shared" si="12"/>
        <v>1500-2000</v>
      </c>
      <c r="Y75" s="21">
        <v>0.01</v>
      </c>
      <c r="Z75" s="21" t="str">
        <f t="shared" si="9"/>
        <v>2008</v>
      </c>
      <c r="AA75" s="21" t="str">
        <f t="shared" si="13"/>
        <v>0-1</v>
      </c>
      <c r="AB75" s="21">
        <v>1</v>
      </c>
      <c r="AC75" s="21"/>
      <c r="AD75" s="21"/>
      <c r="AE75" s="21"/>
    </row>
    <row r="76" spans="1:31" s="8" customFormat="1" ht="70" customHeight="1">
      <c r="A76" s="21">
        <v>74</v>
      </c>
      <c r="B76" s="21" t="str">
        <f t="shared" si="10"/>
        <v>TOP61-80</v>
      </c>
      <c r="C76" s="21">
        <v>204</v>
      </c>
      <c r="D76" s="21" t="s">
        <v>55</v>
      </c>
      <c r="E76" s="22" t="s">
        <v>333</v>
      </c>
      <c r="F76" s="23">
        <v>24</v>
      </c>
      <c r="G76" s="24" t="s">
        <v>334</v>
      </c>
      <c r="H76" s="22" t="s">
        <v>335</v>
      </c>
      <c r="I76" s="21">
        <v>8.99</v>
      </c>
      <c r="J76" s="21">
        <v>15.99</v>
      </c>
      <c r="K76" s="21">
        <v>15.99</v>
      </c>
      <c r="L76" s="21">
        <v>3.5</v>
      </c>
      <c r="M76" s="21">
        <v>1237</v>
      </c>
      <c r="N76" s="21">
        <v>6768</v>
      </c>
      <c r="O76" s="21">
        <v>108220.32</v>
      </c>
      <c r="P76" s="21">
        <v>9568</v>
      </c>
      <c r="Q76" s="21">
        <v>212408</v>
      </c>
      <c r="R76" s="21" t="s">
        <v>336</v>
      </c>
      <c r="S76" s="21">
        <v>1</v>
      </c>
      <c r="T76" s="21" t="s">
        <v>60</v>
      </c>
      <c r="U76" s="21">
        <v>80</v>
      </c>
      <c r="V76" s="21" t="str">
        <f t="shared" si="8"/>
        <v>3-4星</v>
      </c>
      <c r="W76" s="21" t="str">
        <f t="shared" si="11"/>
        <v>15-20</v>
      </c>
      <c r="X76" s="21" t="str">
        <f t="shared" si="12"/>
        <v>1000-1500</v>
      </c>
      <c r="Y76" s="21"/>
      <c r="Z76" s="21" t="str">
        <f t="shared" si="9"/>
        <v>2015</v>
      </c>
      <c r="AA76" s="21" t="str">
        <f t="shared" si="13"/>
        <v>0-1</v>
      </c>
      <c r="AB76" s="21">
        <v>25</v>
      </c>
      <c r="AC76" s="21"/>
      <c r="AD76" s="21"/>
      <c r="AE76" s="21"/>
    </row>
    <row r="77" spans="1:31" s="8" customFormat="1" ht="70" customHeight="1">
      <c r="A77" s="21">
        <v>75</v>
      </c>
      <c r="B77" s="21" t="str">
        <f t="shared" si="10"/>
        <v>TOP61-80</v>
      </c>
      <c r="C77" s="21">
        <v>97</v>
      </c>
      <c r="D77" s="21" t="s">
        <v>49</v>
      </c>
      <c r="E77" s="22" t="s">
        <v>337</v>
      </c>
      <c r="F77" s="23">
        <v>25</v>
      </c>
      <c r="G77" s="24" t="s">
        <v>338</v>
      </c>
      <c r="H77" s="22" t="s">
        <v>339</v>
      </c>
      <c r="I77" s="21">
        <v>17.989999999999998</v>
      </c>
      <c r="J77" s="21">
        <v>17.989999999999998</v>
      </c>
      <c r="K77" s="21">
        <v>16.04</v>
      </c>
      <c r="L77" s="21">
        <v>4.3</v>
      </c>
      <c r="M77" s="21">
        <v>1631</v>
      </c>
      <c r="N77" s="21">
        <v>9208</v>
      </c>
      <c r="O77" s="21">
        <v>147696.32000000001</v>
      </c>
      <c r="P77" s="21">
        <v>9568</v>
      </c>
      <c r="Q77" s="21">
        <v>212408</v>
      </c>
      <c r="R77" s="21" t="s">
        <v>340</v>
      </c>
      <c r="S77" s="21">
        <v>1</v>
      </c>
      <c r="T77" s="21" t="s">
        <v>48</v>
      </c>
      <c r="U77" s="21">
        <v>66</v>
      </c>
      <c r="V77" s="21" t="str">
        <f t="shared" si="8"/>
        <v>4-4.5星</v>
      </c>
      <c r="W77" s="21" t="str">
        <f t="shared" si="11"/>
        <v>15-20</v>
      </c>
      <c r="X77" s="21" t="str">
        <f t="shared" si="12"/>
        <v>1500-2000</v>
      </c>
      <c r="Y77" s="21">
        <v>0.09</v>
      </c>
      <c r="Z77" s="21" t="str">
        <f t="shared" si="9"/>
        <v>2017</v>
      </c>
      <c r="AA77" s="21" t="str">
        <f t="shared" si="13"/>
        <v>0-1</v>
      </c>
      <c r="AB77" s="21">
        <v>18</v>
      </c>
      <c r="AC77" s="21"/>
      <c r="AD77" s="21"/>
      <c r="AE77" s="21"/>
    </row>
    <row r="78" spans="1:31" s="8" customFormat="1" ht="70" customHeight="1">
      <c r="A78" s="21">
        <v>76</v>
      </c>
      <c r="B78" s="21" t="str">
        <f t="shared" si="10"/>
        <v>TOP61-80</v>
      </c>
      <c r="C78" s="21">
        <v>98</v>
      </c>
      <c r="D78" s="21" t="s">
        <v>49</v>
      </c>
      <c r="E78" s="22" t="s">
        <v>341</v>
      </c>
      <c r="F78" s="23">
        <v>26</v>
      </c>
      <c r="G78" s="24" t="s">
        <v>342</v>
      </c>
      <c r="H78" s="22" t="s">
        <v>343</v>
      </c>
      <c r="I78" s="21">
        <v>14.99</v>
      </c>
      <c r="J78" s="21">
        <v>14.99</v>
      </c>
      <c r="K78" s="21">
        <v>14.99</v>
      </c>
      <c r="L78" s="21">
        <v>4.3</v>
      </c>
      <c r="M78" s="21">
        <v>2817</v>
      </c>
      <c r="N78" s="21">
        <v>9398</v>
      </c>
      <c r="O78" s="21">
        <v>140876.01999999999</v>
      </c>
      <c r="P78" s="21">
        <v>9568</v>
      </c>
      <c r="Q78" s="21">
        <v>212408</v>
      </c>
      <c r="R78" s="21" t="s">
        <v>344</v>
      </c>
      <c r="S78" s="21">
        <v>1</v>
      </c>
      <c r="T78" s="21" t="s">
        <v>48</v>
      </c>
      <c r="U78" s="21">
        <v>76</v>
      </c>
      <c r="V78" s="21" t="str">
        <f t="shared" si="8"/>
        <v>4-4.5星</v>
      </c>
      <c r="W78" s="21" t="str">
        <f t="shared" si="11"/>
        <v>10-15</v>
      </c>
      <c r="X78" s="21" t="str">
        <f t="shared" si="12"/>
        <v>2500-3000</v>
      </c>
      <c r="Y78" s="21">
        <v>0.3</v>
      </c>
      <c r="Z78" s="21" t="str">
        <f t="shared" si="9"/>
        <v>2017</v>
      </c>
      <c r="AA78" s="21" t="str">
        <f t="shared" si="13"/>
        <v>0-1</v>
      </c>
      <c r="AB78" s="21">
        <v>8</v>
      </c>
      <c r="AC78" s="21"/>
      <c r="AD78" s="21"/>
      <c r="AE78" s="21"/>
    </row>
    <row r="79" spans="1:31" s="8" customFormat="1" ht="70" customHeight="1">
      <c r="A79" s="21">
        <v>77</v>
      </c>
      <c r="B79" s="21" t="str">
        <f t="shared" si="10"/>
        <v>TOP61-80</v>
      </c>
      <c r="C79" s="21">
        <v>90</v>
      </c>
      <c r="D79" s="21" t="s">
        <v>65</v>
      </c>
      <c r="E79" s="22" t="s">
        <v>345</v>
      </c>
      <c r="F79" s="23">
        <v>27</v>
      </c>
      <c r="G79" s="24" t="s">
        <v>346</v>
      </c>
      <c r="H79" s="22" t="s">
        <v>347</v>
      </c>
      <c r="I79" s="21">
        <v>15.95</v>
      </c>
      <c r="J79" s="21">
        <v>15.95</v>
      </c>
      <c r="K79" s="21">
        <v>15.95</v>
      </c>
      <c r="L79" s="21">
        <v>4.3</v>
      </c>
      <c r="M79" s="21">
        <v>3086</v>
      </c>
      <c r="N79" s="21">
        <v>2211</v>
      </c>
      <c r="O79" s="21">
        <v>35265.449999999997</v>
      </c>
      <c r="P79" s="21">
        <v>9568</v>
      </c>
      <c r="Q79" s="21">
        <v>212408</v>
      </c>
      <c r="R79" s="21" t="s">
        <v>348</v>
      </c>
      <c r="S79" s="21">
        <v>1</v>
      </c>
      <c r="T79" s="21" t="s">
        <v>60</v>
      </c>
      <c r="U79" s="21">
        <v>76</v>
      </c>
      <c r="V79" s="21" t="str">
        <f t="shared" si="8"/>
        <v>4-4.5星</v>
      </c>
      <c r="W79" s="21" t="str">
        <f t="shared" si="11"/>
        <v>15-20</v>
      </c>
      <c r="X79" s="21" t="str">
        <f t="shared" si="12"/>
        <v>3000-3500</v>
      </c>
      <c r="Y79" s="21">
        <v>0.4</v>
      </c>
      <c r="Z79" s="21" t="str">
        <f t="shared" si="9"/>
        <v>2014</v>
      </c>
      <c r="AA79" s="21" t="str">
        <f t="shared" si="13"/>
        <v>0-1</v>
      </c>
      <c r="AB79" s="21">
        <v>12</v>
      </c>
      <c r="AC79" s="21"/>
      <c r="AD79" s="21"/>
      <c r="AE79" s="21"/>
    </row>
    <row r="80" spans="1:31" s="8" customFormat="1" ht="70" customHeight="1">
      <c r="A80" s="21">
        <v>78</v>
      </c>
      <c r="B80" s="21" t="str">
        <f t="shared" si="10"/>
        <v>TOP61-80</v>
      </c>
      <c r="C80" s="21">
        <v>104</v>
      </c>
      <c r="D80" s="21" t="s">
        <v>49</v>
      </c>
      <c r="E80" s="22" t="s">
        <v>349</v>
      </c>
      <c r="F80" s="23">
        <v>28</v>
      </c>
      <c r="G80" s="24" t="s">
        <v>350</v>
      </c>
      <c r="H80" s="22" t="s">
        <v>351</v>
      </c>
      <c r="I80" s="21">
        <v>39.950000000000003</v>
      </c>
      <c r="J80" s="21">
        <v>39.950000000000003</v>
      </c>
      <c r="K80" s="21">
        <v>38.369999999999997</v>
      </c>
      <c r="L80" s="21">
        <v>3.9</v>
      </c>
      <c r="M80" s="21">
        <v>1277</v>
      </c>
      <c r="N80" s="21">
        <v>6750</v>
      </c>
      <c r="O80" s="21">
        <v>258997.5</v>
      </c>
      <c r="P80" s="21">
        <v>9568</v>
      </c>
      <c r="Q80" s="21">
        <v>212408</v>
      </c>
      <c r="R80" s="21" t="s">
        <v>352</v>
      </c>
      <c r="S80" s="21">
        <v>1</v>
      </c>
      <c r="T80" s="21" t="s">
        <v>48</v>
      </c>
      <c r="U80" s="21">
        <v>69</v>
      </c>
      <c r="V80" s="21" t="str">
        <f t="shared" si="8"/>
        <v>3-4星</v>
      </c>
      <c r="W80" s="21" t="str">
        <f t="shared" si="11"/>
        <v>30-40</v>
      </c>
      <c r="X80" s="21" t="str">
        <f t="shared" si="12"/>
        <v>1000-1500</v>
      </c>
      <c r="Y80" s="21">
        <v>0.17</v>
      </c>
      <c r="Z80" s="21" t="str">
        <f t="shared" si="9"/>
        <v>2018</v>
      </c>
      <c r="AA80" s="21" t="str">
        <f t="shared" si="13"/>
        <v>0-1</v>
      </c>
      <c r="AB80" s="21">
        <v>7</v>
      </c>
      <c r="AC80" s="21"/>
      <c r="AD80" s="21"/>
      <c r="AE80" s="21"/>
    </row>
    <row r="81" spans="1:31" s="8" customFormat="1" ht="70" customHeight="1">
      <c r="A81" s="21">
        <v>79</v>
      </c>
      <c r="B81" s="21" t="str">
        <f t="shared" si="10"/>
        <v>TOP61-80</v>
      </c>
      <c r="C81" s="21">
        <v>105</v>
      </c>
      <c r="D81" s="21" t="s">
        <v>49</v>
      </c>
      <c r="E81" s="22" t="s">
        <v>353</v>
      </c>
      <c r="F81" s="23">
        <v>29</v>
      </c>
      <c r="G81" s="24" t="s">
        <v>354</v>
      </c>
      <c r="H81" s="22" t="s">
        <v>278</v>
      </c>
      <c r="I81" s="21">
        <v>9.85</v>
      </c>
      <c r="J81" s="21">
        <v>19.989999999999998</v>
      </c>
      <c r="K81" s="21">
        <v>9.85</v>
      </c>
      <c r="L81" s="21">
        <v>4.4000000000000004</v>
      </c>
      <c r="M81" s="21">
        <v>2590</v>
      </c>
      <c r="N81" s="21">
        <v>7599</v>
      </c>
      <c r="O81" s="21">
        <v>74850.149999999994</v>
      </c>
      <c r="P81" s="21">
        <v>9568</v>
      </c>
      <c r="Q81" s="21">
        <v>212408</v>
      </c>
      <c r="R81" s="21" t="s">
        <v>355</v>
      </c>
      <c r="S81" s="21">
        <v>2</v>
      </c>
      <c r="T81" s="21" t="s">
        <v>60</v>
      </c>
      <c r="U81" s="21">
        <v>84</v>
      </c>
      <c r="V81" s="21" t="str">
        <f t="shared" si="8"/>
        <v>4-4.5星</v>
      </c>
      <c r="W81" s="21" t="str">
        <f t="shared" si="11"/>
        <v>5-10</v>
      </c>
      <c r="X81" s="21" t="str">
        <f t="shared" si="12"/>
        <v>2500-3000</v>
      </c>
      <c r="Y81" s="21">
        <v>0.35</v>
      </c>
      <c r="Z81" s="21" t="str">
        <f t="shared" si="9"/>
        <v>2017</v>
      </c>
      <c r="AA81" s="21" t="str">
        <f t="shared" si="13"/>
        <v>0-1</v>
      </c>
      <c r="AB81" s="21">
        <v>51</v>
      </c>
      <c r="AC81" s="21"/>
      <c r="AD81" s="21"/>
      <c r="AE81" s="21"/>
    </row>
    <row r="82" spans="1:31" s="8" customFormat="1" ht="70" customHeight="1">
      <c r="A82" s="21">
        <v>80</v>
      </c>
      <c r="B82" s="21" t="str">
        <f t="shared" si="10"/>
        <v>TOP61-80</v>
      </c>
      <c r="C82" s="21">
        <v>106</v>
      </c>
      <c r="D82" s="21" t="s">
        <v>49</v>
      </c>
      <c r="E82" s="22" t="s">
        <v>356</v>
      </c>
      <c r="F82" s="23">
        <v>30</v>
      </c>
      <c r="G82" s="24" t="s">
        <v>357</v>
      </c>
      <c r="H82" s="22" t="s">
        <v>358</v>
      </c>
      <c r="I82" s="21">
        <v>7.99</v>
      </c>
      <c r="J82" s="21">
        <v>7.99</v>
      </c>
      <c r="K82" s="21">
        <v>7.99</v>
      </c>
      <c r="L82" s="21">
        <v>4.4000000000000004</v>
      </c>
      <c r="M82" s="21">
        <v>1486</v>
      </c>
      <c r="N82" s="21">
        <v>9702</v>
      </c>
      <c r="O82" s="21">
        <v>77518.98</v>
      </c>
      <c r="P82" s="21">
        <v>9568</v>
      </c>
      <c r="Q82" s="21">
        <v>212408</v>
      </c>
      <c r="R82" s="21" t="s">
        <v>359</v>
      </c>
      <c r="S82" s="21">
        <v>6</v>
      </c>
      <c r="T82" s="21" t="s">
        <v>48</v>
      </c>
      <c r="U82" s="21">
        <v>75</v>
      </c>
      <c r="V82" s="21" t="str">
        <f t="shared" si="8"/>
        <v>4-4.5星</v>
      </c>
      <c r="W82" s="21" t="str">
        <f t="shared" si="11"/>
        <v>5-10</v>
      </c>
      <c r="X82" s="21" t="str">
        <f t="shared" si="12"/>
        <v>1000-1500</v>
      </c>
      <c r="Y82" s="21">
        <v>0.05</v>
      </c>
      <c r="Z82" s="21" t="str">
        <f t="shared" si="9"/>
        <v>2009</v>
      </c>
      <c r="AA82" s="21" t="str">
        <f t="shared" si="13"/>
        <v>0-1</v>
      </c>
      <c r="AB82" s="21">
        <v>1</v>
      </c>
      <c r="AC82" s="21"/>
      <c r="AD82" s="21"/>
      <c r="AE82" s="21"/>
    </row>
    <row r="83" spans="1:31" s="8" customFormat="1" ht="70" customHeight="1">
      <c r="A83" s="21">
        <v>81</v>
      </c>
      <c r="B83" s="21" t="str">
        <f t="shared" si="10"/>
        <v>TOP81-100</v>
      </c>
      <c r="C83" s="21">
        <v>107</v>
      </c>
      <c r="D83" s="21" t="s">
        <v>49</v>
      </c>
      <c r="E83" s="22" t="s">
        <v>360</v>
      </c>
      <c r="F83" s="23">
        <v>31</v>
      </c>
      <c r="G83" s="24" t="s">
        <v>361</v>
      </c>
      <c r="H83" s="22" t="s">
        <v>139</v>
      </c>
      <c r="I83" s="21">
        <v>24.99</v>
      </c>
      <c r="J83" s="21">
        <v>24.99</v>
      </c>
      <c r="K83" s="21">
        <v>24.99</v>
      </c>
      <c r="L83" s="21">
        <v>4.4000000000000004</v>
      </c>
      <c r="M83" s="21">
        <v>5287</v>
      </c>
      <c r="N83" s="21">
        <v>9503</v>
      </c>
      <c r="O83" s="21">
        <v>237479.97</v>
      </c>
      <c r="P83" s="21">
        <v>9568</v>
      </c>
      <c r="Q83" s="21">
        <v>212408</v>
      </c>
      <c r="R83" s="21" t="s">
        <v>362</v>
      </c>
      <c r="S83" s="21">
        <v>13</v>
      </c>
      <c r="T83" s="21" t="s">
        <v>54</v>
      </c>
      <c r="U83" s="21">
        <v>71</v>
      </c>
      <c r="V83" s="21" t="str">
        <f t="shared" si="8"/>
        <v>4-4.5星</v>
      </c>
      <c r="W83" s="21" t="str">
        <f t="shared" si="11"/>
        <v>20-30</v>
      </c>
      <c r="X83" s="21" t="str">
        <f t="shared" si="12"/>
        <v>5000+</v>
      </c>
      <c r="Y83" s="21">
        <v>7.69</v>
      </c>
      <c r="Z83" s="21" t="str">
        <f t="shared" si="9"/>
        <v>2010</v>
      </c>
      <c r="AA83" s="21" t="str">
        <f t="shared" si="13"/>
        <v>5-10</v>
      </c>
      <c r="AB83" s="21">
        <v>5</v>
      </c>
      <c r="AC83" s="21"/>
      <c r="AD83" s="21"/>
      <c r="AE83" s="21"/>
    </row>
    <row r="84" spans="1:31" s="8" customFormat="1" ht="70" customHeight="1">
      <c r="A84" s="21">
        <v>82</v>
      </c>
      <c r="B84" s="21" t="str">
        <f t="shared" si="10"/>
        <v>TOP81-100</v>
      </c>
      <c r="C84" s="21">
        <v>112</v>
      </c>
      <c r="D84" s="21" t="s">
        <v>49</v>
      </c>
      <c r="E84" s="22" t="s">
        <v>363</v>
      </c>
      <c r="F84" s="23">
        <v>32</v>
      </c>
      <c r="G84" s="24" t="s">
        <v>364</v>
      </c>
      <c r="H84" s="22" t="s">
        <v>365</v>
      </c>
      <c r="I84" s="21">
        <v>3.75</v>
      </c>
      <c r="J84" s="21">
        <v>19.489999999999998</v>
      </c>
      <c r="K84" s="21">
        <v>5.49</v>
      </c>
      <c r="L84" s="21">
        <v>4.5</v>
      </c>
      <c r="M84" s="21">
        <v>1345</v>
      </c>
      <c r="N84" s="21">
        <v>7564</v>
      </c>
      <c r="O84" s="21">
        <v>41526.36</v>
      </c>
      <c r="P84" s="21">
        <v>9568</v>
      </c>
      <c r="Q84" s="21">
        <v>212408</v>
      </c>
      <c r="R84" s="21" t="s">
        <v>366</v>
      </c>
      <c r="S84" s="21">
        <v>1</v>
      </c>
      <c r="T84" s="21" t="s">
        <v>60</v>
      </c>
      <c r="U84" s="21">
        <v>79</v>
      </c>
      <c r="V84" s="21" t="str">
        <f t="shared" si="8"/>
        <v>4.5-5星</v>
      </c>
      <c r="W84" s="21" t="str">
        <f t="shared" si="11"/>
        <v>5-10</v>
      </c>
      <c r="X84" s="21" t="str">
        <f t="shared" si="12"/>
        <v>1000-1500</v>
      </c>
      <c r="Y84" s="21">
        <v>0.02</v>
      </c>
      <c r="Z84" s="21" t="str">
        <f t="shared" si="9"/>
        <v>2013</v>
      </c>
      <c r="AA84" s="21" t="str">
        <f t="shared" si="13"/>
        <v>0-1</v>
      </c>
      <c r="AB84" s="21">
        <v>116</v>
      </c>
      <c r="AC84" s="21"/>
      <c r="AD84" s="21"/>
      <c r="AE84" s="21"/>
    </row>
    <row r="85" spans="1:31" s="8" customFormat="1" ht="70" customHeight="1">
      <c r="A85" s="21">
        <v>83</v>
      </c>
      <c r="B85" s="21" t="str">
        <f t="shared" si="10"/>
        <v>TOP81-100</v>
      </c>
      <c r="C85" s="21">
        <v>113</v>
      </c>
      <c r="D85" s="21" t="s">
        <v>49</v>
      </c>
      <c r="E85" s="22" t="s">
        <v>367</v>
      </c>
      <c r="F85" s="23">
        <v>33</v>
      </c>
      <c r="G85" s="24" t="s">
        <v>368</v>
      </c>
      <c r="H85" s="22" t="s">
        <v>369</v>
      </c>
      <c r="I85" s="21">
        <v>11.99</v>
      </c>
      <c r="J85" s="21">
        <v>11.99</v>
      </c>
      <c r="K85" s="21">
        <v>11.99</v>
      </c>
      <c r="L85" s="21">
        <v>4.4000000000000004</v>
      </c>
      <c r="M85" s="21">
        <v>1405</v>
      </c>
      <c r="N85" s="21">
        <v>7970</v>
      </c>
      <c r="O85" s="21">
        <v>95560.3</v>
      </c>
      <c r="P85" s="21">
        <v>9568</v>
      </c>
      <c r="Q85" s="21">
        <v>212408</v>
      </c>
      <c r="R85" s="21" t="s">
        <v>370</v>
      </c>
      <c r="S85" s="21">
        <v>1</v>
      </c>
      <c r="T85" s="21" t="s">
        <v>48</v>
      </c>
      <c r="U85" s="21">
        <v>68</v>
      </c>
      <c r="V85" s="21" t="str">
        <f t="shared" si="8"/>
        <v>4-4.5星</v>
      </c>
      <c r="W85" s="21" t="str">
        <f t="shared" si="11"/>
        <v>10-15</v>
      </c>
      <c r="X85" s="21" t="str">
        <f t="shared" si="12"/>
        <v>1000-1500</v>
      </c>
      <c r="Y85" s="21">
        <v>0.2</v>
      </c>
      <c r="Z85" s="21" t="str">
        <f t="shared" si="9"/>
        <v>2016</v>
      </c>
      <c r="AA85" s="21" t="str">
        <f t="shared" si="13"/>
        <v>0-1</v>
      </c>
      <c r="AB85" s="21">
        <v>4</v>
      </c>
      <c r="AC85" s="21"/>
      <c r="AD85" s="21"/>
      <c r="AE85" s="21"/>
    </row>
    <row r="86" spans="1:31" s="8" customFormat="1" ht="70" customHeight="1">
      <c r="A86" s="21">
        <v>84</v>
      </c>
      <c r="B86" s="21" t="str">
        <f t="shared" si="10"/>
        <v>TOP81-100</v>
      </c>
      <c r="C86" s="21">
        <v>244</v>
      </c>
      <c r="D86" s="21" t="s">
        <v>55</v>
      </c>
      <c r="E86" s="22" t="s">
        <v>371</v>
      </c>
      <c r="F86" s="23">
        <v>34</v>
      </c>
      <c r="G86" s="24" t="s">
        <v>372</v>
      </c>
      <c r="H86" s="22" t="s">
        <v>373</v>
      </c>
      <c r="I86" s="21">
        <v>14.58</v>
      </c>
      <c r="J86" s="21">
        <v>153.26</v>
      </c>
      <c r="K86" s="21">
        <v>43.19</v>
      </c>
      <c r="L86" s="21">
        <v>4.4000000000000004</v>
      </c>
      <c r="M86" s="21">
        <v>3318</v>
      </c>
      <c r="N86" s="21">
        <v>5981</v>
      </c>
      <c r="O86" s="21">
        <v>258319.39</v>
      </c>
      <c r="P86" s="21">
        <v>9568</v>
      </c>
      <c r="Q86" s="21">
        <v>212408</v>
      </c>
      <c r="R86" s="21" t="s">
        <v>374</v>
      </c>
      <c r="S86" s="21">
        <v>1</v>
      </c>
      <c r="T86" s="21" t="s">
        <v>54</v>
      </c>
      <c r="U86" s="21">
        <v>69</v>
      </c>
      <c r="V86" s="21" t="str">
        <f t="shared" si="8"/>
        <v>4-4.5星</v>
      </c>
      <c r="W86" s="21" t="str">
        <f t="shared" si="11"/>
        <v>40-50</v>
      </c>
      <c r="X86" s="21" t="str">
        <f t="shared" si="12"/>
        <v>3000-3500</v>
      </c>
      <c r="Y86" s="21">
        <v>0.7</v>
      </c>
      <c r="Z86" s="21" t="str">
        <f t="shared" si="9"/>
        <v>2012</v>
      </c>
      <c r="AA86" s="21" t="str">
        <f t="shared" si="13"/>
        <v>0-1</v>
      </c>
      <c r="AB86" s="21">
        <v>552</v>
      </c>
      <c r="AC86" s="21"/>
      <c r="AD86" s="21"/>
      <c r="AE86" s="21"/>
    </row>
    <row r="87" spans="1:31" s="8" customFormat="1" ht="70" customHeight="1">
      <c r="A87" s="21">
        <v>85</v>
      </c>
      <c r="B87" s="21" t="str">
        <f t="shared" si="10"/>
        <v>TOP81-100</v>
      </c>
      <c r="C87" s="21">
        <v>103</v>
      </c>
      <c r="D87" s="21" t="s">
        <v>65</v>
      </c>
      <c r="E87" s="22" t="s">
        <v>375</v>
      </c>
      <c r="F87" s="23">
        <v>35</v>
      </c>
      <c r="G87" s="24" t="s">
        <v>376</v>
      </c>
      <c r="H87" s="22" t="s">
        <v>377</v>
      </c>
      <c r="I87" s="21">
        <v>17.97</v>
      </c>
      <c r="J87" s="21">
        <v>17.97</v>
      </c>
      <c r="K87" s="21">
        <v>17.97</v>
      </c>
      <c r="L87" s="21">
        <v>4.4000000000000004</v>
      </c>
      <c r="M87" s="21">
        <v>1315</v>
      </c>
      <c r="N87" s="21">
        <v>2955</v>
      </c>
      <c r="O87" s="21">
        <v>53101.35</v>
      </c>
      <c r="P87" s="21">
        <v>9568</v>
      </c>
      <c r="Q87" s="21">
        <v>212408</v>
      </c>
      <c r="R87" s="21" t="s">
        <v>378</v>
      </c>
      <c r="S87" s="21">
        <v>3</v>
      </c>
      <c r="T87" s="21" t="s">
        <v>60</v>
      </c>
      <c r="U87" s="21">
        <v>88</v>
      </c>
      <c r="V87" s="21" t="str">
        <f t="shared" si="8"/>
        <v>4-4.5星</v>
      </c>
      <c r="W87" s="21" t="str">
        <f t="shared" si="11"/>
        <v>15-20</v>
      </c>
      <c r="X87" s="21" t="str">
        <f t="shared" si="12"/>
        <v>1000-1500</v>
      </c>
      <c r="Y87" s="21">
        <v>0.6</v>
      </c>
      <c r="Z87" s="21" t="str">
        <f t="shared" si="9"/>
        <v>2015</v>
      </c>
      <c r="AA87" s="21" t="str">
        <f t="shared" si="13"/>
        <v>0-1</v>
      </c>
      <c r="AB87" s="21">
        <v>1</v>
      </c>
      <c r="AC87" s="21"/>
      <c r="AD87" s="21"/>
      <c r="AE87" s="21"/>
    </row>
    <row r="88" spans="1:31" s="8" customFormat="1" ht="70" customHeight="1">
      <c r="A88" s="21">
        <v>86</v>
      </c>
      <c r="B88" s="21" t="str">
        <f t="shared" si="10"/>
        <v>TOP81-100</v>
      </c>
      <c r="C88" s="21">
        <v>416</v>
      </c>
      <c r="D88" s="21" t="s">
        <v>43</v>
      </c>
      <c r="E88" s="22" t="s">
        <v>379</v>
      </c>
      <c r="F88" s="23">
        <v>36</v>
      </c>
      <c r="G88" s="24" t="s">
        <v>134</v>
      </c>
      <c r="H88" s="22" t="s">
        <v>135</v>
      </c>
      <c r="I88" s="21">
        <v>99.95</v>
      </c>
      <c r="J88" s="21">
        <v>99.95</v>
      </c>
      <c r="K88" s="21">
        <v>99.95</v>
      </c>
      <c r="L88" s="21">
        <v>3.3</v>
      </c>
      <c r="M88" s="21">
        <v>239</v>
      </c>
      <c r="N88" s="21">
        <v>3934</v>
      </c>
      <c r="O88" s="21">
        <v>393203.3</v>
      </c>
      <c r="P88" s="21">
        <v>9568</v>
      </c>
      <c r="Q88" s="21">
        <v>212408</v>
      </c>
      <c r="R88" s="21" t="s">
        <v>310</v>
      </c>
      <c r="S88" s="21">
        <v>6</v>
      </c>
      <c r="T88" s="21" t="s">
        <v>54</v>
      </c>
      <c r="U88" s="21">
        <v>63</v>
      </c>
      <c r="V88" s="21" t="str">
        <f t="shared" si="8"/>
        <v>3-4星</v>
      </c>
      <c r="W88" s="21" t="str">
        <f t="shared" si="11"/>
        <v>70-100</v>
      </c>
      <c r="X88" s="21" t="str">
        <f t="shared" si="12"/>
        <v>200-500</v>
      </c>
      <c r="Y88" s="21">
        <v>0.22</v>
      </c>
      <c r="Z88" s="21" t="str">
        <f t="shared" si="9"/>
        <v>2019</v>
      </c>
      <c r="AA88" s="21" t="str">
        <f t="shared" si="13"/>
        <v>0-1</v>
      </c>
      <c r="AB88" s="21">
        <v>5</v>
      </c>
      <c r="AC88" s="21"/>
      <c r="AD88" s="21"/>
      <c r="AE88" s="21"/>
    </row>
    <row r="89" spans="1:31" s="8" customFormat="1" ht="70" customHeight="1">
      <c r="A89" s="21">
        <v>87</v>
      </c>
      <c r="B89" s="21" t="str">
        <f t="shared" si="10"/>
        <v>TOP81-100</v>
      </c>
      <c r="C89" s="21">
        <v>249</v>
      </c>
      <c r="D89" s="21" t="s">
        <v>55</v>
      </c>
      <c r="E89" s="22" t="s">
        <v>380</v>
      </c>
      <c r="F89" s="23">
        <v>37</v>
      </c>
      <c r="G89" s="24" t="s">
        <v>381</v>
      </c>
      <c r="H89" s="22" t="s">
        <v>382</v>
      </c>
      <c r="I89" s="21">
        <v>8.2899999999999991</v>
      </c>
      <c r="J89" s="21">
        <v>35.47</v>
      </c>
      <c r="K89" s="21">
        <v>14.06</v>
      </c>
      <c r="L89" s="21">
        <v>4.3</v>
      </c>
      <c r="M89" s="21">
        <v>4507</v>
      </c>
      <c r="N89" s="21">
        <v>6979</v>
      </c>
      <c r="O89" s="21">
        <v>98124.74</v>
      </c>
      <c r="P89" s="21">
        <v>9568</v>
      </c>
      <c r="Q89" s="21">
        <v>212408</v>
      </c>
      <c r="R89" s="21" t="s">
        <v>383</v>
      </c>
      <c r="S89" s="21">
        <v>28</v>
      </c>
      <c r="T89" s="21" t="s">
        <v>54</v>
      </c>
      <c r="U89" s="21">
        <v>63</v>
      </c>
      <c r="V89" s="21" t="str">
        <f t="shared" si="8"/>
        <v>4-4.5星</v>
      </c>
      <c r="W89" s="21" t="str">
        <f t="shared" si="11"/>
        <v>10-15</v>
      </c>
      <c r="X89" s="21" t="str">
        <f t="shared" si="12"/>
        <v>4500-5000</v>
      </c>
      <c r="Y89" s="21">
        <v>0.49</v>
      </c>
      <c r="Z89" s="21" t="str">
        <f t="shared" si="9"/>
        <v>2015</v>
      </c>
      <c r="AA89" s="21" t="str">
        <f t="shared" si="13"/>
        <v>0-1</v>
      </c>
      <c r="AB89" s="21">
        <v>122</v>
      </c>
      <c r="AC89" s="21"/>
      <c r="AD89" s="21"/>
      <c r="AE89" s="21"/>
    </row>
    <row r="90" spans="1:31" s="8" customFormat="1" ht="70" customHeight="1">
      <c r="A90" s="21">
        <v>88</v>
      </c>
      <c r="B90" s="21" t="str">
        <f t="shared" si="10"/>
        <v>TOP81-100</v>
      </c>
      <c r="C90" s="21">
        <v>120</v>
      </c>
      <c r="D90" s="21" t="s">
        <v>49</v>
      </c>
      <c r="E90" s="22" t="s">
        <v>384</v>
      </c>
      <c r="F90" s="23">
        <v>38</v>
      </c>
      <c r="G90" s="24" t="s">
        <v>385</v>
      </c>
      <c r="H90" s="22" t="s">
        <v>386</v>
      </c>
      <c r="I90" s="21">
        <v>9.8800000000000008</v>
      </c>
      <c r="J90" s="21">
        <v>14.99</v>
      </c>
      <c r="K90" s="21">
        <v>12.99</v>
      </c>
      <c r="L90" s="21">
        <v>4.5</v>
      </c>
      <c r="M90" s="21">
        <v>1652</v>
      </c>
      <c r="N90" s="21">
        <v>6864</v>
      </c>
      <c r="O90" s="21">
        <v>89163.36</v>
      </c>
      <c r="P90" s="21">
        <v>9568</v>
      </c>
      <c r="Q90" s="21">
        <v>212408</v>
      </c>
      <c r="R90" s="21" t="s">
        <v>387</v>
      </c>
      <c r="S90" s="21">
        <v>1</v>
      </c>
      <c r="T90" s="21" t="s">
        <v>60</v>
      </c>
      <c r="U90" s="21">
        <v>90</v>
      </c>
      <c r="V90" s="21" t="str">
        <f t="shared" si="8"/>
        <v>4.5-5星</v>
      </c>
      <c r="W90" s="21" t="str">
        <f t="shared" si="11"/>
        <v>10-15</v>
      </c>
      <c r="X90" s="21" t="str">
        <f t="shared" si="12"/>
        <v>1500-2000</v>
      </c>
      <c r="Y90" s="21">
        <v>0.34</v>
      </c>
      <c r="Z90" s="21" t="str">
        <f t="shared" si="9"/>
        <v>2017</v>
      </c>
      <c r="AA90" s="21" t="str">
        <f t="shared" si="13"/>
        <v>0-1</v>
      </c>
      <c r="AB90" s="21">
        <v>39</v>
      </c>
      <c r="AC90" s="21"/>
      <c r="AD90" s="21"/>
      <c r="AE90" s="21"/>
    </row>
    <row r="91" spans="1:31" s="8" customFormat="1" ht="70" customHeight="1">
      <c r="A91" s="21">
        <v>89</v>
      </c>
      <c r="B91" s="21" t="str">
        <f t="shared" si="10"/>
        <v>TOP81-100</v>
      </c>
      <c r="C91" s="21">
        <v>254</v>
      </c>
      <c r="D91" s="21" t="s">
        <v>55</v>
      </c>
      <c r="E91" s="22" t="s">
        <v>388</v>
      </c>
      <c r="F91" s="23">
        <v>39</v>
      </c>
      <c r="G91" s="24" t="s">
        <v>389</v>
      </c>
      <c r="H91" s="22" t="s">
        <v>241</v>
      </c>
      <c r="I91" s="21">
        <v>19.989999999999998</v>
      </c>
      <c r="J91" s="21">
        <v>81.510000000000005</v>
      </c>
      <c r="K91" s="21">
        <v>23.99</v>
      </c>
      <c r="L91" s="21">
        <v>4.3</v>
      </c>
      <c r="M91" s="21">
        <v>1131</v>
      </c>
      <c r="N91" s="21">
        <v>5297</v>
      </c>
      <c r="O91" s="21">
        <v>127075.03</v>
      </c>
      <c r="P91" s="21">
        <v>9568</v>
      </c>
      <c r="Q91" s="21">
        <v>212408</v>
      </c>
      <c r="R91" s="21" t="s">
        <v>390</v>
      </c>
      <c r="S91" s="21">
        <v>6</v>
      </c>
      <c r="T91" s="21" t="s">
        <v>54</v>
      </c>
      <c r="U91" s="21">
        <v>62</v>
      </c>
      <c r="V91" s="21" t="str">
        <f t="shared" si="8"/>
        <v>4-4.5星</v>
      </c>
      <c r="W91" s="21" t="str">
        <f t="shared" si="11"/>
        <v>20-30</v>
      </c>
      <c r="X91" s="21" t="str">
        <f t="shared" si="12"/>
        <v>1000-1500</v>
      </c>
      <c r="Y91" s="21">
        <v>1.05</v>
      </c>
      <c r="Z91" s="21" t="str">
        <f t="shared" si="9"/>
        <v>2015</v>
      </c>
      <c r="AA91" s="21" t="str">
        <f t="shared" si="13"/>
        <v>1-2</v>
      </c>
      <c r="AB91" s="21">
        <v>128</v>
      </c>
      <c r="AC91" s="21"/>
      <c r="AD91" s="21"/>
      <c r="AE91" s="21"/>
    </row>
    <row r="92" spans="1:31" s="8" customFormat="1" ht="70" customHeight="1">
      <c r="A92" s="21">
        <v>90</v>
      </c>
      <c r="B92" s="21" t="str">
        <f t="shared" si="10"/>
        <v>TOP81-100</v>
      </c>
      <c r="C92" s="21">
        <v>255</v>
      </c>
      <c r="D92" s="21" t="s">
        <v>55</v>
      </c>
      <c r="E92" s="22" t="s">
        <v>391</v>
      </c>
      <c r="F92" s="23">
        <v>40</v>
      </c>
      <c r="G92" s="24" t="s">
        <v>392</v>
      </c>
      <c r="H92" s="22" t="s">
        <v>373</v>
      </c>
      <c r="I92" s="21">
        <v>27.2</v>
      </c>
      <c r="J92" s="21">
        <v>110.93</v>
      </c>
      <c r="K92" s="21">
        <v>39.99</v>
      </c>
      <c r="L92" s="21">
        <v>4.4000000000000004</v>
      </c>
      <c r="M92" s="21">
        <v>3384</v>
      </c>
      <c r="N92" s="21">
        <v>5500</v>
      </c>
      <c r="O92" s="21">
        <v>219945</v>
      </c>
      <c r="P92" s="21">
        <v>9568</v>
      </c>
      <c r="Q92" s="21">
        <v>212408</v>
      </c>
      <c r="R92" s="21" t="s">
        <v>393</v>
      </c>
      <c r="S92" s="21">
        <v>3</v>
      </c>
      <c r="T92" s="21" t="s">
        <v>54</v>
      </c>
      <c r="U92" s="21">
        <v>68</v>
      </c>
      <c r="V92" s="21" t="str">
        <f t="shared" si="8"/>
        <v>4-4.5星</v>
      </c>
      <c r="W92" s="21" t="str">
        <f t="shared" si="11"/>
        <v>30-40</v>
      </c>
      <c r="X92" s="21" t="str">
        <f t="shared" si="12"/>
        <v>3000-3500</v>
      </c>
      <c r="Y92" s="21">
        <v>0.8</v>
      </c>
      <c r="Z92" s="21" t="str">
        <f t="shared" si="9"/>
        <v>2012</v>
      </c>
      <c r="AA92" s="21" t="str">
        <f t="shared" si="13"/>
        <v>0-1</v>
      </c>
      <c r="AB92" s="21">
        <v>270</v>
      </c>
      <c r="AC92" s="21"/>
      <c r="AD92" s="21"/>
      <c r="AE92" s="21"/>
    </row>
    <row r="93" spans="1:31" s="8" customFormat="1" ht="70" customHeight="1">
      <c r="A93" s="21">
        <v>91</v>
      </c>
      <c r="B93" s="21" t="str">
        <f t="shared" si="10"/>
        <v>TOP81-100</v>
      </c>
      <c r="C93" s="21">
        <v>111</v>
      </c>
      <c r="D93" s="21" t="s">
        <v>65</v>
      </c>
      <c r="E93" s="22" t="s">
        <v>394</v>
      </c>
      <c r="F93" s="23">
        <v>41</v>
      </c>
      <c r="G93" s="24" t="s">
        <v>395</v>
      </c>
      <c r="H93" s="22" t="s">
        <v>213</v>
      </c>
      <c r="I93" s="21">
        <v>22.99</v>
      </c>
      <c r="J93" s="21">
        <v>22.99</v>
      </c>
      <c r="K93" s="21">
        <v>22.99</v>
      </c>
      <c r="L93" s="21">
        <v>4.5</v>
      </c>
      <c r="M93" s="21">
        <v>2535</v>
      </c>
      <c r="N93" s="21">
        <v>9970</v>
      </c>
      <c r="O93" s="21">
        <v>229210.3</v>
      </c>
      <c r="P93" s="21">
        <v>9568</v>
      </c>
      <c r="Q93" s="21">
        <v>212408</v>
      </c>
      <c r="R93" s="21" t="s">
        <v>230</v>
      </c>
      <c r="S93" s="21">
        <v>1</v>
      </c>
      <c r="T93" s="21" t="s">
        <v>54</v>
      </c>
      <c r="U93" s="21">
        <v>77</v>
      </c>
      <c r="V93" s="21" t="str">
        <f t="shared" si="8"/>
        <v>4.5-5星</v>
      </c>
      <c r="W93" s="21" t="str">
        <f t="shared" si="11"/>
        <v>20-30</v>
      </c>
      <c r="X93" s="21" t="str">
        <f t="shared" si="12"/>
        <v>2500-3000</v>
      </c>
      <c r="Y93" s="21">
        <v>0.86</v>
      </c>
      <c r="Z93" s="21" t="str">
        <f t="shared" si="9"/>
        <v>2019</v>
      </c>
      <c r="AA93" s="21" t="str">
        <f t="shared" si="13"/>
        <v>0-1</v>
      </c>
      <c r="AB93" s="21">
        <v>12</v>
      </c>
      <c r="AC93" s="21"/>
      <c r="AD93" s="21"/>
      <c r="AE93" s="21"/>
    </row>
    <row r="94" spans="1:31" s="8" customFormat="1" ht="70" customHeight="1">
      <c r="A94" s="21">
        <v>92</v>
      </c>
      <c r="B94" s="21" t="str">
        <f t="shared" si="10"/>
        <v>TOP81-100</v>
      </c>
      <c r="C94" s="21">
        <v>46</v>
      </c>
      <c r="D94" s="21" t="s">
        <v>271</v>
      </c>
      <c r="E94" s="22" t="s">
        <v>396</v>
      </c>
      <c r="F94" s="23">
        <v>42</v>
      </c>
      <c r="G94" s="24" t="s">
        <v>397</v>
      </c>
      <c r="H94" s="22" t="s">
        <v>398</v>
      </c>
      <c r="I94" s="21">
        <v>15.99</v>
      </c>
      <c r="J94" s="21">
        <v>15.99</v>
      </c>
      <c r="K94" s="21">
        <v>15.99</v>
      </c>
      <c r="L94" s="21">
        <v>4.7</v>
      </c>
      <c r="M94" s="21">
        <v>2647</v>
      </c>
      <c r="N94" s="21">
        <v>2655</v>
      </c>
      <c r="O94" s="21">
        <v>42453.45</v>
      </c>
      <c r="P94" s="21">
        <v>9568</v>
      </c>
      <c r="Q94" s="21">
        <v>212408</v>
      </c>
      <c r="R94" s="21" t="s">
        <v>399</v>
      </c>
      <c r="S94" s="21">
        <v>2</v>
      </c>
      <c r="T94" s="21" t="s">
        <v>60</v>
      </c>
      <c r="U94" s="21">
        <v>94</v>
      </c>
      <c r="V94" s="21" t="str">
        <f t="shared" si="8"/>
        <v>4.5-5星</v>
      </c>
      <c r="W94" s="21" t="str">
        <f t="shared" si="11"/>
        <v>15-20</v>
      </c>
      <c r="X94" s="21" t="str">
        <f t="shared" si="12"/>
        <v>2500-3000</v>
      </c>
      <c r="Y94" s="21">
        <v>0.32</v>
      </c>
      <c r="Z94" s="21" t="str">
        <f t="shared" si="9"/>
        <v>2017</v>
      </c>
      <c r="AA94" s="21" t="str">
        <f t="shared" si="13"/>
        <v>0-1</v>
      </c>
      <c r="AB94" s="21">
        <v>1</v>
      </c>
      <c r="AC94" s="21"/>
      <c r="AD94" s="21"/>
      <c r="AE94" s="21"/>
    </row>
    <row r="95" spans="1:31" s="8" customFormat="1" ht="70" customHeight="1">
      <c r="A95" s="21">
        <v>93</v>
      </c>
      <c r="B95" s="21" t="str">
        <f t="shared" si="10"/>
        <v>TOP81-100</v>
      </c>
      <c r="C95" s="21">
        <v>265</v>
      </c>
      <c r="D95" s="21" t="s">
        <v>55</v>
      </c>
      <c r="E95" s="22" t="s">
        <v>400</v>
      </c>
      <c r="F95" s="23">
        <v>43</v>
      </c>
      <c r="G95" s="24" t="s">
        <v>401</v>
      </c>
      <c r="H95" s="22" t="s">
        <v>188</v>
      </c>
      <c r="I95" s="21">
        <v>9.86</v>
      </c>
      <c r="J95" s="21">
        <v>18.89</v>
      </c>
      <c r="K95" s="21">
        <v>13.99</v>
      </c>
      <c r="L95" s="21">
        <v>4.4000000000000004</v>
      </c>
      <c r="M95" s="21">
        <v>2121</v>
      </c>
      <c r="N95" s="21">
        <v>5708</v>
      </c>
      <c r="O95" s="21">
        <v>79854.92</v>
      </c>
      <c r="P95" s="21">
        <v>9568</v>
      </c>
      <c r="Q95" s="21">
        <v>212408</v>
      </c>
      <c r="R95" s="21" t="s">
        <v>402</v>
      </c>
      <c r="S95" s="21">
        <v>1</v>
      </c>
      <c r="T95" s="21" t="s">
        <v>60</v>
      </c>
      <c r="U95" s="21">
        <v>78</v>
      </c>
      <c r="V95" s="21" t="str">
        <f t="shared" si="8"/>
        <v>4-4.5星</v>
      </c>
      <c r="W95" s="21" t="str">
        <f t="shared" si="11"/>
        <v>10-15</v>
      </c>
      <c r="X95" s="21" t="str">
        <f t="shared" si="12"/>
        <v>2000-2500</v>
      </c>
      <c r="Y95" s="21"/>
      <c r="Z95" s="21" t="str">
        <f t="shared" si="9"/>
        <v>2018</v>
      </c>
      <c r="AA95" s="21" t="str">
        <f t="shared" si="13"/>
        <v>0-1</v>
      </c>
      <c r="AB95" s="21">
        <v>47</v>
      </c>
      <c r="AC95" s="21"/>
      <c r="AD95" s="21"/>
      <c r="AE95" s="21"/>
    </row>
    <row r="96" spans="1:31" s="8" customFormat="1" ht="70" customHeight="1">
      <c r="A96" s="21">
        <v>94</v>
      </c>
      <c r="B96" s="21" t="str">
        <f t="shared" si="10"/>
        <v>TOP81-100</v>
      </c>
      <c r="C96" s="21">
        <v>124</v>
      </c>
      <c r="D96" s="21" t="s">
        <v>49</v>
      </c>
      <c r="E96" s="22" t="s">
        <v>403</v>
      </c>
      <c r="F96" s="23">
        <v>44</v>
      </c>
      <c r="G96" s="24" t="s">
        <v>404</v>
      </c>
      <c r="H96" s="22" t="s">
        <v>405</v>
      </c>
      <c r="I96" s="21">
        <v>14.99</v>
      </c>
      <c r="J96" s="21">
        <v>108.87</v>
      </c>
      <c r="K96" s="21">
        <v>29.98</v>
      </c>
      <c r="L96" s="21">
        <v>4.2</v>
      </c>
      <c r="M96" s="21">
        <v>797</v>
      </c>
      <c r="N96" s="21">
        <v>6239</v>
      </c>
      <c r="O96" s="21">
        <v>187045.22</v>
      </c>
      <c r="P96" s="21">
        <v>9568</v>
      </c>
      <c r="Q96" s="21">
        <v>212408</v>
      </c>
      <c r="R96" s="21" t="s">
        <v>406</v>
      </c>
      <c r="S96" s="21">
        <v>3</v>
      </c>
      <c r="T96" s="21" t="s">
        <v>60</v>
      </c>
      <c r="U96" s="21">
        <v>76</v>
      </c>
      <c r="V96" s="21" t="str">
        <f t="shared" si="8"/>
        <v>4-4.5星</v>
      </c>
      <c r="W96" s="21" t="str">
        <f t="shared" si="11"/>
        <v>20-30</v>
      </c>
      <c r="X96" s="21" t="str">
        <f t="shared" si="12"/>
        <v>500-1000</v>
      </c>
      <c r="Y96" s="21">
        <v>1</v>
      </c>
      <c r="Z96" s="21" t="str">
        <f t="shared" si="9"/>
        <v>2017</v>
      </c>
      <c r="AA96" s="21" t="str">
        <f t="shared" si="13"/>
        <v>1-2</v>
      </c>
      <c r="AB96" s="21">
        <v>109</v>
      </c>
      <c r="AC96" s="21"/>
      <c r="AD96" s="21"/>
      <c r="AE96" s="21"/>
    </row>
    <row r="97" spans="1:31" s="8" customFormat="1" ht="70" customHeight="1">
      <c r="A97" s="21">
        <v>95</v>
      </c>
      <c r="B97" s="21" t="str">
        <f t="shared" si="10"/>
        <v>TOP81-100</v>
      </c>
      <c r="C97" s="21">
        <v>125</v>
      </c>
      <c r="D97" s="21" t="s">
        <v>49</v>
      </c>
      <c r="E97" s="22" t="s">
        <v>407</v>
      </c>
      <c r="F97" s="23">
        <v>45</v>
      </c>
      <c r="G97" s="24" t="s">
        <v>408</v>
      </c>
      <c r="H97" s="22" t="s">
        <v>409</v>
      </c>
      <c r="I97" s="21">
        <v>12.95</v>
      </c>
      <c r="J97" s="21">
        <v>32.950000000000003</v>
      </c>
      <c r="K97" s="21">
        <v>25.95</v>
      </c>
      <c r="L97" s="21">
        <v>4.5</v>
      </c>
      <c r="M97" s="21">
        <v>1430</v>
      </c>
      <c r="N97" s="21">
        <v>8106</v>
      </c>
      <c r="O97" s="21">
        <v>210350.7</v>
      </c>
      <c r="P97" s="21">
        <v>9568</v>
      </c>
      <c r="Q97" s="21">
        <v>212408</v>
      </c>
      <c r="R97" s="21" t="s">
        <v>410</v>
      </c>
      <c r="S97" s="21">
        <v>2</v>
      </c>
      <c r="T97" s="21" t="s">
        <v>60</v>
      </c>
      <c r="U97" s="21">
        <v>75</v>
      </c>
      <c r="V97" s="21" t="str">
        <f t="shared" si="8"/>
        <v>4.5-5星</v>
      </c>
      <c r="W97" s="21" t="str">
        <f t="shared" si="11"/>
        <v>20-30</v>
      </c>
      <c r="X97" s="21" t="str">
        <f t="shared" si="12"/>
        <v>1000-1500</v>
      </c>
      <c r="Y97" s="21">
        <v>1.1000000000000001</v>
      </c>
      <c r="Z97" s="21" t="str">
        <f t="shared" si="9"/>
        <v>2016</v>
      </c>
      <c r="AA97" s="21" t="str">
        <f t="shared" si="13"/>
        <v>1-2</v>
      </c>
      <c r="AB97" s="21">
        <v>18</v>
      </c>
      <c r="AC97" s="21"/>
      <c r="AD97" s="21"/>
      <c r="AE97" s="21"/>
    </row>
    <row r="98" spans="1:31" s="8" customFormat="1" ht="70" customHeight="1">
      <c r="A98" s="21">
        <v>96</v>
      </c>
      <c r="B98" s="21" t="str">
        <f t="shared" si="10"/>
        <v>TOP81-100</v>
      </c>
      <c r="C98" s="21">
        <v>449</v>
      </c>
      <c r="D98" s="21" t="s">
        <v>43</v>
      </c>
      <c r="E98" s="22" t="s">
        <v>411</v>
      </c>
      <c r="F98" s="23">
        <v>46</v>
      </c>
      <c r="G98" s="24" t="s">
        <v>412</v>
      </c>
      <c r="H98" s="22" t="s">
        <v>413</v>
      </c>
      <c r="I98" s="21">
        <v>13.49</v>
      </c>
      <c r="J98" s="21">
        <v>13.49</v>
      </c>
      <c r="K98" s="21">
        <v>13.49</v>
      </c>
      <c r="L98" s="21">
        <v>4.3</v>
      </c>
      <c r="M98" s="21">
        <v>6431</v>
      </c>
      <c r="N98" s="21">
        <v>7885</v>
      </c>
      <c r="O98" s="21">
        <v>106368.65</v>
      </c>
      <c r="P98" s="21">
        <v>9568</v>
      </c>
      <c r="Q98" s="21">
        <v>212408</v>
      </c>
      <c r="R98" s="21" t="s">
        <v>414</v>
      </c>
      <c r="S98" s="21">
        <v>22</v>
      </c>
      <c r="T98" s="21" t="s">
        <v>48</v>
      </c>
      <c r="U98" s="21">
        <v>56</v>
      </c>
      <c r="V98" s="21" t="str">
        <f t="shared" si="8"/>
        <v>4-4.5星</v>
      </c>
      <c r="W98" s="21" t="str">
        <f t="shared" si="11"/>
        <v>10-15</v>
      </c>
      <c r="X98" s="21" t="str">
        <f t="shared" si="12"/>
        <v>5000+</v>
      </c>
      <c r="Y98" s="21">
        <v>0.01</v>
      </c>
      <c r="Z98" s="21" t="str">
        <f t="shared" si="9"/>
        <v>2010</v>
      </c>
      <c r="AA98" s="21" t="str">
        <f t="shared" si="13"/>
        <v>0-1</v>
      </c>
      <c r="AB98" s="21">
        <v>4</v>
      </c>
      <c r="AC98" s="21"/>
      <c r="AD98" s="21"/>
      <c r="AE98" s="21"/>
    </row>
    <row r="99" spans="1:31" s="8" customFormat="1" ht="70" customHeight="1">
      <c r="A99" s="21">
        <v>97</v>
      </c>
      <c r="B99" s="21" t="str">
        <f t="shared" si="10"/>
        <v>TOP81-100</v>
      </c>
      <c r="C99" s="21">
        <v>130</v>
      </c>
      <c r="D99" s="21" t="s">
        <v>49</v>
      </c>
      <c r="E99" s="22" t="s">
        <v>415</v>
      </c>
      <c r="F99" s="23">
        <v>47</v>
      </c>
      <c r="G99" s="24" t="s">
        <v>416</v>
      </c>
      <c r="H99" s="22" t="s">
        <v>417</v>
      </c>
      <c r="I99" s="21">
        <v>35.89</v>
      </c>
      <c r="J99" s="21">
        <v>35.89</v>
      </c>
      <c r="K99" s="21">
        <v>35.89</v>
      </c>
      <c r="L99" s="21">
        <v>4.2</v>
      </c>
      <c r="M99" s="21">
        <v>951</v>
      </c>
      <c r="N99" s="21">
        <v>2173</v>
      </c>
      <c r="O99" s="21">
        <v>77988.97</v>
      </c>
      <c r="P99" s="21">
        <v>9568</v>
      </c>
      <c r="Q99" s="21">
        <v>212408</v>
      </c>
      <c r="R99" s="21" t="s">
        <v>418</v>
      </c>
      <c r="S99" s="21">
        <v>4</v>
      </c>
      <c r="T99" s="21" t="s">
        <v>60</v>
      </c>
      <c r="U99" s="21">
        <v>74</v>
      </c>
      <c r="V99" s="21" t="str">
        <f t="shared" si="8"/>
        <v>4-4.5星</v>
      </c>
      <c r="W99" s="21" t="str">
        <f t="shared" si="11"/>
        <v>30-40</v>
      </c>
      <c r="X99" s="21" t="str">
        <f t="shared" si="12"/>
        <v>500-1000</v>
      </c>
      <c r="Y99" s="21">
        <v>0.15</v>
      </c>
      <c r="Z99" s="21" t="str">
        <f t="shared" si="9"/>
        <v>2018</v>
      </c>
      <c r="AA99" s="21" t="str">
        <f t="shared" si="13"/>
        <v>0-1</v>
      </c>
      <c r="AB99" s="21">
        <v>9</v>
      </c>
      <c r="AC99" s="21"/>
      <c r="AD99" s="21"/>
      <c r="AE99" s="21"/>
    </row>
    <row r="100" spans="1:31" s="8" customFormat="1" ht="70" customHeight="1">
      <c r="A100" s="21">
        <v>98</v>
      </c>
      <c r="B100" s="21" t="str">
        <f t="shared" si="10"/>
        <v>TOP81-100</v>
      </c>
      <c r="C100" s="21">
        <v>132</v>
      </c>
      <c r="D100" s="21" t="s">
        <v>49</v>
      </c>
      <c r="E100" s="22" t="s">
        <v>419</v>
      </c>
      <c r="F100" s="23">
        <v>48</v>
      </c>
      <c r="G100" s="24" t="s">
        <v>420</v>
      </c>
      <c r="H100" s="22" t="s">
        <v>421</v>
      </c>
      <c r="I100" s="21">
        <v>12.97</v>
      </c>
      <c r="J100" s="21">
        <v>12.97</v>
      </c>
      <c r="K100" s="21">
        <v>12.97</v>
      </c>
      <c r="L100" s="21">
        <v>4.5999999999999996</v>
      </c>
      <c r="M100" s="21">
        <v>3427</v>
      </c>
      <c r="N100" s="21">
        <v>6078</v>
      </c>
      <c r="O100" s="21">
        <v>78831.66</v>
      </c>
      <c r="P100" s="21">
        <v>9568</v>
      </c>
      <c r="Q100" s="21">
        <v>212408</v>
      </c>
      <c r="R100" s="21" t="s">
        <v>422</v>
      </c>
      <c r="S100" s="21">
        <v>1</v>
      </c>
      <c r="T100" s="21" t="s">
        <v>60</v>
      </c>
      <c r="U100" s="21">
        <v>82</v>
      </c>
      <c r="V100" s="21" t="str">
        <f t="shared" si="8"/>
        <v>4.5-5星</v>
      </c>
      <c r="W100" s="21" t="str">
        <f t="shared" si="11"/>
        <v>10-15</v>
      </c>
      <c r="X100" s="21" t="str">
        <f t="shared" si="12"/>
        <v>3000-3500</v>
      </c>
      <c r="Y100" s="21">
        <v>0.2</v>
      </c>
      <c r="Z100" s="21" t="str">
        <f t="shared" si="9"/>
        <v>2018</v>
      </c>
      <c r="AA100" s="21" t="str">
        <f t="shared" si="13"/>
        <v>0-1</v>
      </c>
      <c r="AB100" s="21">
        <v>8</v>
      </c>
      <c r="AC100" s="21"/>
      <c r="AD100" s="21"/>
      <c r="AE100" s="21"/>
    </row>
    <row r="101" spans="1:31" s="8" customFormat="1" ht="70" customHeight="1">
      <c r="A101" s="21">
        <v>99</v>
      </c>
      <c r="B101" s="21" t="str">
        <f t="shared" si="10"/>
        <v>TOP81-100</v>
      </c>
      <c r="C101" s="21">
        <v>275</v>
      </c>
      <c r="D101" s="21" t="s">
        <v>55</v>
      </c>
      <c r="E101" s="22" t="s">
        <v>423</v>
      </c>
      <c r="F101" s="23">
        <v>49</v>
      </c>
      <c r="G101" s="24" t="s">
        <v>424</v>
      </c>
      <c r="H101" s="22" t="s">
        <v>177</v>
      </c>
      <c r="I101" s="21">
        <v>6.44</v>
      </c>
      <c r="J101" s="21">
        <v>17.48</v>
      </c>
      <c r="K101" s="21">
        <v>10.75</v>
      </c>
      <c r="L101" s="21">
        <v>4.3</v>
      </c>
      <c r="M101" s="21">
        <v>1481</v>
      </c>
      <c r="N101" s="21">
        <v>4601</v>
      </c>
      <c r="O101" s="21">
        <v>49460.75</v>
      </c>
      <c r="P101" s="21">
        <v>9568</v>
      </c>
      <c r="Q101" s="21">
        <v>212408</v>
      </c>
      <c r="R101" s="21" t="s">
        <v>425</v>
      </c>
      <c r="S101" s="21">
        <v>12</v>
      </c>
      <c r="T101" s="21" t="s">
        <v>48</v>
      </c>
      <c r="U101" s="21">
        <v>63</v>
      </c>
      <c r="V101" s="21" t="str">
        <f t="shared" si="8"/>
        <v>4-4.5星</v>
      </c>
      <c r="W101" s="21" t="str">
        <f t="shared" si="11"/>
        <v>10-15</v>
      </c>
      <c r="X101" s="21" t="str">
        <f t="shared" si="12"/>
        <v>1000-1500</v>
      </c>
      <c r="Y101" s="21">
        <v>1</v>
      </c>
      <c r="Z101" s="21" t="str">
        <f t="shared" si="9"/>
        <v>2015</v>
      </c>
      <c r="AA101" s="21" t="str">
        <f t="shared" si="13"/>
        <v>1-2</v>
      </c>
      <c r="AB101" s="21">
        <v>20</v>
      </c>
      <c r="AC101" s="21"/>
      <c r="AD101" s="21"/>
      <c r="AE101" s="21"/>
    </row>
    <row r="102" spans="1:31" s="8" customFormat="1" ht="70" customHeight="1">
      <c r="A102" s="21">
        <v>100</v>
      </c>
      <c r="B102" s="21" t="str">
        <f t="shared" si="10"/>
        <v>TOP81-100</v>
      </c>
      <c r="C102" s="21">
        <v>133</v>
      </c>
      <c r="D102" s="21" t="s">
        <v>49</v>
      </c>
      <c r="E102" s="22" t="s">
        <v>426</v>
      </c>
      <c r="F102" s="23">
        <v>50</v>
      </c>
      <c r="G102" s="24" t="s">
        <v>427</v>
      </c>
      <c r="H102" s="22" t="s">
        <v>428</v>
      </c>
      <c r="I102" s="21">
        <v>5.85</v>
      </c>
      <c r="J102" s="21">
        <v>20.99</v>
      </c>
      <c r="K102" s="21">
        <v>20.99</v>
      </c>
      <c r="L102" s="21">
        <v>4.7</v>
      </c>
      <c r="M102" s="21">
        <v>357</v>
      </c>
      <c r="N102" s="21">
        <v>5689</v>
      </c>
      <c r="O102" s="21">
        <v>119412.11</v>
      </c>
      <c r="P102" s="21">
        <v>9568</v>
      </c>
      <c r="Q102" s="21">
        <v>212408</v>
      </c>
      <c r="R102" s="21" t="s">
        <v>429</v>
      </c>
      <c r="S102" s="21">
        <v>1</v>
      </c>
      <c r="T102" s="21" t="s">
        <v>48</v>
      </c>
      <c r="U102" s="21">
        <v>74</v>
      </c>
      <c r="V102" s="21" t="str">
        <f t="shared" si="8"/>
        <v>4.5-5星</v>
      </c>
      <c r="W102" s="21" t="str">
        <f t="shared" si="11"/>
        <v>20-30</v>
      </c>
      <c r="X102" s="21" t="str">
        <f t="shared" si="12"/>
        <v>200-500</v>
      </c>
      <c r="Y102" s="21">
        <v>0.2</v>
      </c>
      <c r="Z102" s="21" t="str">
        <f t="shared" si="9"/>
        <v>2018</v>
      </c>
      <c r="AA102" s="21" t="str">
        <f t="shared" si="13"/>
        <v>0-1</v>
      </c>
      <c r="AB102" s="21">
        <v>70</v>
      </c>
      <c r="AC102" s="21"/>
      <c r="AD102" s="21"/>
      <c r="AE102" s="21"/>
    </row>
    <row r="103" spans="1:31" s="9" customFormat="1" ht="19.5" customHeight="1">
      <c r="A103" s="21"/>
      <c r="B103" s="21"/>
      <c r="C103" s="30"/>
      <c r="D103" s="21"/>
      <c r="E103"/>
      <c r="F103"/>
      <c r="G103" s="10"/>
      <c r="H103" s="22"/>
      <c r="I103"/>
      <c r="J103"/>
      <c r="K103" s="22"/>
      <c r="L103" s="21">
        <f>AVERAGE(L3:L102)</f>
        <v>4.3353535353535344</v>
      </c>
      <c r="M103"/>
      <c r="N103" s="7">
        <f>SUM(N3:N102)</f>
        <v>956839</v>
      </c>
      <c r="O103" s="7">
        <f>SUM(O3:O102)</f>
        <v>20816037.749999996</v>
      </c>
      <c r="P103" s="21"/>
      <c r="Q103" s="21"/>
      <c r="R103" s="21"/>
      <c r="S103" s="7"/>
      <c r="T103" s="22"/>
      <c r="U103" s="7"/>
      <c r="V103" s="7"/>
      <c r="W103" s="7"/>
      <c r="X103" s="7"/>
      <c r="Y103" s="22"/>
      <c r="Z103" s="21"/>
      <c r="AA103" s="21"/>
      <c r="AB103" s="21"/>
      <c r="AC103" s="7"/>
      <c r="AD103" s="7"/>
      <c r="AE103" s="7"/>
    </row>
    <row r="104" spans="1:31" s="9" customFormat="1" ht="15">
      <c r="A104" s="7"/>
      <c r="B104" s="7"/>
      <c r="C104" s="31"/>
      <c r="D104" s="7"/>
      <c r="E104"/>
      <c r="F104"/>
      <c r="G104" s="10"/>
      <c r="H104" s="22"/>
      <c r="I104"/>
      <c r="J104"/>
      <c r="K104" s="22"/>
      <c r="L104" s="21"/>
      <c r="M104"/>
      <c r="N104" s="7">
        <f>MIN(N3:N102)</f>
        <v>12</v>
      </c>
      <c r="O104" s="7">
        <f>MIN(O3:O102)</f>
        <v>35265.449999999997</v>
      </c>
      <c r="P104" s="21"/>
      <c r="Q104" s="21"/>
      <c r="R104" s="21"/>
      <c r="S104" s="7"/>
      <c r="T104" s="22"/>
      <c r="U104" s="7"/>
      <c r="V104" s="7"/>
      <c r="W104" s="7"/>
      <c r="X104" s="7"/>
      <c r="Y104" s="22"/>
      <c r="Z104" s="21"/>
      <c r="AA104" s="21"/>
      <c r="AB104" s="21"/>
      <c r="AC104" s="7"/>
      <c r="AD104" s="7"/>
      <c r="AE104" s="7"/>
    </row>
    <row r="105" spans="1:31" s="9" customFormat="1" ht="15">
      <c r="A105" s="7"/>
      <c r="B105" s="7"/>
      <c r="C105" s="31"/>
      <c r="D105" s="7"/>
      <c r="E105"/>
      <c r="F105"/>
      <c r="G105" s="10"/>
      <c r="H105" s="22"/>
      <c r="I105"/>
      <c r="J105"/>
      <c r="K105" s="22"/>
      <c r="L105" s="21"/>
      <c r="M105"/>
      <c r="N105" s="7">
        <f>MAX(N3:N102)</f>
        <v>46335</v>
      </c>
      <c r="O105" s="7">
        <f>MAX(O3:O102)</f>
        <v>1543119.66</v>
      </c>
      <c r="P105" s="21"/>
      <c r="Q105" s="21"/>
      <c r="R105" s="21"/>
      <c r="S105" s="7"/>
      <c r="T105" s="22"/>
      <c r="U105" s="7"/>
      <c r="V105" s="7"/>
      <c r="W105" s="7"/>
      <c r="X105" s="7"/>
      <c r="Y105" s="22"/>
      <c r="Z105" s="21"/>
      <c r="AA105" s="21"/>
      <c r="AB105" s="21"/>
      <c r="AC105" s="7"/>
      <c r="AD105" s="7"/>
      <c r="AE105" s="7"/>
    </row>
    <row r="106" spans="1:31">
      <c r="L106" s="21"/>
      <c r="P106" s="21"/>
      <c r="Q106" s="21"/>
      <c r="R106" s="21"/>
      <c r="T106" s="22"/>
      <c r="Y106" s="22"/>
      <c r="Z106" s="21"/>
      <c r="AA106" s="21"/>
      <c r="AB106" s="21"/>
    </row>
    <row r="107" spans="1:31">
      <c r="L107" s="21"/>
      <c r="P107" s="21"/>
      <c r="Q107" s="21"/>
      <c r="R107" s="21"/>
      <c r="T107" s="22"/>
      <c r="Y107" s="22"/>
      <c r="Z107" s="21"/>
      <c r="AA107" s="21"/>
    </row>
    <row r="108" spans="1:31">
      <c r="L108" s="21"/>
      <c r="P108" s="21"/>
      <c r="Q108" s="21"/>
      <c r="R108" s="21"/>
      <c r="T108" s="22"/>
      <c r="Y108" s="22"/>
      <c r="Z108" s="21"/>
    </row>
    <row r="109" spans="1:31">
      <c r="L109" s="21"/>
      <c r="P109" s="21"/>
      <c r="Q109" s="21"/>
      <c r="R109" s="21"/>
      <c r="T109" s="22"/>
      <c r="Z109" s="21"/>
    </row>
    <row r="110" spans="1:31">
      <c r="L110" s="21"/>
      <c r="R110" s="21"/>
      <c r="T110" s="22"/>
      <c r="Z110" s="21"/>
    </row>
    <row r="111" spans="1:31">
      <c r="L111" s="21"/>
      <c r="R111" s="21"/>
      <c r="T111" s="22"/>
      <c r="Z111" s="21"/>
    </row>
    <row r="112" spans="1:31">
      <c r="L112" s="21"/>
      <c r="R112" s="21"/>
      <c r="T112" s="22"/>
    </row>
    <row r="113" spans="12:20">
      <c r="L113" s="21"/>
      <c r="R113" s="21"/>
      <c r="T113" s="22"/>
    </row>
    <row r="114" spans="12:20">
      <c r="L114" s="21"/>
      <c r="R114" s="21"/>
      <c r="T114" s="22"/>
    </row>
    <row r="115" spans="12:20">
      <c r="L115" s="21"/>
      <c r="R115" s="21"/>
      <c r="T115" s="22"/>
    </row>
    <row r="116" spans="12:20">
      <c r="L116" s="21"/>
      <c r="R116" s="21"/>
      <c r="T116" s="22"/>
    </row>
    <row r="117" spans="12:20">
      <c r="L117" s="21"/>
      <c r="R117" s="21"/>
      <c r="T117" s="22"/>
    </row>
    <row r="118" spans="12:20">
      <c r="L118" s="21"/>
      <c r="R118" s="21"/>
      <c r="T118" s="22"/>
    </row>
    <row r="119" spans="12:20">
      <c r="L119" s="21"/>
      <c r="R119" s="21"/>
      <c r="T119" s="22"/>
    </row>
    <row r="120" spans="12:20">
      <c r="L120" s="21"/>
      <c r="R120" s="21"/>
      <c r="T120" s="22"/>
    </row>
    <row r="121" spans="12:20">
      <c r="L121" s="21"/>
      <c r="R121" s="21"/>
      <c r="T121" s="22"/>
    </row>
    <row r="122" spans="12:20">
      <c r="L122" s="21"/>
      <c r="R122" s="21"/>
      <c r="T122" s="22"/>
    </row>
    <row r="123" spans="12:20">
      <c r="L123" s="21"/>
      <c r="R123" s="21"/>
    </row>
    <row r="124" spans="12:20">
      <c r="L124" s="21"/>
      <c r="R124" s="21"/>
    </row>
    <row r="125" spans="12:20">
      <c r="R125" s="21"/>
    </row>
    <row r="126" spans="12:20">
      <c r="R126" s="21"/>
    </row>
    <row r="127" spans="12:20">
      <c r="R127" s="21"/>
    </row>
    <row r="128" spans="12:20">
      <c r="R128" s="21"/>
    </row>
    <row r="129" spans="18:18">
      <c r="R129" s="21"/>
    </row>
    <row r="130" spans="18:18">
      <c r="R130" s="21"/>
    </row>
    <row r="131" spans="18:18">
      <c r="R131" s="21"/>
    </row>
    <row r="132" spans="18:18">
      <c r="R132" s="21"/>
    </row>
    <row r="133" spans="18:18">
      <c r="R133" s="21"/>
    </row>
    <row r="134" spans="18:18">
      <c r="R134" s="21"/>
    </row>
    <row r="135" spans="18:18">
      <c r="R135" s="21"/>
    </row>
    <row r="136" spans="18:18">
      <c r="R136" s="21"/>
    </row>
    <row r="137" spans="18:18">
      <c r="R137" s="21"/>
    </row>
    <row r="138" spans="18:18">
      <c r="R138" s="21"/>
    </row>
    <row r="139" spans="18:18">
      <c r="R139" s="21"/>
    </row>
    <row r="140" spans="18:18">
      <c r="R140" s="21"/>
    </row>
    <row r="141" spans="18:18">
      <c r="R141" s="21"/>
    </row>
    <row r="142" spans="18:18">
      <c r="R142" s="21"/>
    </row>
    <row r="143" spans="18:18">
      <c r="R143" s="21"/>
    </row>
    <row r="144" spans="18:18">
      <c r="R144" s="21"/>
    </row>
    <row r="145" spans="18:18">
      <c r="R145" s="21"/>
    </row>
    <row r="146" spans="18:18">
      <c r="R146" s="21"/>
    </row>
    <row r="147" spans="18:18">
      <c r="R147" s="21"/>
    </row>
    <row r="148" spans="18:18">
      <c r="R148" s="21"/>
    </row>
    <row r="149" spans="18:18">
      <c r="R149" s="21"/>
    </row>
    <row r="150" spans="18:18">
      <c r="R150" s="21"/>
    </row>
    <row r="151" spans="18:18">
      <c r="R151" s="21"/>
    </row>
    <row r="152" spans="18:18">
      <c r="R152" s="21"/>
    </row>
    <row r="153" spans="18:18">
      <c r="R153" s="21"/>
    </row>
    <row r="154" spans="18:18">
      <c r="R154" s="21"/>
    </row>
    <row r="155" spans="18:18">
      <c r="R155" s="21"/>
    </row>
    <row r="156" spans="18:18">
      <c r="R156" s="21"/>
    </row>
    <row r="157" spans="18:18">
      <c r="R157" s="21"/>
    </row>
    <row r="158" spans="18:18">
      <c r="R158" s="21"/>
    </row>
    <row r="159" spans="18:18">
      <c r="R159" s="21"/>
    </row>
    <row r="160" spans="18:18">
      <c r="R160" s="21"/>
    </row>
    <row r="161" spans="18:18">
      <c r="R161" s="21"/>
    </row>
    <row r="162" spans="18:18">
      <c r="R162" s="21"/>
    </row>
    <row r="163" spans="18:18">
      <c r="R163" s="21"/>
    </row>
    <row r="164" spans="18:18">
      <c r="R164" s="21"/>
    </row>
    <row r="165" spans="18:18">
      <c r="R165" s="21"/>
    </row>
    <row r="166" spans="18:18">
      <c r="R166" s="21"/>
    </row>
    <row r="167" spans="18:18">
      <c r="R167" s="21"/>
    </row>
    <row r="168" spans="18:18">
      <c r="R168" s="21"/>
    </row>
    <row r="169" spans="18:18">
      <c r="R169" s="21"/>
    </row>
    <row r="170" spans="18:18">
      <c r="R170" s="21"/>
    </row>
    <row r="171" spans="18:18">
      <c r="R171" s="21"/>
    </row>
    <row r="172" spans="18:18">
      <c r="R172" s="21"/>
    </row>
    <row r="173" spans="18:18">
      <c r="R173" s="21"/>
    </row>
    <row r="174" spans="18:18">
      <c r="R174" s="21"/>
    </row>
    <row r="175" spans="18:18">
      <c r="R175" s="21"/>
    </row>
    <row r="176" spans="18:18">
      <c r="R176" s="21"/>
    </row>
    <row r="177" spans="18:18">
      <c r="R177" s="21"/>
    </row>
    <row r="178" spans="18:18">
      <c r="R178" s="21"/>
    </row>
    <row r="179" spans="18:18">
      <c r="R179" s="21"/>
    </row>
    <row r="180" spans="18:18">
      <c r="R180" s="21"/>
    </row>
    <row r="181" spans="18:18">
      <c r="R181" s="21"/>
    </row>
    <row r="182" spans="18:18">
      <c r="R182" s="21"/>
    </row>
    <row r="183" spans="18:18">
      <c r="R183" s="21"/>
    </row>
    <row r="184" spans="18:18">
      <c r="R184" s="21"/>
    </row>
    <row r="185" spans="18:18">
      <c r="R185" s="21"/>
    </row>
    <row r="186" spans="18:18">
      <c r="R186" s="21"/>
    </row>
    <row r="187" spans="18:18">
      <c r="R187" s="21"/>
    </row>
    <row r="188" spans="18:18">
      <c r="R188" s="21"/>
    </row>
    <row r="189" spans="18:18">
      <c r="R189" s="21"/>
    </row>
    <row r="190" spans="18:18">
      <c r="R190" s="21"/>
    </row>
    <row r="191" spans="18:18">
      <c r="R191" s="21"/>
    </row>
    <row r="192" spans="18:18">
      <c r="R192" s="21"/>
    </row>
    <row r="193" spans="18:18">
      <c r="R193" s="21"/>
    </row>
    <row r="194" spans="18:18">
      <c r="R194" s="21"/>
    </row>
    <row r="195" spans="18:18">
      <c r="R195" s="21"/>
    </row>
    <row r="196" spans="18:18">
      <c r="R196" s="21"/>
    </row>
    <row r="197" spans="18:18">
      <c r="R197" s="21"/>
    </row>
    <row r="198" spans="18:18">
      <c r="R198" s="21"/>
    </row>
    <row r="199" spans="18:18">
      <c r="R199" s="21"/>
    </row>
    <row r="200" spans="18:18">
      <c r="R200" s="21"/>
    </row>
    <row r="201" spans="18:18">
      <c r="R201" s="21"/>
    </row>
    <row r="202" spans="18:18">
      <c r="R202" s="21"/>
    </row>
    <row r="203" spans="18:18">
      <c r="R203" s="21"/>
    </row>
    <row r="204" spans="18:18">
      <c r="R204" s="21"/>
    </row>
    <row r="205" spans="18:18">
      <c r="R205" s="21"/>
    </row>
    <row r="206" spans="18:18">
      <c r="R206" s="21"/>
    </row>
    <row r="207" spans="18:18">
      <c r="R207" s="21"/>
    </row>
    <row r="208" spans="18:18">
      <c r="R208" s="21"/>
    </row>
    <row r="209" spans="18:18">
      <c r="R209" s="21"/>
    </row>
    <row r="210" spans="18:18">
      <c r="R210" s="21"/>
    </row>
    <row r="211" spans="18:18">
      <c r="R211" s="21"/>
    </row>
    <row r="212" spans="18:18">
      <c r="R212" s="21"/>
    </row>
    <row r="213" spans="18:18">
      <c r="R213" s="21"/>
    </row>
    <row r="214" spans="18:18">
      <c r="R214" s="21"/>
    </row>
    <row r="215" spans="18:18">
      <c r="R215" s="21"/>
    </row>
    <row r="216" spans="18:18">
      <c r="R216" s="21"/>
    </row>
    <row r="217" spans="18:18">
      <c r="R217" s="21"/>
    </row>
    <row r="218" spans="18:18">
      <c r="R218" s="21"/>
    </row>
    <row r="219" spans="18:18">
      <c r="R219" s="21"/>
    </row>
    <row r="220" spans="18:18">
      <c r="R220" s="21"/>
    </row>
    <row r="221" spans="18:18">
      <c r="R221" s="21"/>
    </row>
    <row r="222" spans="18:18">
      <c r="R222" s="21"/>
    </row>
    <row r="223" spans="18:18">
      <c r="R223" s="21"/>
    </row>
    <row r="224" spans="18:18">
      <c r="R224" s="21"/>
    </row>
    <row r="225" spans="18:18">
      <c r="R225" s="21"/>
    </row>
    <row r="226" spans="18:18">
      <c r="R226" s="21"/>
    </row>
    <row r="227" spans="18:18">
      <c r="R227" s="21"/>
    </row>
    <row r="228" spans="18:18">
      <c r="R228" s="21"/>
    </row>
    <row r="229" spans="18:18">
      <c r="R229" s="21"/>
    </row>
    <row r="230" spans="18:18">
      <c r="R230" s="21"/>
    </row>
    <row r="231" spans="18:18">
      <c r="R231" s="21"/>
    </row>
    <row r="232" spans="18:18">
      <c r="R232" s="21"/>
    </row>
    <row r="233" spans="18:18">
      <c r="R233" s="21"/>
    </row>
    <row r="234" spans="18:18">
      <c r="R234" s="21"/>
    </row>
    <row r="235" spans="18:18">
      <c r="R235" s="21"/>
    </row>
    <row r="236" spans="18:18">
      <c r="R236" s="21"/>
    </row>
    <row r="237" spans="18:18">
      <c r="R237" s="21"/>
    </row>
    <row r="238" spans="18:18">
      <c r="R238" s="21"/>
    </row>
    <row r="239" spans="18:18">
      <c r="R239" s="21"/>
    </row>
    <row r="240" spans="18:18">
      <c r="R240" s="21"/>
    </row>
    <row r="241" spans="18:18">
      <c r="R241" s="21"/>
    </row>
    <row r="242" spans="18:18">
      <c r="R242" s="21"/>
    </row>
    <row r="243" spans="18:18">
      <c r="R243" s="21"/>
    </row>
    <row r="244" spans="18:18">
      <c r="R244" s="21"/>
    </row>
    <row r="245" spans="18:18">
      <c r="R245" s="21"/>
    </row>
    <row r="246" spans="18:18">
      <c r="R246" s="21"/>
    </row>
    <row r="247" spans="18:18">
      <c r="R247" s="21"/>
    </row>
    <row r="248" spans="18:18">
      <c r="R248" s="21"/>
    </row>
    <row r="249" spans="18:18">
      <c r="R249" s="21"/>
    </row>
    <row r="250" spans="18:18">
      <c r="R250" s="21"/>
    </row>
    <row r="251" spans="18:18">
      <c r="R251" s="21"/>
    </row>
    <row r="252" spans="18:18">
      <c r="R252" s="21"/>
    </row>
    <row r="253" spans="18:18">
      <c r="R253" s="21"/>
    </row>
    <row r="254" spans="18:18">
      <c r="R254" s="21"/>
    </row>
    <row r="255" spans="18:18">
      <c r="R255" s="21"/>
    </row>
    <row r="256" spans="18:18">
      <c r="R256" s="21"/>
    </row>
    <row r="257" spans="18:18">
      <c r="R257" s="21"/>
    </row>
    <row r="258" spans="18:18">
      <c r="R258" s="21"/>
    </row>
    <row r="259" spans="18:18">
      <c r="R259" s="21"/>
    </row>
    <row r="260" spans="18:18">
      <c r="R260" s="21"/>
    </row>
    <row r="261" spans="18:18">
      <c r="R261" s="21"/>
    </row>
    <row r="262" spans="18:18">
      <c r="R262" s="21"/>
    </row>
    <row r="263" spans="18:18">
      <c r="R263" s="21"/>
    </row>
    <row r="264" spans="18:18">
      <c r="R264" s="21"/>
    </row>
    <row r="265" spans="18:18">
      <c r="R265" s="21"/>
    </row>
    <row r="266" spans="18:18">
      <c r="R266" s="21"/>
    </row>
    <row r="267" spans="18:18">
      <c r="R267" s="21"/>
    </row>
    <row r="268" spans="18:18">
      <c r="R268" s="21"/>
    </row>
    <row r="269" spans="18:18">
      <c r="R269" s="21"/>
    </row>
    <row r="270" spans="18:18">
      <c r="R270" s="21"/>
    </row>
    <row r="271" spans="18:18">
      <c r="R271" s="21"/>
    </row>
    <row r="272" spans="18:18">
      <c r="R272" s="21"/>
    </row>
    <row r="273" spans="18:18">
      <c r="R273" s="21"/>
    </row>
    <row r="274" spans="18:18">
      <c r="R274" s="21"/>
    </row>
    <row r="275" spans="18:18">
      <c r="R275" s="21"/>
    </row>
    <row r="276" spans="18:18">
      <c r="R276" s="21"/>
    </row>
    <row r="277" spans="18:18">
      <c r="R277" s="21"/>
    </row>
    <row r="278" spans="18:18">
      <c r="R278" s="21"/>
    </row>
    <row r="279" spans="18:18">
      <c r="R279" s="21"/>
    </row>
    <row r="280" spans="18:18">
      <c r="R280" s="21"/>
    </row>
    <row r="281" spans="18:18">
      <c r="R281" s="21"/>
    </row>
    <row r="282" spans="18:18">
      <c r="R282" s="21"/>
    </row>
    <row r="283" spans="18:18">
      <c r="R283" s="21"/>
    </row>
    <row r="284" spans="18:18">
      <c r="R284" s="21"/>
    </row>
    <row r="285" spans="18:18">
      <c r="R285" s="21"/>
    </row>
    <row r="286" spans="18:18">
      <c r="R286" s="21"/>
    </row>
    <row r="287" spans="18:18">
      <c r="R287" s="21"/>
    </row>
    <row r="288" spans="18:18">
      <c r="R288" s="21"/>
    </row>
    <row r="289" spans="18:18">
      <c r="R289" s="21"/>
    </row>
    <row r="290" spans="18:18">
      <c r="R290" s="21"/>
    </row>
    <row r="291" spans="18:18">
      <c r="R291" s="21"/>
    </row>
    <row r="292" spans="18:18">
      <c r="R292" s="21"/>
    </row>
    <row r="293" spans="18:18">
      <c r="R293" s="21"/>
    </row>
    <row r="294" spans="18:18">
      <c r="R294" s="21"/>
    </row>
    <row r="295" spans="18:18">
      <c r="R295" s="21"/>
    </row>
    <row r="296" spans="18:18">
      <c r="R296" s="21"/>
    </row>
    <row r="297" spans="18:18">
      <c r="R297" s="21"/>
    </row>
    <row r="298" spans="18:18">
      <c r="R298" s="21"/>
    </row>
    <row r="299" spans="18:18">
      <c r="R299" s="21"/>
    </row>
    <row r="300" spans="18:18">
      <c r="R300" s="21"/>
    </row>
    <row r="301" spans="18:18">
      <c r="R301" s="21"/>
    </row>
    <row r="302" spans="18:18">
      <c r="R302" s="21"/>
    </row>
    <row r="303" spans="18:18">
      <c r="R303" s="21"/>
    </row>
    <row r="304" spans="18:18">
      <c r="R304" s="21"/>
    </row>
    <row r="305" spans="18:18">
      <c r="R305" s="21"/>
    </row>
    <row r="306" spans="18:18">
      <c r="R306" s="21"/>
    </row>
    <row r="307" spans="18:18">
      <c r="R307" s="21"/>
    </row>
    <row r="308" spans="18:18">
      <c r="R308" s="21"/>
    </row>
    <row r="309" spans="18:18">
      <c r="R309" s="21"/>
    </row>
    <row r="310" spans="18:18">
      <c r="R310" s="21"/>
    </row>
    <row r="311" spans="18:18">
      <c r="R311" s="21"/>
    </row>
    <row r="312" spans="18:18">
      <c r="R312" s="21"/>
    </row>
    <row r="313" spans="18:18">
      <c r="R313" s="21"/>
    </row>
    <row r="314" spans="18:18">
      <c r="R314" s="21"/>
    </row>
    <row r="315" spans="18:18">
      <c r="R315" s="21"/>
    </row>
    <row r="316" spans="18:18">
      <c r="R316" s="21"/>
    </row>
    <row r="317" spans="18:18">
      <c r="R317" s="21"/>
    </row>
    <row r="318" spans="18:18">
      <c r="R318" s="21"/>
    </row>
    <row r="319" spans="18:18">
      <c r="R319" s="21"/>
    </row>
    <row r="320" spans="18:18">
      <c r="R320" s="21"/>
    </row>
    <row r="321" spans="18:18">
      <c r="R321" s="21"/>
    </row>
    <row r="322" spans="18:18">
      <c r="R322" s="21"/>
    </row>
    <row r="323" spans="18:18">
      <c r="R323" s="21"/>
    </row>
    <row r="324" spans="18:18">
      <c r="R324" s="21"/>
    </row>
    <row r="325" spans="18:18">
      <c r="R325" s="21"/>
    </row>
    <row r="326" spans="18:18">
      <c r="R326" s="21"/>
    </row>
    <row r="327" spans="18:18">
      <c r="R327" s="21"/>
    </row>
    <row r="328" spans="18:18">
      <c r="R328" s="21"/>
    </row>
    <row r="329" spans="18:18">
      <c r="R329" s="21"/>
    </row>
    <row r="330" spans="18:18">
      <c r="R330" s="21"/>
    </row>
    <row r="331" spans="18:18">
      <c r="R331" s="21"/>
    </row>
    <row r="332" spans="18:18">
      <c r="R332" s="21"/>
    </row>
    <row r="333" spans="18:18">
      <c r="R333" s="21"/>
    </row>
    <row r="334" spans="18:18">
      <c r="R334" s="21"/>
    </row>
    <row r="335" spans="18:18">
      <c r="R335" s="21"/>
    </row>
    <row r="336" spans="18:18">
      <c r="R336" s="21"/>
    </row>
    <row r="337" spans="18:18">
      <c r="R337" s="21"/>
    </row>
    <row r="338" spans="18:18">
      <c r="R338" s="21"/>
    </row>
    <row r="339" spans="18:18">
      <c r="R339" s="21"/>
    </row>
    <row r="340" spans="18:18">
      <c r="R340" s="21"/>
    </row>
    <row r="341" spans="18:18">
      <c r="R341" s="21"/>
    </row>
    <row r="342" spans="18:18">
      <c r="R342" s="21"/>
    </row>
    <row r="343" spans="18:18">
      <c r="R343" s="21"/>
    </row>
    <row r="344" spans="18:18">
      <c r="R344" s="21"/>
    </row>
    <row r="345" spans="18:18">
      <c r="R345" s="21"/>
    </row>
    <row r="346" spans="18:18">
      <c r="R346" s="21"/>
    </row>
    <row r="347" spans="18:18">
      <c r="R347" s="21"/>
    </row>
    <row r="348" spans="18:18">
      <c r="R348" s="21"/>
    </row>
    <row r="349" spans="18:18">
      <c r="R349" s="21"/>
    </row>
    <row r="350" spans="18:18">
      <c r="R350" s="21"/>
    </row>
    <row r="351" spans="18:18">
      <c r="R351" s="21"/>
    </row>
    <row r="352" spans="18:18">
      <c r="R352" s="21"/>
    </row>
    <row r="353" spans="18:18">
      <c r="R353" s="21"/>
    </row>
    <row r="354" spans="18:18">
      <c r="R354" s="21"/>
    </row>
    <row r="355" spans="18:18">
      <c r="R355" s="21"/>
    </row>
    <row r="356" spans="18:18">
      <c r="R356" s="21"/>
    </row>
    <row r="357" spans="18:18">
      <c r="R357" s="21"/>
    </row>
    <row r="358" spans="18:18">
      <c r="R358" s="21"/>
    </row>
    <row r="359" spans="18:18">
      <c r="R359" s="21"/>
    </row>
    <row r="360" spans="18:18">
      <c r="R360" s="21"/>
    </row>
    <row r="361" spans="18:18">
      <c r="R361" s="21"/>
    </row>
    <row r="362" spans="18:18">
      <c r="R362" s="21"/>
    </row>
    <row r="363" spans="18:18">
      <c r="R363" s="21"/>
    </row>
    <row r="364" spans="18:18">
      <c r="R364" s="21"/>
    </row>
    <row r="365" spans="18:18">
      <c r="R365" s="21"/>
    </row>
    <row r="366" spans="18:18">
      <c r="R366" s="21"/>
    </row>
    <row r="367" spans="18:18">
      <c r="R367" s="21"/>
    </row>
    <row r="368" spans="18:18">
      <c r="R368" s="21"/>
    </row>
    <row r="369" spans="18:18">
      <c r="R369" s="21"/>
    </row>
    <row r="370" spans="18:18">
      <c r="R370" s="21"/>
    </row>
    <row r="371" spans="18:18">
      <c r="R371" s="21"/>
    </row>
    <row r="372" spans="18:18">
      <c r="R372" s="21"/>
    </row>
    <row r="373" spans="18:18">
      <c r="R373" s="21"/>
    </row>
    <row r="374" spans="18:18">
      <c r="R374" s="21"/>
    </row>
    <row r="375" spans="18:18">
      <c r="R375" s="21"/>
    </row>
    <row r="376" spans="18:18">
      <c r="R376" s="21"/>
    </row>
    <row r="377" spans="18:18">
      <c r="R377" s="21"/>
    </row>
    <row r="378" spans="18:18">
      <c r="R378" s="21"/>
    </row>
    <row r="379" spans="18:18">
      <c r="R379" s="21"/>
    </row>
    <row r="380" spans="18:18">
      <c r="R380" s="21"/>
    </row>
    <row r="381" spans="18:18">
      <c r="R381" s="21"/>
    </row>
    <row r="382" spans="18:18">
      <c r="R382" s="21"/>
    </row>
    <row r="383" spans="18:18">
      <c r="R383" s="21"/>
    </row>
    <row r="384" spans="18:18">
      <c r="R384" s="21"/>
    </row>
    <row r="385" spans="18:18">
      <c r="R385" s="21"/>
    </row>
    <row r="386" spans="18:18">
      <c r="R386" s="21"/>
    </row>
    <row r="387" spans="18:18">
      <c r="R387" s="21"/>
    </row>
    <row r="388" spans="18:18">
      <c r="R388" s="21"/>
    </row>
    <row r="389" spans="18:18">
      <c r="R389" s="21"/>
    </row>
    <row r="390" spans="18:18">
      <c r="R390" s="21"/>
    </row>
    <row r="391" spans="18:18">
      <c r="R391" s="21"/>
    </row>
    <row r="392" spans="18:18">
      <c r="R392" s="21"/>
    </row>
    <row r="393" spans="18:18">
      <c r="R393" s="21"/>
    </row>
    <row r="394" spans="18:18">
      <c r="R394" s="21"/>
    </row>
    <row r="395" spans="18:18">
      <c r="R395" s="21"/>
    </row>
    <row r="396" spans="18:18">
      <c r="R396" s="21"/>
    </row>
    <row r="397" spans="18:18">
      <c r="R397" s="21"/>
    </row>
  </sheetData>
  <phoneticPr fontId="17" type="noConversion"/>
  <hyperlinks>
    <hyperlink ref="AD9" r:id="rId1" tooltip="https://www.amazon.com/Best-Sellers-Sports-Outdoors-Golf-Approach-Wedges/zgbs/sporting-goods/385029011/ref=zg_bs_nav_sg_5_384941011" xr:uid="{00000000-0004-0000-0100-000000000000}"/>
    <hyperlink ref="AD10" r:id="rId2" tooltip="https://www.amazon.com/Best-Sellers-Sports-Outdoors-Golf-Gap-Wedges/zgbs/sporting-goods/388071011/ref=zg_bs_nav_sg_5_384941011" xr:uid="{00000000-0004-0000-0100-000001000000}"/>
    <hyperlink ref="AD11" r:id="rId3" tooltip="https://www.amazon.com/Best-Sellers-Sports-Outdoors-Golf-Lob-Wedges/zgbs/sporting-goods/385030011/ref=zg_bs_nav_sg_5_384941011" xr:uid="{00000000-0004-0000-0100-000002000000}"/>
    <hyperlink ref="AD12" r:id="rId4" tooltip="https://www.amazon.com/Best-Sellers-Sports-Outdoors-Golf-Pitching-Wedges/zgbs/sporting-goods/385031011/ref=zg_bs_nav_sg_5_384941011" xr:uid="{00000000-0004-0000-0100-000003000000}"/>
    <hyperlink ref="AD13" r:id="rId5" tooltip="https://www.amazon.com/Best-Sellers-Sports-Outdoors-Golf-Sand-Wedges/zgbs/sporting-goods/385032011/ref=zg_bs_nav_sg_5_384941011" xr:uid="{00000000-0004-0000-0100-000004000000}"/>
    <hyperlink ref="AD14" r:id="rId6" tooltip="https://www.amazon.com/Best-Sellers-Sports-Outdoors-Golf-Utility-Clubs/zgbs/sporting-goods/385033011/ref=zg_bs_nav_sg_5_384941011" xr:uid="{00000000-0004-0000-0100-000005000000}"/>
    <hyperlink ref="E3" r:id="rId7" xr:uid="{00000000-0004-0000-0100-000006000000}"/>
    <hyperlink ref="E4" r:id="rId8" xr:uid="{00000000-0004-0000-0100-000007000000}"/>
    <hyperlink ref="E5" r:id="rId9" xr:uid="{00000000-0004-0000-0100-000008000000}"/>
    <hyperlink ref="E6" r:id="rId10" xr:uid="{00000000-0004-0000-0100-000009000000}"/>
    <hyperlink ref="E7" r:id="rId11" xr:uid="{00000000-0004-0000-0100-00000A000000}"/>
    <hyperlink ref="E8" r:id="rId12" xr:uid="{00000000-0004-0000-0100-00000B000000}"/>
    <hyperlink ref="E9" r:id="rId13" xr:uid="{00000000-0004-0000-0100-00000C000000}"/>
    <hyperlink ref="E10" r:id="rId14" xr:uid="{00000000-0004-0000-0100-00000D000000}"/>
    <hyperlink ref="E11" r:id="rId15" xr:uid="{00000000-0004-0000-0100-00000E000000}"/>
    <hyperlink ref="E12" r:id="rId16" xr:uid="{00000000-0004-0000-0100-00000F000000}"/>
    <hyperlink ref="E13" r:id="rId17" xr:uid="{00000000-0004-0000-0100-000010000000}"/>
    <hyperlink ref="E14" r:id="rId18" xr:uid="{00000000-0004-0000-0100-000011000000}"/>
    <hyperlink ref="E15" r:id="rId19" xr:uid="{00000000-0004-0000-0100-000012000000}"/>
    <hyperlink ref="E16" r:id="rId20" xr:uid="{00000000-0004-0000-0100-000013000000}"/>
    <hyperlink ref="E17" r:id="rId21" xr:uid="{00000000-0004-0000-0100-000014000000}"/>
    <hyperlink ref="E18" r:id="rId22" xr:uid="{00000000-0004-0000-0100-000015000000}"/>
    <hyperlink ref="E19" r:id="rId23" xr:uid="{00000000-0004-0000-0100-000016000000}"/>
    <hyperlink ref="E20" r:id="rId24" xr:uid="{00000000-0004-0000-0100-000017000000}"/>
    <hyperlink ref="E21" r:id="rId25" xr:uid="{00000000-0004-0000-0100-000018000000}"/>
    <hyperlink ref="E22" r:id="rId26" xr:uid="{00000000-0004-0000-0100-000019000000}"/>
    <hyperlink ref="E23" r:id="rId27" xr:uid="{00000000-0004-0000-0100-00001A000000}"/>
    <hyperlink ref="E24" r:id="rId28" xr:uid="{00000000-0004-0000-0100-00001B000000}"/>
    <hyperlink ref="E25" r:id="rId29" xr:uid="{00000000-0004-0000-0100-00001C000000}"/>
    <hyperlink ref="E26" r:id="rId30" xr:uid="{00000000-0004-0000-0100-00001D000000}"/>
    <hyperlink ref="E27" r:id="rId31" xr:uid="{00000000-0004-0000-0100-00001E000000}"/>
    <hyperlink ref="E28" r:id="rId32" xr:uid="{00000000-0004-0000-0100-00001F000000}"/>
    <hyperlink ref="E29" r:id="rId33" xr:uid="{00000000-0004-0000-0100-000020000000}"/>
    <hyperlink ref="E30" r:id="rId34" xr:uid="{00000000-0004-0000-0100-000021000000}"/>
    <hyperlink ref="E31" r:id="rId35" xr:uid="{00000000-0004-0000-0100-000022000000}"/>
    <hyperlink ref="E32" r:id="rId36" xr:uid="{00000000-0004-0000-0100-000023000000}"/>
    <hyperlink ref="E33" r:id="rId37" xr:uid="{00000000-0004-0000-0100-000024000000}"/>
    <hyperlink ref="E34" r:id="rId38" xr:uid="{00000000-0004-0000-0100-000025000000}"/>
    <hyperlink ref="E35" r:id="rId39" xr:uid="{00000000-0004-0000-0100-000026000000}"/>
    <hyperlink ref="E36" r:id="rId40" xr:uid="{00000000-0004-0000-0100-000027000000}"/>
    <hyperlink ref="E37" r:id="rId41" xr:uid="{00000000-0004-0000-0100-000028000000}"/>
    <hyperlink ref="E38" r:id="rId42" xr:uid="{00000000-0004-0000-0100-000029000000}"/>
    <hyperlink ref="E39" r:id="rId43" xr:uid="{00000000-0004-0000-0100-00002A000000}"/>
    <hyperlink ref="E40" r:id="rId44" xr:uid="{00000000-0004-0000-0100-00002B000000}"/>
    <hyperlink ref="E41" r:id="rId45" xr:uid="{00000000-0004-0000-0100-00002C000000}"/>
    <hyperlink ref="E42" r:id="rId46" xr:uid="{00000000-0004-0000-0100-00002D000000}"/>
    <hyperlink ref="E43" r:id="rId47" xr:uid="{00000000-0004-0000-0100-00002E000000}"/>
    <hyperlink ref="E44" r:id="rId48" xr:uid="{00000000-0004-0000-0100-00002F000000}"/>
    <hyperlink ref="E45" r:id="rId49" xr:uid="{00000000-0004-0000-0100-000030000000}"/>
    <hyperlink ref="E46" r:id="rId50" xr:uid="{00000000-0004-0000-0100-000031000000}"/>
    <hyperlink ref="E47" r:id="rId51" xr:uid="{00000000-0004-0000-0100-000032000000}"/>
    <hyperlink ref="E48" r:id="rId52" xr:uid="{00000000-0004-0000-0100-000033000000}"/>
    <hyperlink ref="E49" r:id="rId53" xr:uid="{00000000-0004-0000-0100-000034000000}"/>
    <hyperlink ref="E50" r:id="rId54" xr:uid="{00000000-0004-0000-0100-000035000000}"/>
    <hyperlink ref="E51" r:id="rId55" xr:uid="{00000000-0004-0000-0100-000036000000}"/>
    <hyperlink ref="E52" r:id="rId56" xr:uid="{00000000-0004-0000-0100-000037000000}"/>
    <hyperlink ref="E53" r:id="rId57" xr:uid="{00000000-0004-0000-0100-000038000000}"/>
    <hyperlink ref="E54" r:id="rId58" xr:uid="{00000000-0004-0000-0100-000039000000}"/>
    <hyperlink ref="E55" r:id="rId59" xr:uid="{00000000-0004-0000-0100-00003A000000}"/>
    <hyperlink ref="E56" r:id="rId60" xr:uid="{00000000-0004-0000-0100-00003B000000}"/>
    <hyperlink ref="E57" r:id="rId61" xr:uid="{00000000-0004-0000-0100-00003C000000}"/>
    <hyperlink ref="E58" r:id="rId62" xr:uid="{00000000-0004-0000-0100-00003D000000}"/>
    <hyperlink ref="E59" r:id="rId63" xr:uid="{00000000-0004-0000-0100-00003E000000}"/>
    <hyperlink ref="E60" r:id="rId64" xr:uid="{00000000-0004-0000-0100-00003F000000}"/>
    <hyperlink ref="E61" r:id="rId65" xr:uid="{00000000-0004-0000-0100-000040000000}"/>
    <hyperlink ref="E62" r:id="rId66" xr:uid="{00000000-0004-0000-0100-000041000000}"/>
    <hyperlink ref="E63" r:id="rId67" xr:uid="{00000000-0004-0000-0100-000042000000}"/>
    <hyperlink ref="E64" r:id="rId68" xr:uid="{00000000-0004-0000-0100-000043000000}"/>
    <hyperlink ref="E65" r:id="rId69" xr:uid="{00000000-0004-0000-0100-000044000000}"/>
    <hyperlink ref="E66" r:id="rId70" xr:uid="{00000000-0004-0000-0100-000045000000}"/>
    <hyperlink ref="E67" r:id="rId71" xr:uid="{00000000-0004-0000-0100-000046000000}"/>
    <hyperlink ref="E68" r:id="rId72" xr:uid="{00000000-0004-0000-0100-000047000000}"/>
    <hyperlink ref="E69" r:id="rId73" xr:uid="{00000000-0004-0000-0100-000048000000}"/>
    <hyperlink ref="E70" r:id="rId74" xr:uid="{00000000-0004-0000-0100-000049000000}"/>
    <hyperlink ref="E71" r:id="rId75" xr:uid="{00000000-0004-0000-0100-00004A000000}"/>
    <hyperlink ref="E72" r:id="rId76" xr:uid="{00000000-0004-0000-0100-00004B000000}"/>
    <hyperlink ref="E73" r:id="rId77" xr:uid="{00000000-0004-0000-0100-00004C000000}"/>
    <hyperlink ref="E74" r:id="rId78" xr:uid="{00000000-0004-0000-0100-00004D000000}"/>
    <hyperlink ref="E75" r:id="rId79" xr:uid="{00000000-0004-0000-0100-00004E000000}"/>
    <hyperlink ref="E76" r:id="rId80" xr:uid="{00000000-0004-0000-0100-00004F000000}"/>
    <hyperlink ref="E77" r:id="rId81" xr:uid="{00000000-0004-0000-0100-000050000000}"/>
    <hyperlink ref="E78" r:id="rId82" xr:uid="{00000000-0004-0000-0100-000051000000}"/>
    <hyperlink ref="E79" r:id="rId83" xr:uid="{00000000-0004-0000-0100-000052000000}"/>
    <hyperlink ref="E80" r:id="rId84" xr:uid="{00000000-0004-0000-0100-000053000000}"/>
    <hyperlink ref="E81" r:id="rId85" xr:uid="{00000000-0004-0000-0100-000054000000}"/>
    <hyperlink ref="E82" r:id="rId86" xr:uid="{00000000-0004-0000-0100-000055000000}"/>
    <hyperlink ref="E83" r:id="rId87" xr:uid="{00000000-0004-0000-0100-000056000000}"/>
    <hyperlink ref="E84" r:id="rId88" xr:uid="{00000000-0004-0000-0100-000057000000}"/>
    <hyperlink ref="E85" r:id="rId89" xr:uid="{00000000-0004-0000-0100-000058000000}"/>
    <hyperlink ref="E86" r:id="rId90" xr:uid="{00000000-0004-0000-0100-000059000000}"/>
    <hyperlink ref="E87" r:id="rId91" xr:uid="{00000000-0004-0000-0100-00005A000000}"/>
    <hyperlink ref="E88" r:id="rId92" xr:uid="{00000000-0004-0000-0100-00005B000000}"/>
    <hyperlink ref="E89" r:id="rId93" xr:uid="{00000000-0004-0000-0100-00005C000000}"/>
    <hyperlink ref="E90" r:id="rId94" xr:uid="{00000000-0004-0000-0100-00005D000000}"/>
    <hyperlink ref="E91" r:id="rId95" xr:uid="{00000000-0004-0000-0100-00005E000000}"/>
    <hyperlink ref="E92" r:id="rId96" xr:uid="{00000000-0004-0000-0100-00005F000000}"/>
    <hyperlink ref="E93" r:id="rId97" xr:uid="{00000000-0004-0000-0100-000060000000}"/>
    <hyperlink ref="E94" r:id="rId98" xr:uid="{00000000-0004-0000-0100-000061000000}"/>
    <hyperlink ref="E95" r:id="rId99" xr:uid="{00000000-0004-0000-0100-000062000000}"/>
    <hyperlink ref="E96" r:id="rId100" xr:uid="{00000000-0004-0000-0100-000063000000}"/>
    <hyperlink ref="E97" r:id="rId101" xr:uid="{00000000-0004-0000-0100-000064000000}"/>
    <hyperlink ref="E98" r:id="rId102" xr:uid="{00000000-0004-0000-0100-000065000000}"/>
    <hyperlink ref="E99" r:id="rId103" xr:uid="{00000000-0004-0000-0100-000066000000}"/>
    <hyperlink ref="E100" r:id="rId104" xr:uid="{00000000-0004-0000-0100-000067000000}"/>
    <hyperlink ref="E101" r:id="rId105" xr:uid="{00000000-0004-0000-0100-000068000000}"/>
    <hyperlink ref="E102" r:id="rId106" xr:uid="{00000000-0004-0000-0100-000069000000}"/>
  </hyperlinks>
  <pageMargins left="0.69930555555555596" right="0.69930555555555596" top="0.75" bottom="0.75" header="0.3" footer="0.3"/>
  <pageSetup orientation="portrait"/>
  <drawing r:id="rId10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R14"/>
  <sheetViews>
    <sheetView topLeftCell="C1" workbookViewId="0">
      <selection activeCell="N18" sqref="N18"/>
    </sheetView>
  </sheetViews>
  <sheetFormatPr baseColWidth="10" defaultColWidth="9" defaultRowHeight="14"/>
  <cols>
    <col min="1" max="1" width="28.33203125"/>
    <col min="2" max="2" width="12.83203125"/>
  </cols>
  <sheetData>
    <row r="3" spans="1:18">
      <c r="A3" t="s">
        <v>430</v>
      </c>
      <c r="B3" t="s">
        <v>431</v>
      </c>
      <c r="M3" s="34"/>
      <c r="N3" s="34"/>
      <c r="O3" s="34"/>
      <c r="P3" s="34"/>
      <c r="Q3" s="34"/>
      <c r="R3" s="34"/>
    </row>
    <row r="4" spans="1:18">
      <c r="A4" t="s">
        <v>202</v>
      </c>
      <c r="B4">
        <v>1</v>
      </c>
      <c r="M4" s="34"/>
      <c r="N4" s="34"/>
      <c r="O4" s="34"/>
      <c r="P4" s="34"/>
      <c r="Q4" s="34"/>
      <c r="R4" s="34"/>
    </row>
    <row r="5" spans="1:18">
      <c r="A5" t="s">
        <v>55</v>
      </c>
      <c r="B5">
        <v>25</v>
      </c>
      <c r="M5" s="34"/>
      <c r="N5" s="34"/>
      <c r="O5" s="34"/>
      <c r="P5" s="34"/>
      <c r="Q5" s="34"/>
      <c r="R5" s="34"/>
    </row>
    <row r="6" spans="1:18">
      <c r="A6" t="s">
        <v>43</v>
      </c>
      <c r="B6">
        <v>7</v>
      </c>
      <c r="M6" s="34"/>
      <c r="N6" s="34"/>
      <c r="O6" s="34"/>
      <c r="P6" s="34"/>
      <c r="Q6" s="34"/>
      <c r="R6" s="34"/>
    </row>
    <row r="7" spans="1:18">
      <c r="A7" t="s">
        <v>319</v>
      </c>
      <c r="B7">
        <v>1</v>
      </c>
      <c r="M7" s="34"/>
      <c r="N7" s="34"/>
      <c r="O7" s="34"/>
      <c r="P7" s="34"/>
      <c r="Q7" s="34"/>
      <c r="R7" s="34"/>
    </row>
    <row r="8" spans="1:18">
      <c r="A8" t="s">
        <v>65</v>
      </c>
      <c r="B8">
        <v>11</v>
      </c>
      <c r="M8" s="34"/>
      <c r="N8" s="34"/>
      <c r="O8" s="34"/>
      <c r="P8" s="34"/>
      <c r="Q8" s="34"/>
      <c r="R8" s="34"/>
    </row>
    <row r="9" spans="1:18">
      <c r="A9" t="s">
        <v>113</v>
      </c>
      <c r="B9">
        <v>1</v>
      </c>
      <c r="M9" s="34"/>
      <c r="N9" s="34"/>
      <c r="O9" s="34"/>
      <c r="P9" s="34"/>
      <c r="Q9" s="34"/>
      <c r="R9" s="34"/>
    </row>
    <row r="10" spans="1:18">
      <c r="A10" t="s">
        <v>49</v>
      </c>
      <c r="B10">
        <v>52</v>
      </c>
      <c r="M10" s="34"/>
      <c r="N10" s="34"/>
      <c r="O10" s="34"/>
      <c r="P10" s="34"/>
      <c r="Q10" s="34"/>
      <c r="R10" s="34"/>
    </row>
    <row r="11" spans="1:18">
      <c r="A11" t="s">
        <v>271</v>
      </c>
      <c r="B11">
        <v>2</v>
      </c>
      <c r="M11" s="34"/>
      <c r="N11" s="34"/>
      <c r="O11" s="34"/>
      <c r="P11" s="34"/>
      <c r="Q11" s="34"/>
      <c r="R11" s="34"/>
    </row>
    <row r="12" spans="1:18">
      <c r="A12" t="s">
        <v>13</v>
      </c>
      <c r="B12">
        <v>100</v>
      </c>
      <c r="M12" s="34"/>
      <c r="N12" s="34"/>
      <c r="O12" s="34"/>
      <c r="P12" s="34"/>
      <c r="Q12" s="34"/>
      <c r="R12" s="34"/>
    </row>
    <row r="13" spans="1:18">
      <c r="M13" s="34"/>
      <c r="N13" s="34"/>
      <c r="O13" s="34"/>
      <c r="P13" s="34"/>
      <c r="Q13" s="34"/>
      <c r="R13" s="34"/>
    </row>
    <row r="14" spans="1:18" ht="17">
      <c r="M14" s="33"/>
      <c r="N14" s="33"/>
      <c r="O14" s="33"/>
      <c r="P14" s="33"/>
      <c r="Q14" s="33"/>
      <c r="R14" s="33"/>
    </row>
  </sheetData>
  <mergeCells count="3">
    <mergeCell ref="M14:R14"/>
    <mergeCell ref="M3:O13"/>
    <mergeCell ref="P3:R13"/>
  </mergeCells>
  <phoneticPr fontId="17" type="noConversion"/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16"/>
  <sheetViews>
    <sheetView topLeftCell="C1" workbookViewId="0">
      <selection activeCell="B22" sqref="B22"/>
    </sheetView>
  </sheetViews>
  <sheetFormatPr baseColWidth="10" defaultColWidth="9" defaultRowHeight="14"/>
  <cols>
    <col min="1" max="1" width="9.33203125"/>
    <col min="2" max="2" width="17.33203125"/>
  </cols>
  <sheetData>
    <row r="3" spans="1:2">
      <c r="A3" t="s">
        <v>2</v>
      </c>
      <c r="B3" t="s">
        <v>432</v>
      </c>
    </row>
    <row r="4" spans="1:2">
      <c r="A4" s="1" t="s">
        <v>433</v>
      </c>
      <c r="B4">
        <v>4</v>
      </c>
    </row>
    <row r="5" spans="1:2">
      <c r="A5" s="1" t="s">
        <v>434</v>
      </c>
      <c r="B5">
        <v>4</v>
      </c>
    </row>
    <row r="6" spans="1:2">
      <c r="A6" s="1" t="s">
        <v>435</v>
      </c>
      <c r="B6">
        <v>2</v>
      </c>
    </row>
    <row r="7" spans="1:2">
      <c r="A7" s="1" t="s">
        <v>436</v>
      </c>
      <c r="B7">
        <v>2</v>
      </c>
    </row>
    <row r="8" spans="1:2">
      <c r="A8" s="1" t="s">
        <v>437</v>
      </c>
      <c r="B8">
        <v>5</v>
      </c>
    </row>
    <row r="9" spans="1:2">
      <c r="A9" s="1" t="s">
        <v>438</v>
      </c>
      <c r="B9">
        <v>4</v>
      </c>
    </row>
    <row r="10" spans="1:2">
      <c r="A10" s="1" t="s">
        <v>439</v>
      </c>
      <c r="B10">
        <v>6</v>
      </c>
    </row>
    <row r="11" spans="1:2">
      <c r="A11" s="1" t="s">
        <v>440</v>
      </c>
      <c r="B11">
        <v>15</v>
      </c>
    </row>
    <row r="12" spans="1:2">
      <c r="A12" s="1" t="s">
        <v>441</v>
      </c>
      <c r="B12">
        <v>14</v>
      </c>
    </row>
    <row r="13" spans="1:2">
      <c r="A13" s="1" t="s">
        <v>442</v>
      </c>
      <c r="B13">
        <v>22</v>
      </c>
    </row>
    <row r="14" spans="1:2">
      <c r="A14" s="1" t="s">
        <v>443</v>
      </c>
      <c r="B14">
        <v>3</v>
      </c>
    </row>
    <row r="15" spans="1:2">
      <c r="A15" s="1" t="s">
        <v>444</v>
      </c>
      <c r="B15">
        <v>2</v>
      </c>
    </row>
    <row r="16" spans="1:2">
      <c r="A16" s="1" t="s">
        <v>13</v>
      </c>
      <c r="B16">
        <v>83</v>
      </c>
    </row>
  </sheetData>
  <phoneticPr fontId="17" type="noConversion"/>
  <pageMargins left="0.69930555555555596" right="0.69930555555555596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U104"/>
  <sheetViews>
    <sheetView topLeftCell="H1" workbookViewId="0">
      <selection activeCell="P1" sqref="P1:U1048576"/>
    </sheetView>
  </sheetViews>
  <sheetFormatPr baseColWidth="10" defaultColWidth="8.83203125" defaultRowHeight="14"/>
  <cols>
    <col min="1" max="1" width="7.33203125"/>
    <col min="2" max="2" width="15"/>
    <col min="4" max="4" width="11.83203125" customWidth="1"/>
    <col min="5" max="5" width="9.5"/>
  </cols>
  <sheetData>
    <row r="3" spans="1:21">
      <c r="A3" t="s">
        <v>445</v>
      </c>
      <c r="B3" t="s">
        <v>446</v>
      </c>
      <c r="D3" t="s">
        <v>447</v>
      </c>
      <c r="E3" t="s">
        <v>448</v>
      </c>
      <c r="P3" s="34"/>
      <c r="Q3" s="34"/>
      <c r="R3" s="34"/>
      <c r="S3" s="34"/>
      <c r="T3" s="34"/>
      <c r="U3" s="34"/>
    </row>
    <row r="4" spans="1:21">
      <c r="A4">
        <v>1</v>
      </c>
      <c r="B4">
        <v>1</v>
      </c>
      <c r="D4" t="s">
        <v>449</v>
      </c>
      <c r="E4">
        <f>COUNTIFS(B:B,"&gt;=20",B:B,"&lt;30")</f>
        <v>8</v>
      </c>
      <c r="P4" s="34"/>
      <c r="Q4" s="34"/>
      <c r="R4" s="34"/>
      <c r="S4" s="34"/>
      <c r="T4" s="34"/>
      <c r="U4" s="34"/>
    </row>
    <row r="5" spans="1:21">
      <c r="A5">
        <v>2</v>
      </c>
      <c r="B5">
        <v>1</v>
      </c>
      <c r="D5" s="5" t="s">
        <v>450</v>
      </c>
      <c r="E5">
        <f>COUNTIFS(B:B,"&gt;=10",B:B,"&lt;20")</f>
        <v>5</v>
      </c>
      <c r="P5" s="34"/>
      <c r="Q5" s="34"/>
      <c r="R5" s="34"/>
      <c r="S5" s="34"/>
      <c r="T5" s="34"/>
      <c r="U5" s="34"/>
    </row>
    <row r="6" spans="1:21">
      <c r="A6">
        <v>3</v>
      </c>
      <c r="B6">
        <v>1</v>
      </c>
      <c r="D6" s="5" t="s">
        <v>451</v>
      </c>
      <c r="E6">
        <f>COUNTIFS(B:B,"&gt;=5",B:B,"&lt;10")</f>
        <v>11</v>
      </c>
      <c r="P6" s="34"/>
      <c r="Q6" s="34"/>
      <c r="R6" s="34"/>
      <c r="S6" s="34"/>
      <c r="T6" s="34"/>
      <c r="U6" s="34"/>
    </row>
    <row r="7" spans="1:21">
      <c r="A7">
        <v>4</v>
      </c>
      <c r="B7">
        <v>4</v>
      </c>
      <c r="D7" s="5" t="s">
        <v>452</v>
      </c>
      <c r="E7">
        <f>COUNTIFS(B:B,"&gt;1",B:B,"&lt;5")</f>
        <v>23</v>
      </c>
      <c r="P7" s="34"/>
      <c r="Q7" s="34"/>
      <c r="R7" s="34"/>
      <c r="S7" s="34"/>
      <c r="T7" s="34"/>
      <c r="U7" s="34"/>
    </row>
    <row r="8" spans="1:21">
      <c r="A8">
        <v>5</v>
      </c>
      <c r="B8">
        <v>2</v>
      </c>
      <c r="D8" s="5" t="s">
        <v>453</v>
      </c>
      <c r="E8">
        <f>COUNTIF(B:B,"=1")</f>
        <v>52</v>
      </c>
      <c r="P8" s="34"/>
      <c r="Q8" s="34"/>
      <c r="R8" s="34"/>
      <c r="S8" s="34"/>
      <c r="T8" s="34"/>
      <c r="U8" s="34"/>
    </row>
    <row r="9" spans="1:21">
      <c r="A9">
        <v>6</v>
      </c>
      <c r="B9">
        <v>1</v>
      </c>
      <c r="P9" s="34"/>
      <c r="Q9" s="34"/>
      <c r="R9" s="34"/>
      <c r="S9" s="34"/>
      <c r="T9" s="34"/>
      <c r="U9" s="34"/>
    </row>
    <row r="10" spans="1:21">
      <c r="A10">
        <v>7</v>
      </c>
      <c r="B10">
        <v>2</v>
      </c>
      <c r="P10" s="34"/>
      <c r="Q10" s="34"/>
      <c r="R10" s="34"/>
      <c r="S10" s="34"/>
      <c r="T10" s="34"/>
      <c r="U10" s="34"/>
    </row>
    <row r="11" spans="1:21">
      <c r="A11">
        <v>8</v>
      </c>
      <c r="B11">
        <v>2</v>
      </c>
      <c r="P11" s="34"/>
      <c r="Q11" s="34"/>
      <c r="R11" s="34"/>
      <c r="S11" s="34"/>
      <c r="T11" s="34"/>
      <c r="U11" s="34"/>
    </row>
    <row r="12" spans="1:21">
      <c r="A12">
        <v>9</v>
      </c>
      <c r="B12">
        <v>8</v>
      </c>
      <c r="P12" s="34"/>
      <c r="Q12" s="34"/>
      <c r="R12" s="34"/>
      <c r="S12" s="34"/>
      <c r="T12" s="34"/>
      <c r="U12" s="34"/>
    </row>
    <row r="13" spans="1:21">
      <c r="A13">
        <v>10</v>
      </c>
      <c r="B13">
        <v>2</v>
      </c>
      <c r="P13" s="34"/>
      <c r="Q13" s="34"/>
      <c r="R13" s="34"/>
      <c r="S13" s="34"/>
      <c r="T13" s="34"/>
      <c r="U13" s="34"/>
    </row>
    <row r="14" spans="1:21">
      <c r="A14">
        <v>11</v>
      </c>
      <c r="B14">
        <v>12</v>
      </c>
      <c r="S14" s="34"/>
      <c r="T14" s="34"/>
      <c r="U14" s="34"/>
    </row>
    <row r="15" spans="1:21" ht="17">
      <c r="A15">
        <v>12</v>
      </c>
      <c r="B15">
        <v>1</v>
      </c>
      <c r="P15" s="33"/>
      <c r="Q15" s="33"/>
      <c r="R15" s="33"/>
      <c r="S15" s="33"/>
      <c r="T15" s="33"/>
      <c r="U15" s="33"/>
    </row>
    <row r="16" spans="1:21">
      <c r="A16">
        <v>13</v>
      </c>
      <c r="B16">
        <v>1</v>
      </c>
    </row>
    <row r="17" spans="1:2">
      <c r="A17">
        <v>14</v>
      </c>
      <c r="B17">
        <v>1</v>
      </c>
    </row>
    <row r="18" spans="1:2">
      <c r="A18">
        <v>15</v>
      </c>
      <c r="B18">
        <v>1</v>
      </c>
    </row>
    <row r="19" spans="1:2">
      <c r="A19">
        <v>16</v>
      </c>
      <c r="B19">
        <v>6</v>
      </c>
    </row>
    <row r="20" spans="1:2">
      <c r="A20">
        <v>17</v>
      </c>
      <c r="B20">
        <v>1</v>
      </c>
    </row>
    <row r="21" spans="1:2">
      <c r="A21">
        <v>18</v>
      </c>
      <c r="B21">
        <v>2</v>
      </c>
    </row>
    <row r="22" spans="1:2">
      <c r="A22">
        <v>19</v>
      </c>
      <c r="B22">
        <v>24</v>
      </c>
    </row>
    <row r="23" spans="1:2">
      <c r="A23">
        <v>20</v>
      </c>
      <c r="B23">
        <v>1</v>
      </c>
    </row>
    <row r="24" spans="1:2">
      <c r="A24">
        <v>21</v>
      </c>
      <c r="B24">
        <v>9</v>
      </c>
    </row>
    <row r="25" spans="1:2">
      <c r="A25">
        <v>22</v>
      </c>
      <c r="B25">
        <v>23</v>
      </c>
    </row>
    <row r="26" spans="1:2">
      <c r="A26">
        <v>23</v>
      </c>
      <c r="B26">
        <v>3</v>
      </c>
    </row>
    <row r="27" spans="1:2">
      <c r="A27">
        <v>24</v>
      </c>
      <c r="B27">
        <v>1</v>
      </c>
    </row>
    <row r="28" spans="1:2">
      <c r="A28">
        <v>25</v>
      </c>
      <c r="B28">
        <v>1</v>
      </c>
    </row>
    <row r="29" spans="1:2">
      <c r="A29">
        <v>26</v>
      </c>
      <c r="B29">
        <v>1</v>
      </c>
    </row>
    <row r="30" spans="1:2">
      <c r="A30">
        <v>27</v>
      </c>
      <c r="B30">
        <v>1</v>
      </c>
    </row>
    <row r="31" spans="1:2">
      <c r="A31">
        <v>28</v>
      </c>
      <c r="B31">
        <v>1</v>
      </c>
    </row>
    <row r="32" spans="1:2">
      <c r="A32">
        <v>29</v>
      </c>
      <c r="B32">
        <v>2</v>
      </c>
    </row>
    <row r="33" spans="1:2">
      <c r="A33">
        <v>30</v>
      </c>
      <c r="B33">
        <v>28</v>
      </c>
    </row>
    <row r="34" spans="1:2">
      <c r="A34">
        <v>31</v>
      </c>
      <c r="B34">
        <v>1</v>
      </c>
    </row>
    <row r="35" spans="1:2">
      <c r="A35">
        <v>32</v>
      </c>
      <c r="B35">
        <v>23</v>
      </c>
    </row>
    <row r="36" spans="1:2">
      <c r="A36">
        <v>33</v>
      </c>
      <c r="B36">
        <v>1</v>
      </c>
    </row>
    <row r="37" spans="1:2">
      <c r="A37">
        <v>34</v>
      </c>
      <c r="B37">
        <v>1</v>
      </c>
    </row>
    <row r="38" spans="1:2">
      <c r="A38">
        <v>35</v>
      </c>
      <c r="B38">
        <v>1</v>
      </c>
    </row>
    <row r="39" spans="1:2">
      <c r="A39">
        <v>36</v>
      </c>
      <c r="B39">
        <v>7</v>
      </c>
    </row>
    <row r="40" spans="1:2">
      <c r="A40">
        <v>37</v>
      </c>
      <c r="B40">
        <v>5</v>
      </c>
    </row>
    <row r="41" spans="1:2">
      <c r="A41">
        <v>38</v>
      </c>
      <c r="B41">
        <v>1</v>
      </c>
    </row>
    <row r="42" spans="1:2">
      <c r="A42">
        <v>39</v>
      </c>
      <c r="B42">
        <v>24</v>
      </c>
    </row>
    <row r="43" spans="1:2">
      <c r="A43">
        <v>40</v>
      </c>
      <c r="B43">
        <v>1</v>
      </c>
    </row>
    <row r="44" spans="1:2">
      <c r="A44">
        <v>41</v>
      </c>
      <c r="B44">
        <v>2</v>
      </c>
    </row>
    <row r="45" spans="1:2">
      <c r="A45">
        <v>42</v>
      </c>
      <c r="B45">
        <v>1</v>
      </c>
    </row>
    <row r="46" spans="1:2">
      <c r="A46">
        <v>43</v>
      </c>
      <c r="B46">
        <v>2</v>
      </c>
    </row>
    <row r="47" spans="1:2">
      <c r="A47">
        <v>44</v>
      </c>
      <c r="B47">
        <v>1</v>
      </c>
    </row>
    <row r="48" spans="1:2">
      <c r="A48">
        <v>45</v>
      </c>
      <c r="B48">
        <v>1</v>
      </c>
    </row>
    <row r="49" spans="1:2">
      <c r="A49">
        <v>46</v>
      </c>
      <c r="B49">
        <v>1</v>
      </c>
    </row>
    <row r="50" spans="1:2">
      <c r="A50">
        <v>47</v>
      </c>
      <c r="B50">
        <v>3</v>
      </c>
    </row>
    <row r="51" spans="1:2">
      <c r="A51">
        <v>48</v>
      </c>
      <c r="B51">
        <v>1</v>
      </c>
    </row>
    <row r="52" spans="1:2">
      <c r="A52">
        <v>49</v>
      </c>
      <c r="B52">
        <v>2</v>
      </c>
    </row>
    <row r="53" spans="1:2">
      <c r="A53">
        <v>50</v>
      </c>
      <c r="B53">
        <v>3</v>
      </c>
    </row>
    <row r="54" spans="1:2">
      <c r="A54">
        <v>51</v>
      </c>
      <c r="B54">
        <v>1</v>
      </c>
    </row>
    <row r="55" spans="1:2">
      <c r="A55">
        <v>52</v>
      </c>
      <c r="B55">
        <v>30</v>
      </c>
    </row>
    <row r="56" spans="1:2">
      <c r="A56">
        <v>53</v>
      </c>
      <c r="B56">
        <v>1</v>
      </c>
    </row>
    <row r="57" spans="1:2">
      <c r="A57">
        <v>54</v>
      </c>
      <c r="B57">
        <v>4</v>
      </c>
    </row>
    <row r="58" spans="1:2">
      <c r="A58">
        <v>55</v>
      </c>
      <c r="B58">
        <v>1</v>
      </c>
    </row>
    <row r="59" spans="1:2">
      <c r="A59">
        <v>56</v>
      </c>
      <c r="B59">
        <v>5</v>
      </c>
    </row>
    <row r="60" spans="1:2">
      <c r="A60">
        <v>57</v>
      </c>
      <c r="B60">
        <v>16</v>
      </c>
    </row>
    <row r="61" spans="1:2">
      <c r="A61">
        <v>58</v>
      </c>
      <c r="B61">
        <v>1</v>
      </c>
    </row>
    <row r="62" spans="1:2">
      <c r="A62">
        <v>59</v>
      </c>
      <c r="B62">
        <v>1</v>
      </c>
    </row>
    <row r="63" spans="1:2">
      <c r="A63">
        <v>60</v>
      </c>
      <c r="B63">
        <v>1</v>
      </c>
    </row>
    <row r="64" spans="1:2">
      <c r="A64">
        <v>61</v>
      </c>
      <c r="B64">
        <v>7</v>
      </c>
    </row>
    <row r="65" spans="1:2">
      <c r="A65">
        <v>62</v>
      </c>
      <c r="B65">
        <v>1</v>
      </c>
    </row>
    <row r="66" spans="1:2">
      <c r="A66">
        <v>63</v>
      </c>
      <c r="B66">
        <v>15</v>
      </c>
    </row>
    <row r="67" spans="1:2">
      <c r="A67">
        <v>64</v>
      </c>
      <c r="B67">
        <v>1</v>
      </c>
    </row>
    <row r="68" spans="1:2">
      <c r="A68">
        <v>65</v>
      </c>
      <c r="B68">
        <v>2</v>
      </c>
    </row>
    <row r="69" spans="1:2">
      <c r="A69">
        <v>66</v>
      </c>
      <c r="B69">
        <v>1</v>
      </c>
    </row>
    <row r="70" spans="1:2">
      <c r="A70">
        <v>67</v>
      </c>
      <c r="B70">
        <v>1</v>
      </c>
    </row>
    <row r="71" spans="1:2">
      <c r="A71">
        <v>68</v>
      </c>
      <c r="B71">
        <v>28</v>
      </c>
    </row>
    <row r="72" spans="1:2">
      <c r="A72">
        <v>69</v>
      </c>
      <c r="B72">
        <v>1</v>
      </c>
    </row>
    <row r="73" spans="1:2">
      <c r="A73">
        <v>70</v>
      </c>
      <c r="B73">
        <v>1</v>
      </c>
    </row>
    <row r="74" spans="1:2">
      <c r="A74">
        <v>71</v>
      </c>
      <c r="B74">
        <v>5</v>
      </c>
    </row>
    <row r="75" spans="1:2">
      <c r="A75">
        <v>72</v>
      </c>
      <c r="B75">
        <v>4</v>
      </c>
    </row>
    <row r="76" spans="1:2">
      <c r="A76">
        <v>73</v>
      </c>
      <c r="B76">
        <v>1</v>
      </c>
    </row>
    <row r="77" spans="1:2">
      <c r="A77">
        <v>74</v>
      </c>
      <c r="B77">
        <v>1</v>
      </c>
    </row>
    <row r="78" spans="1:2">
      <c r="A78">
        <v>75</v>
      </c>
      <c r="B78">
        <v>1</v>
      </c>
    </row>
    <row r="79" spans="1:2">
      <c r="A79">
        <v>76</v>
      </c>
      <c r="B79">
        <v>1</v>
      </c>
    </row>
    <row r="80" spans="1:2">
      <c r="A80">
        <v>77</v>
      </c>
      <c r="B80">
        <v>1</v>
      </c>
    </row>
    <row r="81" spans="1:2">
      <c r="A81">
        <v>78</v>
      </c>
      <c r="B81">
        <v>1</v>
      </c>
    </row>
    <row r="82" spans="1:2">
      <c r="A82">
        <v>79</v>
      </c>
      <c r="B82">
        <v>2</v>
      </c>
    </row>
    <row r="83" spans="1:2">
      <c r="A83">
        <v>80</v>
      </c>
      <c r="B83">
        <v>6</v>
      </c>
    </row>
    <row r="84" spans="1:2">
      <c r="A84">
        <v>81</v>
      </c>
      <c r="B84">
        <v>13</v>
      </c>
    </row>
    <row r="85" spans="1:2">
      <c r="A85">
        <v>82</v>
      </c>
      <c r="B85">
        <v>1</v>
      </c>
    </row>
    <row r="86" spans="1:2">
      <c r="A86">
        <v>83</v>
      </c>
      <c r="B86">
        <v>1</v>
      </c>
    </row>
    <row r="87" spans="1:2">
      <c r="A87">
        <v>84</v>
      </c>
      <c r="B87">
        <v>1</v>
      </c>
    </row>
    <row r="88" spans="1:2">
      <c r="A88">
        <v>85</v>
      </c>
      <c r="B88">
        <v>3</v>
      </c>
    </row>
    <row r="89" spans="1:2">
      <c r="A89">
        <v>86</v>
      </c>
      <c r="B89">
        <v>6</v>
      </c>
    </row>
    <row r="90" spans="1:2">
      <c r="A90">
        <v>87</v>
      </c>
      <c r="B90">
        <v>28</v>
      </c>
    </row>
    <row r="91" spans="1:2">
      <c r="A91">
        <v>88</v>
      </c>
      <c r="B91">
        <v>1</v>
      </c>
    </row>
    <row r="92" spans="1:2">
      <c r="A92">
        <v>89</v>
      </c>
      <c r="B92">
        <v>6</v>
      </c>
    </row>
    <row r="93" spans="1:2">
      <c r="A93">
        <v>90</v>
      </c>
      <c r="B93">
        <v>3</v>
      </c>
    </row>
    <row r="94" spans="1:2">
      <c r="A94">
        <v>91</v>
      </c>
      <c r="B94">
        <v>1</v>
      </c>
    </row>
    <row r="95" spans="1:2">
      <c r="A95">
        <v>92</v>
      </c>
      <c r="B95">
        <v>2</v>
      </c>
    </row>
    <row r="96" spans="1:2">
      <c r="A96">
        <v>93</v>
      </c>
      <c r="B96">
        <v>1</v>
      </c>
    </row>
    <row r="97" spans="1:2">
      <c r="A97">
        <v>94</v>
      </c>
      <c r="B97">
        <v>3</v>
      </c>
    </row>
    <row r="98" spans="1:2">
      <c r="A98">
        <v>95</v>
      </c>
      <c r="B98">
        <v>2</v>
      </c>
    </row>
    <row r="99" spans="1:2">
      <c r="A99">
        <v>96</v>
      </c>
      <c r="B99">
        <v>22</v>
      </c>
    </row>
    <row r="100" spans="1:2">
      <c r="A100">
        <v>97</v>
      </c>
      <c r="B100">
        <v>4</v>
      </c>
    </row>
    <row r="101" spans="1:2">
      <c r="A101">
        <v>98</v>
      </c>
      <c r="B101">
        <v>1</v>
      </c>
    </row>
    <row r="102" spans="1:2">
      <c r="A102">
        <v>99</v>
      </c>
      <c r="B102">
        <v>12</v>
      </c>
    </row>
    <row r="103" spans="1:2">
      <c r="A103">
        <v>100</v>
      </c>
      <c r="B103">
        <v>1</v>
      </c>
    </row>
    <row r="104" spans="1:2">
      <c r="A104" t="s">
        <v>13</v>
      </c>
      <c r="B104">
        <v>480</v>
      </c>
    </row>
  </sheetData>
  <mergeCells count="3">
    <mergeCell ref="P15:U15"/>
    <mergeCell ref="P3:R13"/>
    <mergeCell ref="S3:U14"/>
  </mergeCells>
  <phoneticPr fontId="17" type="noConversion"/>
  <pageMargins left="0.75" right="0.75" top="1" bottom="1" header="0.51180555555555596" footer="0.51180555555555596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05"/>
  <sheetViews>
    <sheetView topLeftCell="E1" zoomScale="85" zoomScaleNormal="85" workbookViewId="0">
      <selection activeCell="AA29" sqref="AA29"/>
    </sheetView>
  </sheetViews>
  <sheetFormatPr baseColWidth="10" defaultColWidth="9" defaultRowHeight="14"/>
  <cols>
    <col min="1" max="1" width="9.33203125"/>
    <col min="2" max="2" width="22"/>
    <col min="3" max="3" width="21.6640625"/>
    <col min="4" max="55" width="4.5" customWidth="1"/>
    <col min="56" max="97" width="5.6640625" customWidth="1"/>
    <col min="98" max="98" width="5.5" customWidth="1"/>
    <col min="99" max="100" width="3.5" customWidth="1"/>
    <col min="101" max="101" width="4.5" customWidth="1"/>
    <col min="102" max="102" width="5.5" customWidth="1"/>
    <col min="103" max="200" width="22.1640625" customWidth="1"/>
    <col min="201" max="201" width="26.83203125" customWidth="1"/>
    <col min="202" max="202" width="22.1640625" customWidth="1"/>
  </cols>
  <sheetData>
    <row r="2" spans="1:3">
      <c r="A2" t="s">
        <v>0</v>
      </c>
      <c r="B2" t="s">
        <v>1</v>
      </c>
    </row>
    <row r="4" spans="1:3">
      <c r="A4" t="s">
        <v>2</v>
      </c>
      <c r="B4" t="s">
        <v>454</v>
      </c>
      <c r="C4" t="s">
        <v>455</v>
      </c>
    </row>
    <row r="5" spans="1:3">
      <c r="A5" s="1">
        <v>1</v>
      </c>
      <c r="B5">
        <v>46335</v>
      </c>
      <c r="C5">
        <v>9568</v>
      </c>
    </row>
    <row r="6" spans="1:3">
      <c r="A6" s="1">
        <v>2</v>
      </c>
      <c r="B6">
        <v>19506</v>
      </c>
      <c r="C6">
        <v>9568</v>
      </c>
    </row>
    <row r="7" spans="1:3">
      <c r="A7" s="1">
        <v>3</v>
      </c>
      <c r="B7">
        <v>15667</v>
      </c>
      <c r="C7">
        <v>9568</v>
      </c>
    </row>
    <row r="8" spans="1:3">
      <c r="A8" s="1">
        <v>4</v>
      </c>
      <c r="B8">
        <v>18216</v>
      </c>
      <c r="C8">
        <v>9568</v>
      </c>
    </row>
    <row r="9" spans="1:3">
      <c r="A9" s="1">
        <v>5</v>
      </c>
      <c r="B9">
        <v>5674</v>
      </c>
      <c r="C9">
        <v>9568</v>
      </c>
    </row>
    <row r="10" spans="1:3">
      <c r="A10" s="1">
        <v>6</v>
      </c>
      <c r="B10">
        <v>16214</v>
      </c>
      <c r="C10">
        <v>9568</v>
      </c>
    </row>
    <row r="11" spans="1:3">
      <c r="A11" s="1">
        <v>7</v>
      </c>
      <c r="B11">
        <v>18298</v>
      </c>
      <c r="C11">
        <v>9568</v>
      </c>
    </row>
    <row r="12" spans="1:3">
      <c r="A12" s="1">
        <v>8</v>
      </c>
      <c r="B12">
        <v>17827</v>
      </c>
      <c r="C12">
        <v>9568</v>
      </c>
    </row>
    <row r="13" spans="1:3">
      <c r="A13" s="1">
        <v>9</v>
      </c>
      <c r="B13">
        <v>21587</v>
      </c>
      <c r="C13">
        <v>9568</v>
      </c>
    </row>
    <row r="14" spans="1:3">
      <c r="A14" s="1">
        <v>10</v>
      </c>
      <c r="B14">
        <v>9525</v>
      </c>
      <c r="C14">
        <v>9568</v>
      </c>
    </row>
    <row r="15" spans="1:3">
      <c r="A15" s="1">
        <v>11</v>
      </c>
      <c r="B15">
        <v>17712</v>
      </c>
      <c r="C15">
        <v>9568</v>
      </c>
    </row>
    <row r="16" spans="1:3">
      <c r="A16" s="1">
        <v>12</v>
      </c>
      <c r="B16">
        <v>16558</v>
      </c>
      <c r="C16">
        <v>9568</v>
      </c>
    </row>
    <row r="17" spans="1:3">
      <c r="A17" s="1">
        <v>13</v>
      </c>
      <c r="B17">
        <v>15108</v>
      </c>
      <c r="C17">
        <v>9568</v>
      </c>
    </row>
    <row r="18" spans="1:3">
      <c r="A18" s="1">
        <v>14</v>
      </c>
      <c r="B18">
        <v>14880</v>
      </c>
      <c r="C18">
        <v>9568</v>
      </c>
    </row>
    <row r="19" spans="1:3">
      <c r="A19" s="1">
        <v>15</v>
      </c>
      <c r="B19">
        <v>7514</v>
      </c>
      <c r="C19">
        <v>9568</v>
      </c>
    </row>
    <row r="20" spans="1:3">
      <c r="A20" s="1">
        <v>16</v>
      </c>
      <c r="B20">
        <v>8017</v>
      </c>
      <c r="C20">
        <v>9568</v>
      </c>
    </row>
    <row r="21" spans="1:3">
      <c r="A21" s="1">
        <v>17</v>
      </c>
      <c r="B21">
        <v>10763</v>
      </c>
      <c r="C21">
        <v>9568</v>
      </c>
    </row>
    <row r="22" spans="1:3">
      <c r="A22" s="1">
        <v>18</v>
      </c>
      <c r="B22">
        <v>9393</v>
      </c>
      <c r="C22">
        <v>9568</v>
      </c>
    </row>
    <row r="23" spans="1:3">
      <c r="A23" s="1">
        <v>19</v>
      </c>
      <c r="B23">
        <v>10360</v>
      </c>
      <c r="C23">
        <v>9568</v>
      </c>
    </row>
    <row r="24" spans="1:3">
      <c r="A24" s="1">
        <v>20</v>
      </c>
      <c r="B24">
        <v>12632</v>
      </c>
      <c r="C24">
        <v>9568</v>
      </c>
    </row>
    <row r="25" spans="1:3">
      <c r="A25" s="1">
        <v>21</v>
      </c>
      <c r="B25">
        <v>10171</v>
      </c>
      <c r="C25">
        <v>9568</v>
      </c>
    </row>
    <row r="26" spans="1:3">
      <c r="A26" s="1">
        <v>22</v>
      </c>
      <c r="B26">
        <v>10942</v>
      </c>
      <c r="C26">
        <v>9568</v>
      </c>
    </row>
    <row r="27" spans="1:3">
      <c r="A27" s="1">
        <v>23</v>
      </c>
      <c r="B27">
        <v>13809</v>
      </c>
      <c r="C27">
        <v>9568</v>
      </c>
    </row>
    <row r="28" spans="1:3">
      <c r="A28" s="1">
        <v>24</v>
      </c>
      <c r="B28">
        <v>12199</v>
      </c>
      <c r="C28">
        <v>9568</v>
      </c>
    </row>
    <row r="29" spans="1:3">
      <c r="A29" s="1">
        <v>25</v>
      </c>
      <c r="B29">
        <v>12270</v>
      </c>
      <c r="C29">
        <v>9568</v>
      </c>
    </row>
    <row r="30" spans="1:3">
      <c r="A30" s="1">
        <v>26</v>
      </c>
      <c r="B30">
        <v>10847</v>
      </c>
      <c r="C30">
        <v>9568</v>
      </c>
    </row>
    <row r="31" spans="1:3">
      <c r="A31" s="1">
        <v>27</v>
      </c>
      <c r="B31">
        <v>9603</v>
      </c>
      <c r="C31">
        <v>9568</v>
      </c>
    </row>
    <row r="32" spans="1:3">
      <c r="A32" s="1">
        <v>28</v>
      </c>
      <c r="B32">
        <v>12588</v>
      </c>
      <c r="C32">
        <v>9568</v>
      </c>
    </row>
    <row r="33" spans="1:3">
      <c r="A33" s="1">
        <v>29</v>
      </c>
      <c r="B33">
        <v>8502</v>
      </c>
      <c r="C33">
        <v>9568</v>
      </c>
    </row>
    <row r="34" spans="1:3">
      <c r="A34" s="1">
        <v>30</v>
      </c>
      <c r="B34">
        <v>12931</v>
      </c>
      <c r="C34">
        <v>9568</v>
      </c>
    </row>
    <row r="35" spans="1:3">
      <c r="A35" s="1">
        <v>31</v>
      </c>
      <c r="B35">
        <v>9669</v>
      </c>
      <c r="C35">
        <v>9568</v>
      </c>
    </row>
    <row r="36" spans="1:3">
      <c r="A36" s="1">
        <v>32</v>
      </c>
      <c r="B36">
        <v>13067</v>
      </c>
      <c r="C36">
        <v>9568</v>
      </c>
    </row>
    <row r="37" spans="1:3">
      <c r="A37" s="1">
        <v>33</v>
      </c>
      <c r="B37">
        <v>8317</v>
      </c>
      <c r="C37">
        <v>9568</v>
      </c>
    </row>
    <row r="38" spans="1:3">
      <c r="A38" s="1">
        <v>34</v>
      </c>
      <c r="B38">
        <v>12</v>
      </c>
      <c r="C38">
        <v>9568</v>
      </c>
    </row>
    <row r="39" spans="1:3">
      <c r="A39" s="1">
        <v>35</v>
      </c>
      <c r="B39">
        <v>9042</v>
      </c>
      <c r="C39">
        <v>9568</v>
      </c>
    </row>
    <row r="40" spans="1:3">
      <c r="A40" s="1">
        <v>36</v>
      </c>
      <c r="B40">
        <v>5022</v>
      </c>
      <c r="C40">
        <v>9568</v>
      </c>
    </row>
    <row r="41" spans="1:3">
      <c r="A41" s="1">
        <v>37</v>
      </c>
      <c r="B41">
        <v>12394</v>
      </c>
      <c r="C41">
        <v>9568</v>
      </c>
    </row>
    <row r="42" spans="1:3">
      <c r="A42" s="1">
        <v>38</v>
      </c>
      <c r="B42">
        <v>5468</v>
      </c>
      <c r="C42">
        <v>9568</v>
      </c>
    </row>
    <row r="43" spans="1:3">
      <c r="A43" s="1">
        <v>39</v>
      </c>
      <c r="B43">
        <v>12459</v>
      </c>
      <c r="C43">
        <v>9568</v>
      </c>
    </row>
    <row r="44" spans="1:3">
      <c r="A44" s="1">
        <v>40</v>
      </c>
      <c r="B44">
        <v>7754</v>
      </c>
      <c r="C44">
        <v>9568</v>
      </c>
    </row>
    <row r="45" spans="1:3">
      <c r="A45" s="1">
        <v>41</v>
      </c>
      <c r="B45">
        <v>10728</v>
      </c>
      <c r="C45">
        <v>9568</v>
      </c>
    </row>
    <row r="46" spans="1:3">
      <c r="A46" s="1">
        <v>42</v>
      </c>
      <c r="B46">
        <v>10236</v>
      </c>
      <c r="C46">
        <v>9568</v>
      </c>
    </row>
    <row r="47" spans="1:3">
      <c r="A47" s="1">
        <v>43</v>
      </c>
      <c r="B47">
        <v>11284</v>
      </c>
      <c r="C47">
        <v>9568</v>
      </c>
    </row>
    <row r="48" spans="1:3">
      <c r="A48" s="1">
        <v>44</v>
      </c>
      <c r="B48">
        <v>10431</v>
      </c>
      <c r="C48">
        <v>9568</v>
      </c>
    </row>
    <row r="49" spans="1:3">
      <c r="A49" s="1">
        <v>45</v>
      </c>
      <c r="B49">
        <v>5775</v>
      </c>
      <c r="C49">
        <v>9568</v>
      </c>
    </row>
    <row r="50" spans="1:3">
      <c r="A50" s="1">
        <v>46</v>
      </c>
      <c r="B50">
        <v>13008</v>
      </c>
      <c r="C50">
        <v>9568</v>
      </c>
    </row>
    <row r="51" spans="1:3">
      <c r="A51" s="1">
        <v>47</v>
      </c>
      <c r="B51">
        <v>7395</v>
      </c>
      <c r="C51">
        <v>9568</v>
      </c>
    </row>
    <row r="52" spans="1:3">
      <c r="A52" s="1">
        <v>48</v>
      </c>
      <c r="B52">
        <v>213</v>
      </c>
      <c r="C52">
        <v>9568</v>
      </c>
    </row>
    <row r="53" spans="1:3">
      <c r="A53" s="1">
        <v>49</v>
      </c>
      <c r="B53">
        <v>7749</v>
      </c>
      <c r="C53">
        <v>9568</v>
      </c>
    </row>
    <row r="54" spans="1:3">
      <c r="A54" s="1">
        <v>50</v>
      </c>
      <c r="B54">
        <v>8563</v>
      </c>
      <c r="C54">
        <v>9568</v>
      </c>
    </row>
    <row r="55" spans="1:3">
      <c r="A55" s="1">
        <v>51</v>
      </c>
      <c r="B55">
        <v>6360</v>
      </c>
      <c r="C55">
        <v>9568</v>
      </c>
    </row>
    <row r="56" spans="1:3">
      <c r="A56" s="1">
        <v>52</v>
      </c>
      <c r="B56">
        <v>8510</v>
      </c>
      <c r="C56">
        <v>9568</v>
      </c>
    </row>
    <row r="57" spans="1:3">
      <c r="A57" s="1">
        <v>53</v>
      </c>
      <c r="B57">
        <v>10282</v>
      </c>
      <c r="C57">
        <v>9568</v>
      </c>
    </row>
    <row r="58" spans="1:3">
      <c r="A58" s="1">
        <v>54</v>
      </c>
      <c r="B58">
        <v>6122</v>
      </c>
      <c r="C58">
        <v>9568</v>
      </c>
    </row>
    <row r="59" spans="1:3">
      <c r="A59" s="1">
        <v>55</v>
      </c>
      <c r="B59">
        <v>8869</v>
      </c>
      <c r="C59">
        <v>9568</v>
      </c>
    </row>
    <row r="60" spans="1:3">
      <c r="A60" s="1">
        <v>56</v>
      </c>
      <c r="B60">
        <v>11742</v>
      </c>
      <c r="C60">
        <v>9568</v>
      </c>
    </row>
    <row r="61" spans="1:3">
      <c r="A61" s="1">
        <v>57</v>
      </c>
      <c r="B61">
        <v>8430</v>
      </c>
      <c r="C61">
        <v>9568</v>
      </c>
    </row>
    <row r="62" spans="1:3">
      <c r="A62" s="1">
        <v>58</v>
      </c>
      <c r="B62">
        <v>2826</v>
      </c>
      <c r="C62">
        <v>9568</v>
      </c>
    </row>
    <row r="63" spans="1:3">
      <c r="A63" s="1">
        <v>59</v>
      </c>
      <c r="B63">
        <v>7088</v>
      </c>
      <c r="C63">
        <v>9568</v>
      </c>
    </row>
    <row r="64" spans="1:3">
      <c r="A64" s="1">
        <v>60</v>
      </c>
      <c r="B64">
        <v>9622</v>
      </c>
      <c r="C64">
        <v>9568</v>
      </c>
    </row>
    <row r="65" spans="1:3">
      <c r="A65" s="1">
        <v>61</v>
      </c>
      <c r="B65">
        <v>10944</v>
      </c>
      <c r="C65">
        <v>9568</v>
      </c>
    </row>
    <row r="66" spans="1:3">
      <c r="A66" s="1">
        <v>62</v>
      </c>
      <c r="B66">
        <v>8573</v>
      </c>
      <c r="C66">
        <v>9568</v>
      </c>
    </row>
    <row r="67" spans="1:3">
      <c r="A67" s="1">
        <v>63</v>
      </c>
      <c r="B67">
        <v>8743</v>
      </c>
      <c r="C67">
        <v>9568</v>
      </c>
    </row>
    <row r="68" spans="1:3">
      <c r="A68" s="1">
        <v>64</v>
      </c>
      <c r="B68">
        <v>5953</v>
      </c>
      <c r="C68">
        <v>9568</v>
      </c>
    </row>
    <row r="69" spans="1:3">
      <c r="A69" s="1">
        <v>65</v>
      </c>
      <c r="B69">
        <v>14436</v>
      </c>
      <c r="C69">
        <v>9568</v>
      </c>
    </row>
    <row r="70" spans="1:3">
      <c r="A70" s="1">
        <v>66</v>
      </c>
      <c r="B70">
        <v>6449</v>
      </c>
      <c r="C70">
        <v>9568</v>
      </c>
    </row>
    <row r="71" spans="1:3">
      <c r="A71" s="1">
        <v>67</v>
      </c>
      <c r="B71">
        <v>3648</v>
      </c>
      <c r="C71">
        <v>9568</v>
      </c>
    </row>
    <row r="72" spans="1:3">
      <c r="A72" s="1">
        <v>68</v>
      </c>
      <c r="B72">
        <v>6691</v>
      </c>
      <c r="C72">
        <v>9568</v>
      </c>
    </row>
    <row r="73" spans="1:3">
      <c r="A73" s="1">
        <v>69</v>
      </c>
      <c r="B73">
        <v>9611</v>
      </c>
      <c r="C73">
        <v>9568</v>
      </c>
    </row>
    <row r="74" spans="1:3">
      <c r="A74" s="1">
        <v>70</v>
      </c>
      <c r="B74">
        <v>8476</v>
      </c>
      <c r="C74">
        <v>9568</v>
      </c>
    </row>
    <row r="75" spans="1:3">
      <c r="A75" s="1">
        <v>71</v>
      </c>
      <c r="B75">
        <v>8770</v>
      </c>
      <c r="C75">
        <v>9568</v>
      </c>
    </row>
    <row r="76" spans="1:3">
      <c r="A76" s="1">
        <v>72</v>
      </c>
      <c r="B76">
        <v>8046</v>
      </c>
      <c r="C76">
        <v>9568</v>
      </c>
    </row>
    <row r="77" spans="1:3">
      <c r="A77" s="1">
        <v>73</v>
      </c>
      <c r="B77">
        <v>9127</v>
      </c>
      <c r="C77">
        <v>9568</v>
      </c>
    </row>
    <row r="78" spans="1:3">
      <c r="A78" s="1">
        <v>74</v>
      </c>
      <c r="B78">
        <v>6768</v>
      </c>
      <c r="C78">
        <v>9568</v>
      </c>
    </row>
    <row r="79" spans="1:3">
      <c r="A79" s="1">
        <v>75</v>
      </c>
      <c r="B79">
        <v>9208</v>
      </c>
      <c r="C79">
        <v>9568</v>
      </c>
    </row>
    <row r="80" spans="1:3">
      <c r="A80" s="1">
        <v>76</v>
      </c>
      <c r="B80">
        <v>9398</v>
      </c>
      <c r="C80">
        <v>9568</v>
      </c>
    </row>
    <row r="81" spans="1:3">
      <c r="A81" s="1">
        <v>77</v>
      </c>
      <c r="B81">
        <v>2211</v>
      </c>
      <c r="C81">
        <v>9568</v>
      </c>
    </row>
    <row r="82" spans="1:3">
      <c r="A82" s="1">
        <v>78</v>
      </c>
      <c r="B82">
        <v>6750</v>
      </c>
      <c r="C82">
        <v>9568</v>
      </c>
    </row>
    <row r="83" spans="1:3">
      <c r="A83" s="1">
        <v>79</v>
      </c>
      <c r="B83">
        <v>7599</v>
      </c>
      <c r="C83">
        <v>9568</v>
      </c>
    </row>
    <row r="84" spans="1:3">
      <c r="A84" s="1">
        <v>80</v>
      </c>
      <c r="B84">
        <v>9702</v>
      </c>
      <c r="C84">
        <v>9568</v>
      </c>
    </row>
    <row r="85" spans="1:3">
      <c r="A85" s="1">
        <v>81</v>
      </c>
      <c r="B85">
        <v>9503</v>
      </c>
      <c r="C85">
        <v>9568</v>
      </c>
    </row>
    <row r="86" spans="1:3">
      <c r="A86" s="1">
        <v>82</v>
      </c>
      <c r="B86">
        <v>7564</v>
      </c>
      <c r="C86">
        <v>9568</v>
      </c>
    </row>
    <row r="87" spans="1:3">
      <c r="A87" s="1">
        <v>83</v>
      </c>
      <c r="B87">
        <v>7970</v>
      </c>
      <c r="C87">
        <v>9568</v>
      </c>
    </row>
    <row r="88" spans="1:3">
      <c r="A88" s="1">
        <v>84</v>
      </c>
      <c r="B88">
        <v>5981</v>
      </c>
      <c r="C88">
        <v>9568</v>
      </c>
    </row>
    <row r="89" spans="1:3">
      <c r="A89" s="1">
        <v>85</v>
      </c>
      <c r="B89">
        <v>2955</v>
      </c>
      <c r="C89">
        <v>9568</v>
      </c>
    </row>
    <row r="90" spans="1:3">
      <c r="A90" s="1">
        <v>86</v>
      </c>
      <c r="B90">
        <v>3934</v>
      </c>
      <c r="C90">
        <v>9568</v>
      </c>
    </row>
    <row r="91" spans="1:3">
      <c r="A91" s="1">
        <v>87</v>
      </c>
      <c r="B91">
        <v>6979</v>
      </c>
      <c r="C91">
        <v>9568</v>
      </c>
    </row>
    <row r="92" spans="1:3">
      <c r="A92" s="1">
        <v>88</v>
      </c>
      <c r="B92">
        <v>6864</v>
      </c>
      <c r="C92">
        <v>9568</v>
      </c>
    </row>
    <row r="93" spans="1:3">
      <c r="A93" s="1">
        <v>89</v>
      </c>
      <c r="B93">
        <v>5297</v>
      </c>
      <c r="C93">
        <v>9568</v>
      </c>
    </row>
    <row r="94" spans="1:3">
      <c r="A94" s="1">
        <v>90</v>
      </c>
      <c r="B94">
        <v>5500</v>
      </c>
      <c r="C94">
        <v>9568</v>
      </c>
    </row>
    <row r="95" spans="1:3">
      <c r="A95" s="1">
        <v>91</v>
      </c>
      <c r="B95">
        <v>9970</v>
      </c>
      <c r="C95">
        <v>9568</v>
      </c>
    </row>
    <row r="96" spans="1:3">
      <c r="A96" s="1">
        <v>92</v>
      </c>
      <c r="B96">
        <v>2655</v>
      </c>
      <c r="C96">
        <v>9568</v>
      </c>
    </row>
    <row r="97" spans="1:3">
      <c r="A97" s="1">
        <v>93</v>
      </c>
      <c r="B97">
        <v>5708</v>
      </c>
      <c r="C97">
        <v>9568</v>
      </c>
    </row>
    <row r="98" spans="1:3">
      <c r="A98" s="1">
        <v>94</v>
      </c>
      <c r="B98">
        <v>6239</v>
      </c>
      <c r="C98">
        <v>9568</v>
      </c>
    </row>
    <row r="99" spans="1:3">
      <c r="A99" s="1">
        <v>95</v>
      </c>
      <c r="B99">
        <v>8106</v>
      </c>
      <c r="C99">
        <v>9568</v>
      </c>
    </row>
    <row r="100" spans="1:3">
      <c r="A100" s="1">
        <v>96</v>
      </c>
      <c r="B100">
        <v>7885</v>
      </c>
      <c r="C100">
        <v>9568</v>
      </c>
    </row>
    <row r="101" spans="1:3">
      <c r="A101" s="1">
        <v>97</v>
      </c>
      <c r="B101">
        <v>2173</v>
      </c>
      <c r="C101">
        <v>9568</v>
      </c>
    </row>
    <row r="102" spans="1:3">
      <c r="A102" s="1">
        <v>98</v>
      </c>
      <c r="B102">
        <v>6078</v>
      </c>
      <c r="C102">
        <v>9568</v>
      </c>
    </row>
    <row r="103" spans="1:3">
      <c r="A103" s="1">
        <v>99</v>
      </c>
      <c r="B103">
        <v>4601</v>
      </c>
      <c r="C103">
        <v>9568</v>
      </c>
    </row>
    <row r="104" spans="1:3">
      <c r="A104" s="1">
        <v>100</v>
      </c>
      <c r="B104">
        <v>5689</v>
      </c>
      <c r="C104">
        <v>9568</v>
      </c>
    </row>
    <row r="105" spans="1:3">
      <c r="A105" s="1" t="s">
        <v>13</v>
      </c>
      <c r="B105">
        <v>956839</v>
      </c>
      <c r="C105">
        <v>9568</v>
      </c>
    </row>
  </sheetData>
  <phoneticPr fontId="17" type="noConversion"/>
  <pageMargins left="0.69930555555555596" right="0.69930555555555596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H105"/>
  <sheetViews>
    <sheetView topLeftCell="H1" workbookViewId="0">
      <selection activeCell="X13" sqref="X13:AH13"/>
    </sheetView>
  </sheetViews>
  <sheetFormatPr baseColWidth="10" defaultColWidth="8.83203125" defaultRowHeight="14"/>
  <cols>
    <col min="1" max="1" width="9.33203125"/>
    <col min="2" max="2" width="24.1640625"/>
    <col min="3" max="3" width="21.6640625"/>
    <col min="4" max="4" width="22.1640625" customWidth="1"/>
    <col min="5" max="55" width="4.5" customWidth="1"/>
    <col min="56" max="97" width="5.6640625" customWidth="1"/>
    <col min="98" max="98" width="5.5" customWidth="1"/>
    <col min="99" max="100" width="3.5" customWidth="1"/>
    <col min="101" max="101" width="4.5" customWidth="1"/>
    <col min="102" max="102" width="5.5" customWidth="1"/>
    <col min="103" max="200" width="22.1640625" customWidth="1"/>
    <col min="201" max="201" width="26.83203125" customWidth="1"/>
    <col min="202" max="202" width="22.1640625" customWidth="1"/>
  </cols>
  <sheetData>
    <row r="3" spans="1:34"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</row>
    <row r="4" spans="1:34">
      <c r="A4" t="s">
        <v>2</v>
      </c>
      <c r="B4" t="s">
        <v>456</v>
      </c>
      <c r="C4" t="s">
        <v>457</v>
      </c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</row>
    <row r="5" spans="1:34">
      <c r="A5" s="1">
        <v>1</v>
      </c>
      <c r="B5">
        <v>672784.2</v>
      </c>
      <c r="C5">
        <v>212408</v>
      </c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</row>
    <row r="6" spans="1:34">
      <c r="A6" s="1">
        <v>2</v>
      </c>
      <c r="B6">
        <v>1543119.66</v>
      </c>
      <c r="C6">
        <v>212408</v>
      </c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</row>
    <row r="7" spans="1:34">
      <c r="A7" s="1">
        <v>3</v>
      </c>
      <c r="B7">
        <v>186123.96</v>
      </c>
      <c r="C7">
        <v>212408</v>
      </c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>
      <c r="A8" s="1">
        <v>4</v>
      </c>
      <c r="B8">
        <v>637560</v>
      </c>
      <c r="C8">
        <v>212408</v>
      </c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</row>
    <row r="9" spans="1:34">
      <c r="A9" s="1">
        <v>5</v>
      </c>
      <c r="B9">
        <v>226676.3</v>
      </c>
      <c r="C9">
        <v>212408</v>
      </c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</row>
    <row r="10" spans="1:34">
      <c r="A10" s="1">
        <v>6</v>
      </c>
      <c r="B10">
        <v>486095.72</v>
      </c>
      <c r="C10">
        <v>212408</v>
      </c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</row>
    <row r="11" spans="1:34">
      <c r="A11" s="1">
        <v>7</v>
      </c>
      <c r="B11">
        <v>822495.1</v>
      </c>
      <c r="C11">
        <v>212408</v>
      </c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</row>
    <row r="12" spans="1:34">
      <c r="A12" s="1">
        <v>8</v>
      </c>
      <c r="B12">
        <v>249399.73</v>
      </c>
      <c r="C12">
        <v>212408</v>
      </c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</row>
    <row r="13" spans="1:34" ht="17">
      <c r="A13" s="1">
        <v>9</v>
      </c>
      <c r="B13">
        <v>280631</v>
      </c>
      <c r="C13">
        <v>212408</v>
      </c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</row>
    <row r="14" spans="1:34">
      <c r="A14" s="1">
        <v>10</v>
      </c>
      <c r="B14">
        <v>148494.75</v>
      </c>
      <c r="C14">
        <v>212408</v>
      </c>
    </row>
    <row r="15" spans="1:34">
      <c r="A15" s="1">
        <v>11</v>
      </c>
      <c r="B15">
        <v>314388</v>
      </c>
      <c r="C15">
        <v>212408</v>
      </c>
    </row>
    <row r="16" spans="1:34">
      <c r="A16" s="1">
        <v>12</v>
      </c>
      <c r="B16">
        <v>313774.09999999998</v>
      </c>
      <c r="C16">
        <v>212408</v>
      </c>
    </row>
    <row r="17" spans="1:5">
      <c r="A17" s="1">
        <v>13</v>
      </c>
      <c r="B17">
        <v>271339.68</v>
      </c>
      <c r="C17">
        <v>212408</v>
      </c>
    </row>
    <row r="18" spans="1:5">
      <c r="A18" s="1">
        <v>14</v>
      </c>
      <c r="B18">
        <v>252513.6</v>
      </c>
      <c r="C18">
        <v>212408</v>
      </c>
    </row>
    <row r="19" spans="1:5">
      <c r="A19" s="1">
        <v>15</v>
      </c>
      <c r="B19">
        <v>225044.3</v>
      </c>
      <c r="C19">
        <v>212408</v>
      </c>
    </row>
    <row r="20" spans="1:5">
      <c r="A20" s="1">
        <v>16</v>
      </c>
      <c r="B20">
        <v>82174.25</v>
      </c>
      <c r="C20">
        <v>212408</v>
      </c>
    </row>
    <row r="21" spans="1:5">
      <c r="A21" s="1">
        <v>17</v>
      </c>
      <c r="B21">
        <v>128940.74</v>
      </c>
      <c r="C21">
        <v>212408</v>
      </c>
    </row>
    <row r="22" spans="1:5">
      <c r="A22" s="1">
        <v>18</v>
      </c>
      <c r="B22">
        <v>159587.07</v>
      </c>
      <c r="C22">
        <v>212408</v>
      </c>
    </row>
    <row r="23" spans="1:5">
      <c r="A23" s="1">
        <v>19</v>
      </c>
      <c r="B23">
        <v>77700</v>
      </c>
      <c r="C23">
        <v>212408</v>
      </c>
    </row>
    <row r="24" spans="1:5">
      <c r="A24" s="1">
        <v>20</v>
      </c>
      <c r="B24">
        <v>113561.68</v>
      </c>
      <c r="C24">
        <v>212408</v>
      </c>
    </row>
    <row r="25" spans="1:5">
      <c r="A25" s="1">
        <v>21</v>
      </c>
      <c r="B25">
        <v>1016591.45</v>
      </c>
      <c r="C25">
        <v>212408</v>
      </c>
    </row>
    <row r="26" spans="1:5">
      <c r="A26" s="1">
        <v>22</v>
      </c>
      <c r="B26">
        <v>426738</v>
      </c>
      <c r="C26">
        <v>212408</v>
      </c>
    </row>
    <row r="27" spans="1:5">
      <c r="A27" s="1">
        <v>23</v>
      </c>
      <c r="B27">
        <v>234614.91</v>
      </c>
      <c r="C27">
        <v>212408</v>
      </c>
    </row>
    <row r="28" spans="1:5">
      <c r="A28" s="1">
        <v>24</v>
      </c>
      <c r="B28">
        <v>487838.01</v>
      </c>
      <c r="C28">
        <v>212408</v>
      </c>
      <c r="D28">
        <v>498246.31</v>
      </c>
    </row>
    <row r="29" spans="1:5">
      <c r="A29" s="1">
        <v>25</v>
      </c>
      <c r="B29">
        <v>269326.5</v>
      </c>
      <c r="C29">
        <v>212408</v>
      </c>
      <c r="D29">
        <v>95854.06</v>
      </c>
    </row>
    <row r="30" spans="1:5">
      <c r="A30" s="1">
        <v>26</v>
      </c>
      <c r="B30">
        <v>181470.31</v>
      </c>
      <c r="C30">
        <v>212408</v>
      </c>
      <c r="D30">
        <v>50123.39</v>
      </c>
    </row>
    <row r="31" spans="1:5">
      <c r="A31" s="1">
        <v>27</v>
      </c>
      <c r="B31">
        <v>143948.97</v>
      </c>
      <c r="C31">
        <v>212408</v>
      </c>
      <c r="D31">
        <v>80120.960000000006</v>
      </c>
      <c r="E31" t="s">
        <v>459</v>
      </c>
    </row>
    <row r="32" spans="1:5">
      <c r="A32" s="1">
        <v>28</v>
      </c>
      <c r="B32">
        <v>213366.6</v>
      </c>
      <c r="C32">
        <v>212408</v>
      </c>
      <c r="D32">
        <v>46819.59</v>
      </c>
      <c r="E32" t="s">
        <v>460</v>
      </c>
    </row>
    <row r="33" spans="1:5">
      <c r="A33" s="1">
        <v>29</v>
      </c>
      <c r="B33">
        <v>105849.9</v>
      </c>
      <c r="C33">
        <v>212408</v>
      </c>
      <c r="D33" s="3">
        <v>42656.15</v>
      </c>
      <c r="E33" s="4" t="s">
        <v>461</v>
      </c>
    </row>
    <row r="34" spans="1:5">
      <c r="A34" s="1">
        <v>30</v>
      </c>
      <c r="B34">
        <v>103318.69</v>
      </c>
      <c r="C34">
        <v>212408</v>
      </c>
      <c r="D34" s="3">
        <v>40121.43</v>
      </c>
      <c r="E34" t="s">
        <v>462</v>
      </c>
    </row>
    <row r="35" spans="1:5">
      <c r="A35" s="1">
        <v>31</v>
      </c>
      <c r="B35">
        <v>164276.31</v>
      </c>
      <c r="C35">
        <v>212408</v>
      </c>
      <c r="D35" s="3">
        <v>20758.22</v>
      </c>
      <c r="E35" t="s">
        <v>463</v>
      </c>
    </row>
    <row r="36" spans="1:5">
      <c r="A36" s="1">
        <v>32</v>
      </c>
      <c r="B36">
        <v>240302.13</v>
      </c>
      <c r="C36">
        <v>212408</v>
      </c>
    </row>
    <row r="37" spans="1:5">
      <c r="A37" s="1">
        <v>33</v>
      </c>
      <c r="B37">
        <v>112944.86</v>
      </c>
      <c r="C37">
        <v>212408</v>
      </c>
    </row>
    <row r="38" spans="1:5">
      <c r="A38" s="1">
        <v>34</v>
      </c>
      <c r="C38">
        <v>212408</v>
      </c>
    </row>
    <row r="39" spans="1:5">
      <c r="A39" s="1">
        <v>35</v>
      </c>
      <c r="B39">
        <v>271169.58</v>
      </c>
      <c r="C39">
        <v>212408</v>
      </c>
    </row>
    <row r="40" spans="1:5">
      <c r="A40" s="1">
        <v>36</v>
      </c>
      <c r="B40">
        <v>276159.78000000003</v>
      </c>
      <c r="C40">
        <v>212408</v>
      </c>
    </row>
    <row r="41" spans="1:5">
      <c r="A41" s="1">
        <v>37</v>
      </c>
      <c r="B41">
        <v>169797.8</v>
      </c>
      <c r="C41">
        <v>212408</v>
      </c>
      <c r="D41">
        <f t="shared" ref="D41:D48" si="0">D28/874700</f>
        <v>0.56961965245226931</v>
      </c>
    </row>
    <row r="42" spans="1:5">
      <c r="A42" s="1">
        <v>38</v>
      </c>
      <c r="B42">
        <v>81965.320000000007</v>
      </c>
      <c r="C42">
        <v>212408</v>
      </c>
      <c r="D42">
        <f t="shared" si="0"/>
        <v>0.10958506916657139</v>
      </c>
    </row>
    <row r="43" spans="1:5">
      <c r="A43" s="1">
        <v>39</v>
      </c>
      <c r="B43">
        <v>209186.61</v>
      </c>
      <c r="C43">
        <v>212408</v>
      </c>
      <c r="D43">
        <f t="shared" si="0"/>
        <v>5.7303521207271065E-2</v>
      </c>
    </row>
    <row r="44" spans="1:5">
      <c r="A44" s="1">
        <v>40</v>
      </c>
      <c r="B44">
        <v>278756.3</v>
      </c>
      <c r="C44">
        <v>212408</v>
      </c>
      <c r="D44">
        <f t="shared" si="0"/>
        <v>9.1598216531382198E-2</v>
      </c>
    </row>
    <row r="45" spans="1:5">
      <c r="A45" s="1">
        <v>41</v>
      </c>
      <c r="B45">
        <v>182268.72</v>
      </c>
      <c r="C45">
        <v>212408</v>
      </c>
      <c r="D45">
        <f t="shared" si="0"/>
        <v>5.3526454784497537E-2</v>
      </c>
    </row>
    <row r="46" spans="1:5">
      <c r="A46" s="1">
        <v>42</v>
      </c>
      <c r="B46">
        <v>173500.2</v>
      </c>
      <c r="C46">
        <v>212408</v>
      </c>
      <c r="D46">
        <f t="shared" si="0"/>
        <v>4.8766605693380587E-2</v>
      </c>
    </row>
    <row r="47" spans="1:5">
      <c r="A47" s="1">
        <v>43</v>
      </c>
      <c r="B47">
        <v>534861.6</v>
      </c>
      <c r="C47">
        <v>212408</v>
      </c>
      <c r="D47">
        <f t="shared" si="0"/>
        <v>4.5868789299188292E-2</v>
      </c>
    </row>
    <row r="48" spans="1:5">
      <c r="A48" s="1">
        <v>44</v>
      </c>
      <c r="B48">
        <v>135498.69</v>
      </c>
      <c r="C48">
        <v>212408</v>
      </c>
      <c r="D48">
        <f t="shared" si="0"/>
        <v>2.3731816622842117E-2</v>
      </c>
    </row>
    <row r="49" spans="1:4">
      <c r="A49" s="1">
        <v>45</v>
      </c>
      <c r="B49">
        <v>98117.25</v>
      </c>
      <c r="C49">
        <v>212408</v>
      </c>
    </row>
    <row r="50" spans="1:4">
      <c r="A50" s="1">
        <v>46</v>
      </c>
      <c r="B50">
        <v>168973.92</v>
      </c>
      <c r="C50">
        <v>212408</v>
      </c>
    </row>
    <row r="51" spans="1:4">
      <c r="A51" s="1">
        <v>47</v>
      </c>
      <c r="B51">
        <v>263557.8</v>
      </c>
      <c r="C51">
        <v>212408</v>
      </c>
      <c r="D51">
        <f>SUM(D41:D48)</f>
        <v>1.0000001257574025</v>
      </c>
    </row>
    <row r="52" spans="1:4">
      <c r="A52" s="1">
        <v>48</v>
      </c>
      <c r="C52">
        <v>212408</v>
      </c>
    </row>
    <row r="53" spans="1:4">
      <c r="A53" s="1">
        <v>49</v>
      </c>
      <c r="B53">
        <v>232082.55</v>
      </c>
      <c r="C53">
        <v>212408</v>
      </c>
    </row>
    <row r="54" spans="1:4">
      <c r="A54" s="1">
        <v>50</v>
      </c>
      <c r="B54">
        <v>175541.5</v>
      </c>
      <c r="C54">
        <v>212408</v>
      </c>
    </row>
    <row r="55" spans="1:4">
      <c r="A55" s="1">
        <v>51</v>
      </c>
      <c r="B55">
        <v>114416.4</v>
      </c>
      <c r="C55">
        <v>212408</v>
      </c>
    </row>
    <row r="56" spans="1:4">
      <c r="A56" s="1">
        <v>52</v>
      </c>
      <c r="B56">
        <v>144584.9</v>
      </c>
      <c r="C56">
        <v>212408</v>
      </c>
    </row>
    <row r="57" spans="1:4">
      <c r="A57" s="1">
        <v>53</v>
      </c>
      <c r="B57">
        <v>92435.18</v>
      </c>
      <c r="C57">
        <v>212408</v>
      </c>
    </row>
    <row r="58" spans="1:4">
      <c r="A58" s="1">
        <v>54</v>
      </c>
      <c r="B58">
        <v>73402.78</v>
      </c>
      <c r="C58">
        <v>212408</v>
      </c>
    </row>
    <row r="59" spans="1:4">
      <c r="A59" s="1">
        <v>55</v>
      </c>
      <c r="B59">
        <v>132946.31</v>
      </c>
      <c r="C59">
        <v>212408</v>
      </c>
    </row>
    <row r="60" spans="1:4">
      <c r="A60" s="1">
        <v>56</v>
      </c>
      <c r="B60">
        <v>222980.58</v>
      </c>
      <c r="C60">
        <v>212408</v>
      </c>
    </row>
    <row r="61" spans="1:4">
      <c r="A61" s="1">
        <v>57</v>
      </c>
      <c r="B61">
        <v>308790.90000000002</v>
      </c>
      <c r="C61">
        <v>212408</v>
      </c>
    </row>
    <row r="62" spans="1:4">
      <c r="A62" s="1">
        <v>58</v>
      </c>
      <c r="B62">
        <v>36709.74</v>
      </c>
      <c r="C62">
        <v>212408</v>
      </c>
    </row>
    <row r="63" spans="1:4">
      <c r="A63" s="1">
        <v>59</v>
      </c>
      <c r="B63">
        <v>148777.12</v>
      </c>
      <c r="C63">
        <v>212408</v>
      </c>
    </row>
    <row r="64" spans="1:4">
      <c r="A64" s="1">
        <v>60</v>
      </c>
      <c r="B64">
        <v>67257.78</v>
      </c>
      <c r="C64">
        <v>212408</v>
      </c>
    </row>
    <row r="65" spans="1:3">
      <c r="A65" s="1">
        <v>61</v>
      </c>
      <c r="B65">
        <v>191191.67999999999</v>
      </c>
      <c r="C65">
        <v>212408</v>
      </c>
    </row>
    <row r="66" spans="1:3">
      <c r="A66" s="1">
        <v>62</v>
      </c>
      <c r="B66">
        <v>111363.27</v>
      </c>
      <c r="C66">
        <v>212408</v>
      </c>
    </row>
    <row r="67" spans="1:3">
      <c r="A67" s="1">
        <v>63</v>
      </c>
      <c r="B67">
        <v>67321.100000000006</v>
      </c>
      <c r="C67">
        <v>212408</v>
      </c>
    </row>
    <row r="68" spans="1:3">
      <c r="A68" s="1">
        <v>64</v>
      </c>
      <c r="B68">
        <v>178530.47</v>
      </c>
      <c r="C68">
        <v>212408</v>
      </c>
    </row>
    <row r="69" spans="1:3">
      <c r="A69" s="1">
        <v>65</v>
      </c>
      <c r="B69">
        <v>360755.64</v>
      </c>
      <c r="C69">
        <v>212408</v>
      </c>
    </row>
    <row r="70" spans="1:3">
      <c r="A70" s="1">
        <v>66</v>
      </c>
      <c r="B70">
        <v>141813.51</v>
      </c>
      <c r="C70">
        <v>212408</v>
      </c>
    </row>
    <row r="71" spans="1:3">
      <c r="A71" s="1">
        <v>67</v>
      </c>
      <c r="B71">
        <v>36443.519999999997</v>
      </c>
      <c r="C71">
        <v>212408</v>
      </c>
    </row>
    <row r="72" spans="1:3">
      <c r="A72" s="1">
        <v>68</v>
      </c>
      <c r="B72">
        <v>68515.839999999997</v>
      </c>
      <c r="C72">
        <v>212408</v>
      </c>
    </row>
    <row r="73" spans="1:3">
      <c r="A73" s="1">
        <v>69</v>
      </c>
      <c r="B73">
        <v>95629.45</v>
      </c>
      <c r="C73">
        <v>212408</v>
      </c>
    </row>
    <row r="74" spans="1:3">
      <c r="A74" s="1">
        <v>70</v>
      </c>
      <c r="B74">
        <v>254195.24</v>
      </c>
      <c r="C74">
        <v>212408</v>
      </c>
    </row>
    <row r="75" spans="1:3">
      <c r="A75" s="1">
        <v>71</v>
      </c>
      <c r="B75">
        <v>77965.3</v>
      </c>
      <c r="C75">
        <v>212408</v>
      </c>
    </row>
    <row r="76" spans="1:3">
      <c r="A76" s="1">
        <v>72</v>
      </c>
      <c r="B76">
        <v>71448.479999999996</v>
      </c>
      <c r="C76">
        <v>212408</v>
      </c>
    </row>
    <row r="77" spans="1:3">
      <c r="A77" s="1">
        <v>73</v>
      </c>
      <c r="B77">
        <v>36234.19</v>
      </c>
      <c r="C77">
        <v>212408</v>
      </c>
    </row>
    <row r="78" spans="1:3">
      <c r="A78" s="1">
        <v>74</v>
      </c>
      <c r="B78">
        <v>108220.32</v>
      </c>
      <c r="C78">
        <v>212408</v>
      </c>
    </row>
    <row r="79" spans="1:3">
      <c r="A79" s="1">
        <v>75</v>
      </c>
      <c r="B79">
        <v>147696.32000000001</v>
      </c>
      <c r="C79">
        <v>212408</v>
      </c>
    </row>
    <row r="80" spans="1:3">
      <c r="A80" s="1">
        <v>76</v>
      </c>
      <c r="B80">
        <v>140876.01999999999</v>
      </c>
      <c r="C80">
        <v>212408</v>
      </c>
    </row>
    <row r="81" spans="1:3">
      <c r="A81" s="1">
        <v>77</v>
      </c>
      <c r="B81">
        <v>35265.449999999997</v>
      </c>
      <c r="C81">
        <v>212408</v>
      </c>
    </row>
    <row r="82" spans="1:3">
      <c r="A82" s="1">
        <v>78</v>
      </c>
      <c r="B82">
        <v>258997.5</v>
      </c>
      <c r="C82">
        <v>212408</v>
      </c>
    </row>
    <row r="83" spans="1:3">
      <c r="A83" s="1">
        <v>79</v>
      </c>
      <c r="B83">
        <v>74850.149999999994</v>
      </c>
      <c r="C83">
        <v>212408</v>
      </c>
    </row>
    <row r="84" spans="1:3">
      <c r="A84" s="1">
        <v>80</v>
      </c>
      <c r="B84">
        <v>77518.98</v>
      </c>
      <c r="C84">
        <v>212408</v>
      </c>
    </row>
    <row r="85" spans="1:3">
      <c r="A85" s="1">
        <v>81</v>
      </c>
      <c r="B85">
        <v>237479.97</v>
      </c>
      <c r="C85">
        <v>212408</v>
      </c>
    </row>
    <row r="86" spans="1:3">
      <c r="A86" s="1">
        <v>82</v>
      </c>
      <c r="B86">
        <v>41526.36</v>
      </c>
      <c r="C86">
        <v>212408</v>
      </c>
    </row>
    <row r="87" spans="1:3">
      <c r="A87" s="1">
        <v>83</v>
      </c>
      <c r="B87">
        <v>95560.3</v>
      </c>
      <c r="C87">
        <v>212408</v>
      </c>
    </row>
    <row r="88" spans="1:3">
      <c r="A88" s="1">
        <v>84</v>
      </c>
      <c r="B88">
        <v>258319.39</v>
      </c>
      <c r="C88">
        <v>212408</v>
      </c>
    </row>
    <row r="89" spans="1:3">
      <c r="A89" s="1">
        <v>85</v>
      </c>
      <c r="B89">
        <v>53101.35</v>
      </c>
      <c r="C89">
        <v>212408</v>
      </c>
    </row>
    <row r="90" spans="1:3">
      <c r="A90" s="1">
        <v>86</v>
      </c>
      <c r="B90">
        <v>393203.3</v>
      </c>
      <c r="C90">
        <v>212408</v>
      </c>
    </row>
    <row r="91" spans="1:3">
      <c r="A91" s="1">
        <v>87</v>
      </c>
      <c r="B91">
        <v>98124.74</v>
      </c>
      <c r="C91">
        <v>212408</v>
      </c>
    </row>
    <row r="92" spans="1:3">
      <c r="A92" s="1">
        <v>88</v>
      </c>
      <c r="B92">
        <v>89163.36</v>
      </c>
      <c r="C92">
        <v>212408</v>
      </c>
    </row>
    <row r="93" spans="1:3">
      <c r="A93" s="1">
        <v>89</v>
      </c>
      <c r="B93">
        <v>127075.03</v>
      </c>
      <c r="C93">
        <v>212408</v>
      </c>
    </row>
    <row r="94" spans="1:3">
      <c r="A94" s="1">
        <v>90</v>
      </c>
      <c r="B94">
        <v>219945</v>
      </c>
      <c r="C94">
        <v>212408</v>
      </c>
    </row>
    <row r="95" spans="1:3">
      <c r="A95" s="1">
        <v>91</v>
      </c>
      <c r="B95">
        <v>229210.3</v>
      </c>
      <c r="C95">
        <v>212408</v>
      </c>
    </row>
    <row r="96" spans="1:3">
      <c r="A96" s="1">
        <v>92</v>
      </c>
      <c r="B96">
        <v>42453.45</v>
      </c>
      <c r="C96">
        <v>212408</v>
      </c>
    </row>
    <row r="97" spans="1:3">
      <c r="A97" s="1">
        <v>93</v>
      </c>
      <c r="B97">
        <v>79854.92</v>
      </c>
      <c r="C97">
        <v>212408</v>
      </c>
    </row>
    <row r="98" spans="1:3">
      <c r="A98" s="1">
        <v>94</v>
      </c>
      <c r="B98">
        <v>187045.22</v>
      </c>
      <c r="C98">
        <v>212408</v>
      </c>
    </row>
    <row r="99" spans="1:3">
      <c r="A99" s="1">
        <v>95</v>
      </c>
      <c r="B99">
        <v>210350.7</v>
      </c>
      <c r="C99">
        <v>212408</v>
      </c>
    </row>
    <row r="100" spans="1:3">
      <c r="A100" s="1">
        <v>96</v>
      </c>
      <c r="B100">
        <v>106368.65</v>
      </c>
      <c r="C100">
        <v>212408</v>
      </c>
    </row>
    <row r="101" spans="1:3">
      <c r="A101" s="1">
        <v>97</v>
      </c>
      <c r="B101">
        <v>77988.97</v>
      </c>
      <c r="C101">
        <v>212408</v>
      </c>
    </row>
    <row r="102" spans="1:3">
      <c r="A102" s="1">
        <v>98</v>
      </c>
      <c r="B102">
        <v>78831.66</v>
      </c>
      <c r="C102">
        <v>212408</v>
      </c>
    </row>
    <row r="103" spans="1:3">
      <c r="A103" s="1">
        <v>99</v>
      </c>
      <c r="B103">
        <v>49460.75</v>
      </c>
      <c r="C103">
        <v>212408</v>
      </c>
    </row>
    <row r="104" spans="1:3">
      <c r="A104" s="1">
        <v>100</v>
      </c>
      <c r="B104">
        <v>119412.11</v>
      </c>
      <c r="C104">
        <v>212408</v>
      </c>
    </row>
    <row r="105" spans="1:3">
      <c r="A105" s="1" t="s">
        <v>13</v>
      </c>
      <c r="B105">
        <v>20816037.75</v>
      </c>
      <c r="C105">
        <v>21240800</v>
      </c>
    </row>
  </sheetData>
  <mergeCells count="3">
    <mergeCell ref="X13:AH13"/>
    <mergeCell ref="X3:AC12"/>
    <mergeCell ref="AD3:AH12"/>
  </mergeCells>
  <phoneticPr fontId="17" type="noConversion"/>
  <pageMargins left="0.69930555555555596" right="0.69930555555555596" top="0.75" bottom="0.75" header="0.3" footer="0.3"/>
  <pageSetup paperSize="9" orientation="portrait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0"/>
  <sheetViews>
    <sheetView topLeftCell="C4" zoomScale="85" zoomScaleNormal="85" workbookViewId="0">
      <selection activeCell="O10" sqref="O10"/>
    </sheetView>
  </sheetViews>
  <sheetFormatPr baseColWidth="10" defaultColWidth="9" defaultRowHeight="14"/>
  <cols>
    <col min="1" max="1" width="16"/>
    <col min="2" max="2" width="12.83203125"/>
  </cols>
  <sheetData>
    <row r="1" spans="1:2">
      <c r="A1" t="s">
        <v>464</v>
      </c>
      <c r="B1" t="s">
        <v>1</v>
      </c>
    </row>
    <row r="3" spans="1:2">
      <c r="A3" t="s">
        <v>2</v>
      </c>
      <c r="B3" t="s">
        <v>465</v>
      </c>
    </row>
    <row r="4" spans="1:2">
      <c r="A4" s="1" t="s">
        <v>68</v>
      </c>
      <c r="B4">
        <v>5</v>
      </c>
    </row>
    <row r="5" spans="1:2">
      <c r="A5" s="1" t="s">
        <v>80</v>
      </c>
      <c r="B5">
        <v>4</v>
      </c>
    </row>
    <row r="6" spans="1:2">
      <c r="A6" s="1" t="s">
        <v>213</v>
      </c>
      <c r="B6">
        <v>3</v>
      </c>
    </row>
    <row r="7" spans="1:2">
      <c r="A7" s="1" t="s">
        <v>177</v>
      </c>
      <c r="B7">
        <v>3</v>
      </c>
    </row>
    <row r="8" spans="1:2">
      <c r="A8" s="1" t="s">
        <v>373</v>
      </c>
      <c r="B8">
        <v>2</v>
      </c>
    </row>
    <row r="9" spans="1:2">
      <c r="A9" s="1" t="s">
        <v>278</v>
      </c>
      <c r="B9">
        <v>2</v>
      </c>
    </row>
    <row r="10" spans="1:2">
      <c r="A10" s="1" t="s">
        <v>241</v>
      </c>
      <c r="B10">
        <v>2</v>
      </c>
    </row>
    <row r="11" spans="1:2">
      <c r="A11" s="1" t="s">
        <v>196</v>
      </c>
      <c r="B11">
        <v>2</v>
      </c>
    </row>
    <row r="12" spans="1:2">
      <c r="A12" s="1" t="s">
        <v>188</v>
      </c>
      <c r="B12">
        <v>2</v>
      </c>
    </row>
    <row r="13" spans="1:2">
      <c r="A13" s="1" t="s">
        <v>185</v>
      </c>
      <c r="B13">
        <v>2</v>
      </c>
    </row>
    <row r="14" spans="1:2">
      <c r="A14" s="1" t="s">
        <v>162</v>
      </c>
      <c r="B14">
        <v>2</v>
      </c>
    </row>
    <row r="15" spans="1:2">
      <c r="A15" s="1" t="s">
        <v>139</v>
      </c>
      <c r="B15">
        <v>2</v>
      </c>
    </row>
    <row r="16" spans="1:2">
      <c r="A16" s="1" t="s">
        <v>135</v>
      </c>
      <c r="B16">
        <v>2</v>
      </c>
    </row>
    <row r="17" spans="1:2">
      <c r="A17" s="1" t="s">
        <v>95</v>
      </c>
      <c r="B17">
        <v>2</v>
      </c>
    </row>
    <row r="18" spans="1:2">
      <c r="A18" s="1" t="s">
        <v>226</v>
      </c>
      <c r="B18">
        <v>2</v>
      </c>
    </row>
    <row r="19" spans="1:2">
      <c r="A19" s="1" t="s">
        <v>85</v>
      </c>
      <c r="B19">
        <v>2</v>
      </c>
    </row>
    <row r="20" spans="1:2">
      <c r="A20" s="1" t="s">
        <v>13</v>
      </c>
      <c r="B20">
        <v>39</v>
      </c>
    </row>
  </sheetData>
  <phoneticPr fontId="17" type="noConversion"/>
  <pageMargins left="0.69930555555555596" right="0.69930555555555596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B13"/>
  <sheetViews>
    <sheetView topLeftCell="C1" workbookViewId="0">
      <selection activeCell="A3" sqref="A3"/>
    </sheetView>
  </sheetViews>
  <sheetFormatPr baseColWidth="10" defaultColWidth="9" defaultRowHeight="14"/>
  <cols>
    <col min="1" max="1" width="19.33203125"/>
    <col min="2" max="2" width="22"/>
    <col min="3" max="3" width="13.1640625" customWidth="1"/>
  </cols>
  <sheetData>
    <row r="3" spans="1:2">
      <c r="A3" t="s">
        <v>2</v>
      </c>
      <c r="B3" t="s">
        <v>454</v>
      </c>
    </row>
    <row r="4" spans="1:2">
      <c r="A4" s="1" t="s">
        <v>68</v>
      </c>
      <c r="B4">
        <v>49442</v>
      </c>
    </row>
    <row r="5" spans="1:2">
      <c r="A5" s="1" t="s">
        <v>80</v>
      </c>
      <c r="B5">
        <v>49030</v>
      </c>
    </row>
    <row r="6" spans="1:2">
      <c r="A6" s="1" t="s">
        <v>85</v>
      </c>
      <c r="B6">
        <v>27709</v>
      </c>
    </row>
    <row r="7" spans="1:2">
      <c r="A7" s="1" t="s">
        <v>177</v>
      </c>
      <c r="B7">
        <v>26178</v>
      </c>
    </row>
    <row r="8" spans="1:2">
      <c r="A8" s="1" t="s">
        <v>100</v>
      </c>
      <c r="B8">
        <v>16558</v>
      </c>
    </row>
    <row r="9" spans="1:2">
      <c r="A9" s="1" t="s">
        <v>226</v>
      </c>
      <c r="B9">
        <v>12135</v>
      </c>
    </row>
    <row r="10" spans="1:2">
      <c r="A10" s="1" t="s">
        <v>405</v>
      </c>
      <c r="B10">
        <v>6239</v>
      </c>
    </row>
    <row r="11" spans="1:2">
      <c r="A11" s="1" t="s">
        <v>192</v>
      </c>
      <c r="B11">
        <v>5022</v>
      </c>
    </row>
    <row r="12" spans="1:2">
      <c r="A12" s="1" t="s">
        <v>377</v>
      </c>
      <c r="B12">
        <v>2955</v>
      </c>
    </row>
    <row r="13" spans="1:2">
      <c r="A13" s="1" t="s">
        <v>13</v>
      </c>
      <c r="B13">
        <v>195268</v>
      </c>
    </row>
  </sheetData>
  <phoneticPr fontId="17" type="noConversion"/>
  <pageMargins left="0.69930555555555596" right="0.69930555555555596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B18"/>
  <sheetViews>
    <sheetView workbookViewId="0">
      <selection activeCell="E21" sqref="E21"/>
    </sheetView>
  </sheetViews>
  <sheetFormatPr baseColWidth="10" defaultColWidth="9" defaultRowHeight="14"/>
  <cols>
    <col min="1" max="1" width="10.33203125"/>
    <col min="2" max="2" width="22.5"/>
    <col min="3" max="3" width="22.33203125" customWidth="1"/>
  </cols>
  <sheetData>
    <row r="3" spans="1:2">
      <c r="A3" t="s">
        <v>2</v>
      </c>
      <c r="B3" t="s">
        <v>466</v>
      </c>
    </row>
    <row r="4" spans="1:2">
      <c r="A4" s="1" t="s">
        <v>467</v>
      </c>
      <c r="B4">
        <v>14</v>
      </c>
    </row>
    <row r="5" spans="1:2">
      <c r="A5" s="1" t="s">
        <v>468</v>
      </c>
      <c r="B5">
        <v>13</v>
      </c>
    </row>
    <row r="6" spans="1:2">
      <c r="A6" s="1" t="s">
        <v>469</v>
      </c>
      <c r="B6">
        <v>13</v>
      </c>
    </row>
    <row r="7" spans="1:2">
      <c r="A7" s="1" t="s">
        <v>470</v>
      </c>
      <c r="B7">
        <v>13</v>
      </c>
    </row>
    <row r="8" spans="1:2">
      <c r="A8" s="1" t="s">
        <v>471</v>
      </c>
      <c r="B8">
        <v>10</v>
      </c>
    </row>
    <row r="9" spans="1:2">
      <c r="A9" s="1" t="s">
        <v>472</v>
      </c>
      <c r="B9">
        <v>8</v>
      </c>
    </row>
    <row r="10" spans="1:2">
      <c r="A10" s="1" t="s">
        <v>473</v>
      </c>
      <c r="B10">
        <v>7</v>
      </c>
    </row>
    <row r="11" spans="1:2">
      <c r="A11" s="1" t="s">
        <v>474</v>
      </c>
      <c r="B11">
        <v>6</v>
      </c>
    </row>
    <row r="12" spans="1:2">
      <c r="A12" s="1" t="s">
        <v>475</v>
      </c>
      <c r="B12">
        <v>6</v>
      </c>
    </row>
    <row r="13" spans="1:2">
      <c r="A13" s="1" t="s">
        <v>476</v>
      </c>
      <c r="B13">
        <v>4</v>
      </c>
    </row>
    <row r="14" spans="1:2">
      <c r="A14" s="1" t="s">
        <v>477</v>
      </c>
      <c r="B14">
        <v>2</v>
      </c>
    </row>
    <row r="15" spans="1:2">
      <c r="A15" s="1" t="s">
        <v>478</v>
      </c>
      <c r="B15">
        <v>2</v>
      </c>
    </row>
    <row r="16" spans="1:2">
      <c r="A16" s="1" t="s">
        <v>479</v>
      </c>
      <c r="B16">
        <v>1</v>
      </c>
    </row>
    <row r="17" spans="1:2">
      <c r="A17" s="1" t="s">
        <v>480</v>
      </c>
      <c r="B17">
        <v>1</v>
      </c>
    </row>
    <row r="18" spans="1:2">
      <c r="A18" s="1" t="s">
        <v>13</v>
      </c>
      <c r="B18">
        <v>100</v>
      </c>
    </row>
  </sheetData>
  <phoneticPr fontId="17" type="noConversion"/>
  <pageMargins left="0.69930555555555596" right="0.69930555555555596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B8"/>
  <sheetViews>
    <sheetView zoomScale="85" zoomScaleNormal="85" workbookViewId="0">
      <selection activeCell="L26" sqref="K26:L28"/>
    </sheetView>
  </sheetViews>
  <sheetFormatPr baseColWidth="10" defaultColWidth="9" defaultRowHeight="14"/>
  <cols>
    <col min="1" max="1" width="9.33203125"/>
    <col min="2" max="2" width="17.33203125"/>
  </cols>
  <sheetData>
    <row r="3" spans="1:2">
      <c r="A3" t="s">
        <v>2</v>
      </c>
      <c r="B3" t="s">
        <v>481</v>
      </c>
    </row>
    <row r="4" spans="1:2">
      <c r="A4" s="1" t="s">
        <v>5</v>
      </c>
      <c r="B4">
        <v>8</v>
      </c>
    </row>
    <row r="5" spans="1:2">
      <c r="A5" s="1" t="s">
        <v>6</v>
      </c>
      <c r="B5">
        <v>59</v>
      </c>
    </row>
    <row r="6" spans="1:2">
      <c r="A6" s="1" t="s">
        <v>7</v>
      </c>
      <c r="B6">
        <v>32</v>
      </c>
    </row>
    <row r="7" spans="1:2">
      <c r="A7" s="1" t="s">
        <v>9</v>
      </c>
      <c r="B7">
        <v>1</v>
      </c>
    </row>
    <row r="8" spans="1:2">
      <c r="A8" s="1" t="s">
        <v>13</v>
      </c>
      <c r="B8">
        <v>100</v>
      </c>
    </row>
  </sheetData>
  <phoneticPr fontId="17" type="noConversion"/>
  <pageMargins left="0.69930555555555596" right="0.69930555555555596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B13"/>
  <sheetViews>
    <sheetView workbookViewId="0">
      <selection activeCell="C18" sqref="C18"/>
    </sheetView>
  </sheetViews>
  <sheetFormatPr baseColWidth="10" defaultColWidth="9" defaultRowHeight="14"/>
  <cols>
    <col min="1" max="1" width="9.33203125"/>
    <col min="2" max="2" width="17.33203125"/>
  </cols>
  <sheetData>
    <row r="3" spans="1:2">
      <c r="A3" t="s">
        <v>2</v>
      </c>
      <c r="B3" t="s">
        <v>482</v>
      </c>
    </row>
    <row r="4" spans="1:2">
      <c r="A4" s="1" t="s">
        <v>483</v>
      </c>
      <c r="B4">
        <v>26</v>
      </c>
    </row>
    <row r="5" spans="1:2">
      <c r="A5" s="1" t="s">
        <v>484</v>
      </c>
      <c r="B5">
        <v>24</v>
      </c>
    </row>
    <row r="6" spans="1:2">
      <c r="A6" s="1" t="s">
        <v>449</v>
      </c>
      <c r="B6">
        <v>17</v>
      </c>
    </row>
    <row r="7" spans="1:2">
      <c r="A7" s="1" t="s">
        <v>451</v>
      </c>
      <c r="B7">
        <v>13</v>
      </c>
    </row>
    <row r="8" spans="1:2">
      <c r="A8" s="1" t="s">
        <v>485</v>
      </c>
      <c r="B8">
        <v>10</v>
      </c>
    </row>
    <row r="9" spans="1:2">
      <c r="A9" s="1" t="s">
        <v>486</v>
      </c>
      <c r="B9">
        <v>3</v>
      </c>
    </row>
    <row r="10" spans="1:2">
      <c r="A10" s="1" t="s">
        <v>487</v>
      </c>
      <c r="B10">
        <v>3</v>
      </c>
    </row>
    <row r="11" spans="1:2">
      <c r="A11" s="1" t="s">
        <v>488</v>
      </c>
      <c r="B11">
        <v>3</v>
      </c>
    </row>
    <row r="12" spans="1:2">
      <c r="A12" s="1" t="s">
        <v>489</v>
      </c>
      <c r="B12">
        <v>1</v>
      </c>
    </row>
    <row r="13" spans="1:2">
      <c r="A13" s="1" t="s">
        <v>13</v>
      </c>
      <c r="B13">
        <v>100</v>
      </c>
    </row>
  </sheetData>
  <phoneticPr fontId="17" type="noConversion"/>
  <pageMargins left="0.69930555555555596" right="0.69930555555555596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W16"/>
  <sheetViews>
    <sheetView topLeftCell="G1" zoomScale="85" zoomScaleNormal="85" workbookViewId="0">
      <selection activeCell="T24" sqref="T24"/>
    </sheetView>
  </sheetViews>
  <sheetFormatPr baseColWidth="10" defaultColWidth="9" defaultRowHeight="14"/>
  <cols>
    <col min="1" max="1" width="9.33203125"/>
    <col min="2" max="2" width="22"/>
    <col min="3" max="3" width="24.1640625"/>
  </cols>
  <sheetData>
    <row r="2" spans="1:23">
      <c r="D2" s="2" t="e">
        <f>GETPIVOTDATA("求和项:预测30天销售额",$A$1,"价格区间","&lt;10")/GETPIVOTDATA("求和项:预测30天销售额",$A$1)</f>
        <v>#REF!</v>
      </c>
    </row>
    <row r="3" spans="1:23">
      <c r="A3" t="s">
        <v>2</v>
      </c>
      <c r="B3" t="s">
        <v>454</v>
      </c>
      <c r="C3" t="s">
        <v>456</v>
      </c>
      <c r="D3" s="2" t="e">
        <f>GETPIVOTDATA("求和项:预测30天销售额",$A$1,"价格区间","10-20")/GETPIVOTDATA("求和项:预测30天销售额",$A$1)</f>
        <v>#REF!</v>
      </c>
    </row>
    <row r="4" spans="1:23">
      <c r="A4" s="1" t="s">
        <v>449</v>
      </c>
      <c r="B4">
        <v>148558</v>
      </c>
      <c r="C4">
        <v>3853905.46</v>
      </c>
      <c r="D4" s="2" t="e">
        <f>GETPIVOTDATA("求和项:预测30天销售额",$A$1,"价格区间","20-30")/GETPIVOTDATA("求和项:预测30天销售额",$A$1)</f>
        <v>#REF!</v>
      </c>
      <c r="R4" s="34"/>
      <c r="S4" s="34"/>
      <c r="T4" s="34"/>
      <c r="U4" s="34"/>
      <c r="V4" s="34"/>
      <c r="W4" s="34"/>
    </row>
    <row r="5" spans="1:23">
      <c r="A5" s="1" t="s">
        <v>485</v>
      </c>
      <c r="B5">
        <v>85033</v>
      </c>
      <c r="C5">
        <v>3186848.78</v>
      </c>
      <c r="D5" s="2" t="e">
        <f>GETPIVOTDATA("求和项:预测30天销售额",$A$1,"价格区间","30-40")/GETPIVOTDATA("求和项:预测30天销售额",$A$1)</f>
        <v>#REF!</v>
      </c>
      <c r="R5" s="34"/>
      <c r="S5" s="34"/>
      <c r="T5" s="34"/>
      <c r="U5" s="34"/>
      <c r="V5" s="34"/>
      <c r="W5" s="34"/>
    </row>
    <row r="6" spans="1:23">
      <c r="A6" s="1" t="s">
        <v>488</v>
      </c>
      <c r="B6">
        <v>35563</v>
      </c>
      <c r="C6">
        <v>1615676.09</v>
      </c>
      <c r="D6" s="2" t="e">
        <f>GETPIVOTDATA("求和项:预测30天销售额",$A$1,"价格区间","40-50")/GETPIVOTDATA("求和项:预测30天销售额",$A$1)</f>
        <v>#REF!</v>
      </c>
      <c r="R6" s="34"/>
      <c r="S6" s="34"/>
      <c r="T6" s="34"/>
      <c r="U6" s="34"/>
      <c r="V6" s="34"/>
      <c r="W6" s="34"/>
    </row>
    <row r="7" spans="1:23">
      <c r="A7" s="1" t="s">
        <v>487</v>
      </c>
      <c r="B7">
        <v>33611</v>
      </c>
      <c r="C7">
        <v>2952914.41</v>
      </c>
      <c r="D7" s="2" t="e">
        <f>GETPIVOTDATA("求和项:预测30天销售额",$A$1,"价格区间","50+")/GETPIVOTDATA("求和项:预测30天销售额",$A$1)</f>
        <v>#REF!</v>
      </c>
      <c r="R7" s="34"/>
      <c r="S7" s="34"/>
      <c r="T7" s="34"/>
      <c r="U7" s="34"/>
      <c r="V7" s="34"/>
      <c r="W7" s="34"/>
    </row>
    <row r="8" spans="1:23">
      <c r="A8" s="1" t="s">
        <v>489</v>
      </c>
      <c r="B8">
        <v>5022</v>
      </c>
      <c r="C8">
        <v>276159.78000000003</v>
      </c>
      <c r="R8" s="34"/>
      <c r="S8" s="34"/>
      <c r="T8" s="34"/>
      <c r="U8" s="34"/>
      <c r="V8" s="34"/>
      <c r="W8" s="34"/>
    </row>
    <row r="9" spans="1:23">
      <c r="A9" s="1" t="s">
        <v>483</v>
      </c>
      <c r="B9">
        <v>276483</v>
      </c>
      <c r="C9">
        <v>3680211.68</v>
      </c>
      <c r="R9" s="34"/>
      <c r="S9" s="34"/>
      <c r="T9" s="34"/>
      <c r="U9" s="34"/>
      <c r="V9" s="34"/>
      <c r="W9" s="34"/>
    </row>
    <row r="10" spans="1:23">
      <c r="A10" s="1" t="s">
        <v>484</v>
      </c>
      <c r="B10">
        <v>243707</v>
      </c>
      <c r="C10">
        <v>4217110.6900000004</v>
      </c>
      <c r="R10" s="34"/>
      <c r="S10" s="34"/>
      <c r="T10" s="34"/>
      <c r="U10" s="34"/>
      <c r="V10" s="34"/>
      <c r="W10" s="34"/>
    </row>
    <row r="11" spans="1:23">
      <c r="A11" s="1" t="s">
        <v>451</v>
      </c>
      <c r="B11">
        <v>119510</v>
      </c>
      <c r="C11">
        <v>996976.67</v>
      </c>
      <c r="R11" s="34"/>
      <c r="S11" s="34"/>
      <c r="T11" s="34"/>
      <c r="U11" s="34"/>
      <c r="V11" s="34"/>
      <c r="W11" s="34"/>
    </row>
    <row r="12" spans="1:23">
      <c r="A12" s="1" t="s">
        <v>486</v>
      </c>
      <c r="B12">
        <v>9352</v>
      </c>
      <c r="C12">
        <v>36234.19</v>
      </c>
      <c r="R12" s="34"/>
      <c r="S12" s="34"/>
      <c r="T12" s="34"/>
      <c r="U12" s="34"/>
      <c r="V12" s="34"/>
      <c r="W12" s="34"/>
    </row>
    <row r="13" spans="1:23">
      <c r="A13" s="1" t="s">
        <v>13</v>
      </c>
      <c r="B13">
        <v>956839</v>
      </c>
      <c r="C13">
        <v>20816037.75</v>
      </c>
      <c r="R13" s="34"/>
      <c r="S13" s="34"/>
      <c r="T13" s="34"/>
      <c r="U13" s="34"/>
      <c r="V13" s="34"/>
      <c r="W13" s="34"/>
    </row>
    <row r="14" spans="1:23">
      <c r="R14" s="34"/>
      <c r="S14" s="34"/>
      <c r="T14" s="34"/>
      <c r="U14" s="34"/>
      <c r="V14" s="34"/>
      <c r="W14" s="34"/>
    </row>
    <row r="15" spans="1:23">
      <c r="U15" s="34"/>
      <c r="V15" s="34"/>
      <c r="W15" s="34"/>
    </row>
    <row r="16" spans="1:23" ht="17">
      <c r="R16" s="33" t="s">
        <v>458</v>
      </c>
      <c r="S16" s="33"/>
      <c r="T16" s="33"/>
      <c r="U16" s="33"/>
      <c r="V16" s="33"/>
      <c r="W16" s="33"/>
    </row>
  </sheetData>
  <mergeCells count="3">
    <mergeCell ref="R16:W16"/>
    <mergeCell ref="R4:T14"/>
    <mergeCell ref="U4:W15"/>
  </mergeCells>
  <phoneticPr fontId="17" type="noConversion"/>
  <pageMargins left="0.69930555555555596" right="0.69930555555555596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B7"/>
  <sheetViews>
    <sheetView workbookViewId="0">
      <selection activeCell="F22" sqref="F22"/>
    </sheetView>
  </sheetViews>
  <sheetFormatPr baseColWidth="10" defaultColWidth="9" defaultRowHeight="14"/>
  <cols>
    <col min="1" max="1" width="9.33203125"/>
    <col min="2" max="2" width="19.5"/>
  </cols>
  <sheetData>
    <row r="3" spans="1:2">
      <c r="A3" t="s">
        <v>2</v>
      </c>
      <c r="B3" t="s">
        <v>490</v>
      </c>
    </row>
    <row r="4" spans="1:2">
      <c r="A4" s="1" t="s">
        <v>54</v>
      </c>
      <c r="B4">
        <v>22</v>
      </c>
    </row>
    <row r="5" spans="1:2">
      <c r="A5" s="1" t="s">
        <v>60</v>
      </c>
      <c r="B5">
        <v>49</v>
      </c>
    </row>
    <row r="6" spans="1:2">
      <c r="A6" s="1" t="s">
        <v>48</v>
      </c>
      <c r="B6">
        <v>29</v>
      </c>
    </row>
    <row r="7" spans="1:2">
      <c r="A7" s="1" t="s">
        <v>13</v>
      </c>
      <c r="B7">
        <v>100</v>
      </c>
    </row>
  </sheetData>
  <phoneticPr fontId="17" type="noConversion"/>
  <pageMargins left="0.69930555555555596" right="0.69930555555555596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B9"/>
  <sheetViews>
    <sheetView workbookViewId="0">
      <selection activeCell="J36" sqref="J36"/>
    </sheetView>
  </sheetViews>
  <sheetFormatPr baseColWidth="10" defaultColWidth="9" defaultRowHeight="14"/>
  <cols>
    <col min="1" max="1" width="9.33203125"/>
    <col min="2" max="2" width="17.33203125"/>
  </cols>
  <sheetData>
    <row r="3" spans="1:2">
      <c r="A3" t="s">
        <v>2</v>
      </c>
      <c r="B3" t="s">
        <v>491</v>
      </c>
    </row>
    <row r="4" spans="1:2">
      <c r="A4" s="1" t="s">
        <v>492</v>
      </c>
      <c r="B4">
        <v>76</v>
      </c>
    </row>
    <row r="5" spans="1:2">
      <c r="A5" s="1" t="s">
        <v>493</v>
      </c>
      <c r="B5">
        <v>14</v>
      </c>
    </row>
    <row r="6" spans="1:2">
      <c r="A6" s="1" t="s">
        <v>494</v>
      </c>
      <c r="B6">
        <v>5</v>
      </c>
    </row>
    <row r="7" spans="1:2">
      <c r="A7" s="1" t="s">
        <v>451</v>
      </c>
      <c r="B7">
        <v>3</v>
      </c>
    </row>
    <row r="8" spans="1:2">
      <c r="A8" s="1" t="s">
        <v>483</v>
      </c>
      <c r="B8">
        <v>2</v>
      </c>
    </row>
    <row r="9" spans="1:2">
      <c r="A9" s="1" t="s">
        <v>13</v>
      </c>
      <c r="B9">
        <v>100</v>
      </c>
    </row>
  </sheetData>
  <phoneticPr fontId="17" type="noConversion"/>
  <pageMargins left="0.69930555555555596" right="0.69930555555555596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TOP100数据总体分析</vt:lpstr>
      <vt:lpstr>Outdoor Recreation</vt:lpstr>
      <vt:lpstr>产品分类</vt:lpstr>
      <vt:lpstr>上架年份</vt:lpstr>
      <vt:lpstr>单链接卖家数</vt:lpstr>
      <vt:lpstr>销售量表现</vt:lpstr>
      <vt:lpstr>销售额表现</vt:lpstr>
      <vt:lpstr>品牌占比</vt:lpstr>
      <vt:lpstr>品牌销量</vt:lpstr>
      <vt:lpstr>review数核计</vt:lpstr>
      <vt:lpstr>评星分布</vt:lpstr>
      <vt:lpstr>价格分布</vt:lpstr>
      <vt:lpstr>价格区间销售</vt:lpstr>
      <vt:lpstr>发货方式</vt:lpstr>
      <vt:lpstr>重量区间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2018-08-27T02:00:00Z</cp:lastPrinted>
  <dcterms:created xsi:type="dcterms:W3CDTF">2018-08-27T02:00:00Z</dcterms:created>
  <dcterms:modified xsi:type="dcterms:W3CDTF">2023-02-15T02:41:48Z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D30B5D5D90184810A6025F3C26F5F89E</vt:lpwstr>
  </property>
</Properties>
</file>