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tabRatio="686" activeTab="2"/>
  </bookViews>
  <sheets>
    <sheet name="BSG矩形" sheetId="11" r:id="rId1"/>
    <sheet name="市场+竞品跟踪调查" sheetId="9" r:id="rId2"/>
    <sheet name="产品竞品分析" sheetId="1" r:id="rId3"/>
    <sheet name="Reviews analysis （多变体参数适用）" sheetId="3" r:id="rId4"/>
    <sheet name="竞品图片对比分析" sheetId="12" r:id="rId5"/>
  </sheets>
  <calcPr calcId="144525" concurrentCalc="0"/>
</workbook>
</file>

<file path=xl/comments1.xml><?xml version="1.0" encoding="utf-8"?>
<comments xmlns="http://schemas.openxmlformats.org/spreadsheetml/2006/main">
  <authors>
    <author>rice</author>
  </authors>
  <commentList>
    <comment ref="A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平台搜索页面结果
谷歌搜索页面结果
（google搜索框：输入关键词，页面越多，竞争越高）</t>
        </r>
      </text>
    </comment>
    <comment ref="B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 MerchantWords，keywordtool,keywordspy….根据关键词来判断市场容量，别瞎猜</t>
        </r>
      </text>
    </comment>
    <comment ref="C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进入Google keywords planner --- 找到关键词 broad match ---Get ideas--Average Monthly Searchs--分析相关数据 
法则是最少要有10,000 monthly search
</t>
        </r>
      </text>
    </comment>
    <comment ref="D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进入Google trends --explore--select your category --select your country--select a data range --enter your keywords 分析数据并看看你的市场需求是上升还是下降。</t>
        </r>
      </text>
    </comment>
    <comment ref="E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Google ppc 广告 ：竞争越高，关键词出价越高</t>
        </r>
      </text>
    </comment>
    <comment ref="F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来源米库等综合型软件</t>
        </r>
      </text>
    </comment>
    <comment ref="H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产品跟踪软件AMZTracker</t>
        </r>
      </text>
    </comment>
    <comment ref="J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可以按照平均 Review星数做排序，星数高也表示有好的商品质量和更大的潜能，更适合做深入研究，看是否跟卖或开发成属于自己品牌的新商品。 Review 星数低于4 的就可以直接忽略</t>
        </r>
      </text>
    </comment>
    <comment ref="L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价格高的表示可能利润也较高，就可以深入研究产品特点，性能，潜能等等.</t>
        </r>
      </text>
    </comment>
    <comment ref="M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来源：紫鸟/bigzata
Review成长幅度越大+Sales Rank成长幅度越大，表示这个商品是近期非常有潜力的热卖商品</t>
        </r>
      </text>
    </comment>
    <comment ref="N1" authorId="0">
      <text>
        <r>
          <rPr>
            <b/>
            <sz val="9"/>
            <rFont val="宋体"/>
            <charset val="134"/>
          </rPr>
          <t xml:space="preserve">
误区： revier数量高，产品市场好，那么自己的产品也会好卖，这个逻辑咋听合情合理。其实是非常错误的。要进入这类产品市场都要慎重</t>
        </r>
      </text>
    </comment>
    <comment ref="O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数据来源：bigzata</t>
        </r>
      </text>
    </comment>
    <comment ref="P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数据来源：Unicorn Smasher</t>
        </r>
      </text>
    </comment>
  </commentList>
</comments>
</file>

<file path=xl/sharedStrings.xml><?xml version="1.0" encoding="utf-8"?>
<sst xmlns="http://schemas.openxmlformats.org/spreadsheetml/2006/main" count="331" uniqueCount="191">
  <si>
    <t>产品布局与规范</t>
  </si>
  <si>
    <t>明星产品Star</t>
  </si>
  <si>
    <t>问题产品  wild cat</t>
  </si>
  <si>
    <t>金牛产品Cash cow</t>
  </si>
  <si>
    <t>痩狗   dog</t>
  </si>
  <si>
    <t>搜索结果</t>
  </si>
  <si>
    <t>关键字搜索量</t>
  </si>
  <si>
    <t>市场容量</t>
  </si>
  <si>
    <t>需求趋势</t>
  </si>
  <si>
    <t>竞争程度</t>
  </si>
  <si>
    <t>FBA占比</t>
  </si>
  <si>
    <t>跟踪日期</t>
  </si>
  <si>
    <t>ASIN</t>
  </si>
  <si>
    <t>图片</t>
  </si>
  <si>
    <t>Rating</t>
  </si>
  <si>
    <t>BSR</t>
  </si>
  <si>
    <t>Price</t>
  </si>
  <si>
    <t>BSR增幅</t>
  </si>
  <si>
    <t>Review数量</t>
  </si>
  <si>
    <t>Review趋势图</t>
  </si>
  <si>
    <t>预估月销量</t>
  </si>
  <si>
    <t>发布日期</t>
  </si>
  <si>
    <t>label printer:20000</t>
  </si>
  <si>
    <t>B01MA3EYC5</t>
  </si>
  <si>
    <t>2016.10.13</t>
  </si>
  <si>
    <t>‘-------------------------我是有底线的-------------------------------------------------------------------------------------------------------------------------</t>
  </si>
  <si>
    <t>品牌</t>
  </si>
  <si>
    <t>Rollo</t>
  </si>
  <si>
    <t>Brother</t>
  </si>
  <si>
    <t>DYMO</t>
  </si>
  <si>
    <t>ZEBRA</t>
  </si>
  <si>
    <t>Seiko</t>
  </si>
  <si>
    <t>Zebra</t>
  </si>
  <si>
    <t>标题</t>
  </si>
  <si>
    <t>Rollo Label Printer – Commercial Grade Direct Thermal High Speed Printer – Compatible with Amazon, Ebay, Etsy, Shopify – 4×6 Label Printer</t>
  </si>
  <si>
    <t>Brother QL-810W Ultra-Fast Label Printer with Wireless Networking</t>
  </si>
  <si>
    <t>Brother QL-800 High-Speed Professional Label Printer, Lightning Quick Printing, Plug &amp; Label Feature, Brother Genuine DK Pre-Sized Labels, Multi-System Compatible – Black &amp; Red Printing Available</t>
  </si>
  <si>
    <t>Brother QL-820NWB Professional, Ultra Flexible Label Printer with Multiple Connectivity options</t>
  </si>
  <si>
    <t>DYMO LabelWriter 450 Turbo Label Maker with Bonus LW White Address Labels, 1-1/8-In. x 3-3-1/2-In., Roll of 350</t>
  </si>
  <si>
    <t>Zebra - GK420d Direct Thermal Desktop Printer for Labels, Receipts, Barcodes, Tags, and Wrist Bands - Print Width of 4 in - USB, Serial, and Parallel Port Connectivity</t>
  </si>
  <si>
    <t>Zebra - ZD410 Wireless Direct Thermal Desktop Printer for Labels, Receipts, Barcodes, Tags, and Wrist Bands - Print Width of 2 in - USB and Bluetooth Low Energy Connectivity</t>
  </si>
  <si>
    <t>ZEBRA- GC420d Direct Thermal Desktop Printer for Labels, Receipts, Barcodes, Tags, and Wrist Bands - Print Width of 4 in - USB, Serial, and Parallel Port Connectivity</t>
  </si>
  <si>
    <t>Brother QL-700 High-speed, Professional Label Printer</t>
  </si>
  <si>
    <t>ZEBRA- TLP2824 Plus Thermal Transfer Desktop Printer for Labels, Receipts, Barcodes, Tags, and Wrist Bands - Print Width of 2 in - Serial and USB Port Connectivity</t>
  </si>
  <si>
    <t>Zebra ZT41042-T010000Z ZT410 Industrial Thermal Transfer Table Top Printer, 203 DPI, Monochrome, With 10/100 Ethernet, Bluetooth 2.1, USB Host</t>
  </si>
  <si>
    <t>Seiko Instruments Smart Label Printer 620, USB, PC/Mac, 2.76 inches/second</t>
  </si>
  <si>
    <t>Brother QL-1110NWB Wide Format, Postage and Barcode Professional Thermal Label Printer with Wireless Connectivity</t>
  </si>
  <si>
    <t>Zebra ZP450-0502-0004 UPS CTP Label Thermal Printer</t>
  </si>
  <si>
    <t>Zebra - GK420d Direct Thermal Desktop Printer for Labels, Receipts, Barcodes, Tags, and Wrist Bands - Print Width of 4 in - USB and Ethernet Port Connectivity</t>
  </si>
  <si>
    <t>B01MTWGMRR</t>
  </si>
  <si>
    <t>B01N49R9KP</t>
  </si>
  <si>
    <t>B01MTYE0X6</t>
  </si>
  <si>
    <t>B01BS7POFO</t>
  </si>
  <si>
    <t>B00EUN90SG</t>
  </si>
  <si>
    <t>B01BPJU48M</t>
  </si>
  <si>
    <t>B00EUN8F82</t>
  </si>
  <si>
    <t>B005TJMC0S</t>
  </si>
  <si>
    <t>B00EUN8LBI</t>
  </si>
  <si>
    <t>B00N3MZI6S</t>
  </si>
  <si>
    <t>B00BTKXPYI</t>
  </si>
  <si>
    <t>B079G51QT9</t>
  </si>
  <si>
    <t>B07J222VW9</t>
  </si>
  <si>
    <t>B005J038LE</t>
  </si>
  <si>
    <t>变体</t>
  </si>
  <si>
    <t>无</t>
  </si>
  <si>
    <t>B00814JRJM</t>
  </si>
  <si>
    <t>B0081TZD54</t>
  </si>
  <si>
    <t>多变体</t>
  </si>
  <si>
    <t>评分</t>
  </si>
  <si>
    <t>类型</t>
  </si>
  <si>
    <t>台式</t>
  </si>
  <si>
    <t>核心卖点</t>
  </si>
  <si>
    <t>打印速度快，热敏技术，打印标签种类多，不需要购买多款打印机</t>
  </si>
  <si>
    <t>使用黑红标签，一分钟110个地址标签，可连接移动网络并共享</t>
  </si>
  <si>
    <t>高速，黑红打印，热敏打印无需碳带和墨粉，多系统兼容</t>
  </si>
  <si>
    <t>多种连接方式，提供USB主机接口（连接其他设备）</t>
  </si>
  <si>
    <t>打印机搭配标签纸</t>
  </si>
  <si>
    <t>热敏技术，热敏打印无需碳带和墨粉</t>
  </si>
  <si>
    <t>通过USB，USB主机或BTLE连接，可以装标签纸</t>
  </si>
  <si>
    <t>通过USB，串行或并行端口连接</t>
  </si>
  <si>
    <t>通过USB，自动切纸，高分辨率</t>
  </si>
  <si>
    <t>既可以用热敏纸也可以使用碳带</t>
  </si>
  <si>
    <t>多种连接方式，金属机身</t>
  </si>
  <si>
    <t>热敏打印，兼容性好，3年质保</t>
  </si>
  <si>
    <t>多种连接方式，支持多种标签打印，可制作用于打印的条码模板，更加方便</t>
  </si>
  <si>
    <t>热敏打印，专为UPS 运单设计</t>
  </si>
  <si>
    <t>多种标签打印方式，网线和USB链接</t>
  </si>
  <si>
    <t>连接方式</t>
  </si>
  <si>
    <t>有线</t>
  </si>
  <si>
    <t>有线+wifi</t>
  </si>
  <si>
    <t>有线+蓝牙+wifi</t>
  </si>
  <si>
    <t>有线+蓝牙</t>
  </si>
  <si>
    <t>有线+无线+蓝牙</t>
  </si>
  <si>
    <t>充电方式</t>
  </si>
  <si>
    <t>插电式</t>
  </si>
  <si>
    <t>充电式</t>
  </si>
  <si>
    <t>配送方式</t>
  </si>
  <si>
    <t>FBA</t>
  </si>
  <si>
    <t>FBM</t>
  </si>
  <si>
    <t>评论量</t>
  </si>
  <si>
    <t>发布时间</t>
  </si>
  <si>
    <t>-</t>
  </si>
  <si>
    <t>BSR排名</t>
  </si>
  <si>
    <t>放置类目</t>
  </si>
  <si>
    <t xml:space="preserve">Desktop Label Printers </t>
  </si>
  <si>
    <t>日均出单销量</t>
  </si>
  <si>
    <t>排名月均销量</t>
  </si>
  <si>
    <t>是否亚马逊自营</t>
  </si>
  <si>
    <t>否</t>
  </si>
  <si>
    <t>是</t>
  </si>
  <si>
    <t xml:space="preserve"> 产品总结</t>
  </si>
  <si>
    <t>打印类型多，速度快150mm/s，热敏打印不需要墨水，</t>
  </si>
  <si>
    <t>可打黑红标签，wifi功能</t>
  </si>
  <si>
    <t>高速，热敏打印，自定义标签内容</t>
  </si>
  <si>
    <t>提供标签纸</t>
  </si>
  <si>
    <t>热敏技术，提供USB主机接口，热敏打印无需碳带和墨粉</t>
  </si>
  <si>
    <t>热敏技术，热敏打印无需碳带和墨粉，打印最大宽度4.25 in</t>
  </si>
  <si>
    <t>通过USB，自动切纸，高分辨率，纸张内置</t>
  </si>
  <si>
    <t>纸托单独售卖，使用场地受限，无法连接wifi</t>
  </si>
  <si>
    <t>只能打印标签</t>
  </si>
  <si>
    <t>打印机体积较大</t>
  </si>
  <si>
    <t>功能单一</t>
  </si>
  <si>
    <t>需要外接电源</t>
  </si>
  <si>
    <t>市场空间估算部分</t>
  </si>
  <si>
    <t>结论部分</t>
  </si>
  <si>
    <t>市场容量；产品周期；价格分布；</t>
  </si>
  <si>
    <t>ASIN/Item ID/链接</t>
  </si>
  <si>
    <t>成本</t>
  </si>
  <si>
    <r>
      <rPr>
        <b/>
        <sz val="10"/>
        <rFont val="Calibri"/>
        <charset val="134"/>
      </rPr>
      <t>长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</si>
  <si>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宽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</si>
  <si>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高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</si>
  <si>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最短边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</si>
  <si>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净重</t>
    </r>
    <r>
      <rPr>
        <b/>
        <sz val="10"/>
        <rFont val="Calibri"/>
        <charset val="134"/>
      </rPr>
      <t>g</t>
    </r>
  </si>
  <si>
    <r>
      <rPr>
        <b/>
        <sz val="10"/>
        <rFont val="Calibri"/>
        <charset val="134"/>
      </rPr>
      <t>包装重</t>
    </r>
    <r>
      <rPr>
        <b/>
        <sz val="10"/>
        <rFont val="Calibri"/>
        <charset val="134"/>
      </rPr>
      <t>g</t>
    </r>
  </si>
  <si>
    <r>
      <rPr>
        <b/>
        <sz val="10"/>
        <rFont val="Calibri"/>
        <charset val="134"/>
      </rPr>
      <t>总重</t>
    </r>
    <r>
      <rPr>
        <b/>
        <sz val="10"/>
        <rFont val="Calibri"/>
        <charset val="134"/>
      </rPr>
      <t>g</t>
    </r>
  </si>
  <si>
    <t>佣金比例</t>
  </si>
  <si>
    <t>手续费</t>
  </si>
  <si>
    <t>最低手续费</t>
  </si>
  <si>
    <t>最终手续费</t>
  </si>
  <si>
    <t>实收</t>
  </si>
  <si>
    <t>汇率</t>
  </si>
  <si>
    <t>自发货起步价</t>
  </si>
  <si>
    <t>自发货运费</t>
  </si>
  <si>
    <t>自发货最终运费</t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</si>
  <si>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仓储费</t>
    </r>
  </si>
  <si>
    <t>自发货利润</t>
  </si>
  <si>
    <r>
      <rPr>
        <b/>
        <sz val="10"/>
        <rFont val="Calibri"/>
        <charset val="134"/>
      </rPr>
      <t>小号标准（不超过</t>
    </r>
    <r>
      <rPr>
        <b/>
        <sz val="10"/>
        <rFont val="Calibri"/>
        <charset val="134"/>
      </rPr>
      <t xml:space="preserve"> 1 </t>
    </r>
    <r>
      <rPr>
        <b/>
        <sz val="10"/>
        <rFont val="宋体"/>
        <charset val="134"/>
      </rPr>
      <t>磅）</t>
    </r>
  </si>
  <si>
    <r>
      <rPr>
        <b/>
        <sz val="10"/>
        <rFont val="Calibri"/>
        <charset val="134"/>
      </rPr>
      <t>大号标准（不超过</t>
    </r>
    <r>
      <rPr>
        <b/>
        <sz val="10"/>
        <rFont val="Calibri"/>
        <charset val="134"/>
      </rPr>
      <t xml:space="preserve"> 1 </t>
    </r>
    <r>
      <rPr>
        <b/>
        <sz val="10"/>
        <rFont val="宋体"/>
        <charset val="134"/>
      </rPr>
      <t>磅或</t>
    </r>
    <r>
      <rPr>
        <b/>
        <sz val="10"/>
        <rFont val="Calibri"/>
        <charset val="134"/>
      </rPr>
      <t>1~2</t>
    </r>
    <r>
      <rPr>
        <b/>
        <sz val="10"/>
        <rFont val="宋体"/>
        <charset val="134"/>
      </rPr>
      <t>磅）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</si>
  <si>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发货处理费用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</si>
  <si>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快递头程运费</t>
    </r>
    <r>
      <rPr>
        <b/>
        <sz val="10"/>
        <rFont val="Calibri"/>
        <charset val="134"/>
      </rPr>
      <t>/kg</t>
    </r>
  </si>
  <si>
    <t>空加派西岸（大货）头程</t>
  </si>
  <si>
    <t>空加派中、东岸（大货）头程</t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</si>
  <si>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利润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</si>
  <si>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毛利率</t>
    </r>
  </si>
  <si>
    <t>自发货毛利率</t>
  </si>
  <si>
    <t>数据采集：竞品前500条评价</t>
  </si>
  <si>
    <t>A产品</t>
  </si>
  <si>
    <t>Reviews analysis 款式占比</t>
  </si>
  <si>
    <t>结论</t>
  </si>
  <si>
    <t>型号</t>
  </si>
  <si>
    <t xml:space="preserve">Verified Purchase </t>
  </si>
  <si>
    <t>单款品种总评价</t>
  </si>
  <si>
    <t>Verified Purchase占比</t>
  </si>
  <si>
    <t>单款评价占总评价比</t>
  </si>
  <si>
    <t>总评价</t>
  </si>
  <si>
    <t>选品型号</t>
  </si>
  <si>
    <t>B产品</t>
  </si>
  <si>
    <t>C产品</t>
  </si>
  <si>
    <t>反思：别人的产品图片讲了个高科技，你讲了个鬼故事。不要让客户看你的图片，心里嘀咕：这是什么鬼</t>
  </si>
  <si>
    <t>它的图片传达了什么？</t>
  </si>
  <si>
    <t>你的图片</t>
  </si>
  <si>
    <t>=</t>
  </si>
  <si>
    <t>品牌+4格电力提醒+USB端口+最佳的展示视角（所有要素都展示到了）</t>
  </si>
  <si>
    <t>最重要的主图，我要亮肌肉！什么是肌肉，就是我的核心属性的展示（兼顾美感的同时）</t>
  </si>
  <si>
    <t>anker的移动电源有多大？我告诉你，它跟一张银行卡一样大</t>
  </si>
  <si>
    <r>
      <rPr>
        <sz val="11"/>
        <color theme="1"/>
        <rFont val="宋体"/>
        <charset val="134"/>
        <scheme val="minor"/>
      </rPr>
      <t>它比其他同等电容量的"妖艳贱货"小了多少？</t>
    </r>
    <r>
      <rPr>
        <b/>
        <sz val="11"/>
        <color theme="1"/>
        <rFont val="宋体"/>
        <charset val="134"/>
        <scheme val="minor"/>
      </rPr>
      <t>　２７％！</t>
    </r>
  </si>
  <si>
    <t>超小</t>
  </si>
  <si>
    <t>便携</t>
  </si>
  <si>
    <t>＝</t>
  </si>
  <si>
    <r>
      <rPr>
        <sz val="11"/>
        <color theme="1"/>
        <rFont val="宋体"/>
        <charset val="134"/>
        <scheme val="minor"/>
      </rPr>
      <t>我除了小，我还轻。轻多少？我不是无的放矢的，我有数据。</t>
    </r>
    <r>
      <rPr>
        <b/>
        <sz val="14"/>
        <color theme="1"/>
        <rFont val="宋体"/>
        <charset val="134"/>
        <scheme val="minor"/>
      </rPr>
      <t>20%</t>
    </r>
  </si>
  <si>
    <t>羽毛</t>
  </si>
  <si>
    <t>轻巧</t>
  </si>
  <si>
    <t>快充功能</t>
  </si>
  <si>
    <t>我不需要再说什么了，支持快冲的是我的最佳选择</t>
  </si>
  <si>
    <t>优质的电池，在各种手机中的充电表现</t>
  </si>
  <si>
    <t>我的科技感专业都是数据累计的。你以为我展示的是电池？Ｎｏ,我展示的是我的产品研发实力</t>
  </si>
  <si>
    <t>高质量外壳材质，炫酷内部展示，内在美，也有外在美</t>
  </si>
  <si>
    <t>防冲击跌摔</t>
  </si>
  <si>
    <t>震动测试</t>
  </si>
  <si>
    <t>耐低高温</t>
  </si>
  <si>
    <t>场景应用图，眼见为实，给你最后买定离手来点猛料！这样的迷你高端大气的充电宝你还有顾虑吗？</t>
  </si>
</sst>
</file>

<file path=xl/styles.xml><?xml version="1.0" encoding="utf-8"?>
<styleSheet xmlns="http://schemas.openxmlformats.org/spreadsheetml/2006/main">
  <numFmts count="7">
    <numFmt numFmtId="26" formatCode="\$#,##0.00_);[Red]\(\$#,##0.00\)"/>
    <numFmt numFmtId="176" formatCode="&quot;US$&quot;#,##0.00;\-&quot;US$&quot;#,##0.00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_ "/>
  </numFmts>
  <fonts count="44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2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rgb="FF92D050"/>
      <name val="宋体"/>
      <charset val="134"/>
      <scheme val="minor"/>
    </font>
    <font>
      <sz val="11"/>
      <color rgb="FF666666"/>
      <name val="微软雅黑"/>
      <charset val="134"/>
    </font>
    <font>
      <sz val="11"/>
      <color theme="1"/>
      <name val="Tahoma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indexed="12"/>
      <name val="宋体"/>
      <charset val="134"/>
    </font>
    <font>
      <b/>
      <sz val="10"/>
      <name val="Calibri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7030A0"/>
      </left>
      <right/>
      <top/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2" fillId="21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25" applyNumberFormat="0" applyFon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2" borderId="23" applyNumberFormat="0" applyAlignment="0" applyProtection="0">
      <alignment vertical="center"/>
    </xf>
    <xf numFmtId="0" fontId="37" fillId="12" borderId="28" applyNumberFormat="0" applyAlignment="0" applyProtection="0">
      <alignment vertical="center"/>
    </xf>
    <xf numFmtId="0" fontId="34" fillId="29" borderId="29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/>
    </xf>
    <xf numFmtId="0" fontId="0" fillId="0" borderId="9" xfId="0" applyBorder="1">
      <alignment vertical="center"/>
    </xf>
    <xf numFmtId="9" fontId="0" fillId="0" borderId="9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9" xfId="0" applyNumberFormat="1" applyFon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13" xfId="11" applyNumberFormat="1" applyFont="1" applyBorder="1" applyAlignment="1">
      <alignment horizontal="center" vertical="center" wrapText="1"/>
    </xf>
    <xf numFmtId="176" fontId="14" fillId="0" borderId="13" xfId="11" applyNumberFormat="1" applyFont="1" applyBorder="1" applyAlignment="1">
      <alignment horizontal="center" vertical="center" wrapText="1"/>
    </xf>
    <xf numFmtId="0" fontId="15" fillId="0" borderId="13" xfId="11" applyNumberFormat="1" applyFont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26" fontId="13" fillId="0" borderId="13" xfId="11" applyNumberFormat="1" applyFont="1" applyBorder="1" applyAlignment="1">
      <alignment horizontal="center" vertical="center" wrapText="1"/>
    </xf>
    <xf numFmtId="14" fontId="13" fillId="0" borderId="13" xfId="11" applyNumberFormat="1" applyFont="1" applyBorder="1" applyAlignment="1">
      <alignment horizontal="center" vertical="center" wrapText="1"/>
    </xf>
    <xf numFmtId="0" fontId="16" fillId="0" borderId="14" xfId="11" applyNumberFormat="1" applyFont="1" applyFill="1" applyBorder="1" applyAlignment="1">
      <alignment horizontal="center" vertical="center" wrapText="1"/>
    </xf>
    <xf numFmtId="0" fontId="0" fillId="0" borderId="0" xfId="53">
      <alignment vertical="center"/>
    </xf>
    <xf numFmtId="0" fontId="0" fillId="0" borderId="0" xfId="53" applyAlignment="1">
      <alignment horizontal="center" vertical="center"/>
    </xf>
    <xf numFmtId="176" fontId="0" fillId="0" borderId="0" xfId="53" applyNumberFormat="1">
      <alignment vertical="center"/>
    </xf>
    <xf numFmtId="177" fontId="0" fillId="0" borderId="0" xfId="53" applyNumberFormat="1">
      <alignment vertical="center"/>
    </xf>
    <xf numFmtId="0" fontId="0" fillId="3" borderId="0" xfId="53" applyFill="1" applyAlignment="1">
      <alignment horizontal="center" vertical="center"/>
    </xf>
    <xf numFmtId="0" fontId="0" fillId="4" borderId="0" xfId="53" applyFill="1" applyAlignment="1">
      <alignment horizontal="center" vertical="center"/>
    </xf>
    <xf numFmtId="0" fontId="0" fillId="4" borderId="0" xfId="53" applyFont="1" applyFill="1" applyAlignment="1">
      <alignment horizontal="center" vertical="center"/>
    </xf>
    <xf numFmtId="3" fontId="0" fillId="0" borderId="0" xfId="53" applyNumberFormat="1">
      <alignment vertical="center"/>
    </xf>
    <xf numFmtId="3" fontId="0" fillId="0" borderId="0" xfId="53" applyNumberFormat="1" applyAlignment="1">
      <alignment horizontal="center" vertical="center"/>
    </xf>
    <xf numFmtId="9" fontId="0" fillId="0" borderId="0" xfId="53" applyNumberFormat="1" applyAlignment="1">
      <alignment horizontal="center" vertical="center"/>
    </xf>
    <xf numFmtId="0" fontId="0" fillId="0" borderId="0" xfId="53" applyNumberFormat="1" applyFont="1" applyFill="1" applyBorder="1" applyAlignment="1" applyProtection="1">
      <alignment horizontal="center" vertical="center"/>
    </xf>
    <xf numFmtId="26" fontId="0" fillId="0" borderId="0" xfId="53" applyNumberFormat="1" applyAlignment="1">
      <alignment horizontal="center" vertical="center"/>
    </xf>
    <xf numFmtId="0" fontId="0" fillId="5" borderId="0" xfId="53" applyFill="1">
      <alignment vertical="center"/>
    </xf>
    <xf numFmtId="0" fontId="0" fillId="5" borderId="0" xfId="53" applyFill="1" applyAlignment="1">
      <alignment horizontal="center" vertical="center"/>
    </xf>
    <xf numFmtId="176" fontId="0" fillId="4" borderId="0" xfId="53" applyNumberFormat="1" applyFont="1" applyFill="1" applyAlignment="1">
      <alignment horizontal="center" vertical="center"/>
    </xf>
    <xf numFmtId="177" fontId="0" fillId="4" borderId="0" xfId="53" applyNumberFormat="1" applyFill="1" applyAlignment="1">
      <alignment horizontal="center" vertical="center"/>
    </xf>
    <xf numFmtId="176" fontId="0" fillId="0" borderId="0" xfId="53" applyNumberFormat="1" applyAlignment="1">
      <alignment horizontal="center" vertical="center"/>
    </xf>
    <xf numFmtId="9" fontId="17" fillId="0" borderId="0" xfId="53" applyNumberFormat="1" applyFont="1" applyAlignment="1">
      <alignment horizontal="center" vertical="center"/>
    </xf>
    <xf numFmtId="177" fontId="0" fillId="0" borderId="0" xfId="53" applyNumberFormat="1" applyAlignment="1">
      <alignment horizontal="center" vertical="center"/>
    </xf>
    <xf numFmtId="176" fontId="0" fillId="5" borderId="0" xfId="53" applyNumberFormat="1" applyFill="1">
      <alignment vertical="center"/>
    </xf>
    <xf numFmtId="177" fontId="0" fillId="5" borderId="0" xfId="53" applyNumberFormat="1" applyFill="1">
      <alignment vertical="center"/>
    </xf>
    <xf numFmtId="15" fontId="0" fillId="0" borderId="0" xfId="53" applyNumberFormat="1" applyAlignment="1">
      <alignment horizontal="center" vertical="center"/>
    </xf>
    <xf numFmtId="15" fontId="18" fillId="0" borderId="0" xfId="53" applyNumberFormat="1" applyFont="1" applyAlignment="1">
      <alignment horizontal="center" vertical="center"/>
    </xf>
    <xf numFmtId="15" fontId="19" fillId="0" borderId="0" xfId="53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0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常规 102" xfId="13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常规 4" xfId="53"/>
    <cellStyle name="超链接 2" xfId="54"/>
  </cellStyles>
  <tableStyles count="0" defaultTableStyle="TableStyleMedium2"/>
  <colors>
    <mruColors>
      <color rgb="00FF9999"/>
      <color rgb="00CCCCFF"/>
      <color rgb="0092D050"/>
      <color rgb="0000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5" Type="http://schemas.openxmlformats.org/officeDocument/2006/relationships/image" Target="../media/image19.png"/><Relationship Id="rId14" Type="http://schemas.openxmlformats.org/officeDocument/2006/relationships/image" Target="../media/image18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95250</xdr:colOff>
      <xdr:row>1</xdr:row>
      <xdr:rowOff>514350</xdr:rowOff>
    </xdr:from>
    <xdr:to>
      <xdr:col>2</xdr:col>
      <xdr:colOff>4262120</xdr:colOff>
      <xdr:row>1</xdr:row>
      <xdr:rowOff>1503045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95800" y="685800"/>
          <a:ext cx="4166870" cy="98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1</xdr:row>
      <xdr:rowOff>574675</xdr:rowOff>
    </xdr:from>
    <xdr:to>
      <xdr:col>3</xdr:col>
      <xdr:colOff>3465830</xdr:colOff>
      <xdr:row>1</xdr:row>
      <xdr:rowOff>1513840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0150" y="746125"/>
          <a:ext cx="3418205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57150</xdr:colOff>
      <xdr:row>1</xdr:row>
      <xdr:rowOff>370840</xdr:rowOff>
    </xdr:from>
    <xdr:to>
      <xdr:col>4</xdr:col>
      <xdr:colOff>3782060</xdr:colOff>
      <xdr:row>1</xdr:row>
      <xdr:rowOff>1171575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15825" y="542290"/>
          <a:ext cx="3724910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418465</xdr:colOff>
      <xdr:row>1</xdr:row>
      <xdr:rowOff>0</xdr:rowOff>
    </xdr:from>
    <xdr:to>
      <xdr:col>8</xdr:col>
      <xdr:colOff>3343275</xdr:colOff>
      <xdr:row>1</xdr:row>
      <xdr:rowOff>2058670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230465" y="171450"/>
          <a:ext cx="2924810" cy="2058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286385</xdr:colOff>
      <xdr:row>2</xdr:row>
      <xdr:rowOff>60960</xdr:rowOff>
    </xdr:from>
    <xdr:to>
      <xdr:col>2</xdr:col>
      <xdr:colOff>1710690</xdr:colOff>
      <xdr:row>2</xdr:row>
      <xdr:rowOff>1186180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9360" y="468630"/>
          <a:ext cx="1424305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363855</xdr:colOff>
      <xdr:row>2</xdr:row>
      <xdr:rowOff>54610</xdr:rowOff>
    </xdr:from>
    <xdr:to>
      <xdr:col>3</xdr:col>
      <xdr:colOff>1639570</xdr:colOff>
      <xdr:row>2</xdr:row>
      <xdr:rowOff>1232535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07080" y="462280"/>
          <a:ext cx="1275715" cy="117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154305</xdr:colOff>
      <xdr:row>2</xdr:row>
      <xdr:rowOff>81280</xdr:rowOff>
    </xdr:from>
    <xdr:to>
      <xdr:col>4</xdr:col>
      <xdr:colOff>1774825</xdr:colOff>
      <xdr:row>2</xdr:row>
      <xdr:rowOff>1217930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93005" y="488950"/>
          <a:ext cx="1620520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446405</xdr:colOff>
      <xdr:row>2</xdr:row>
      <xdr:rowOff>46990</xdr:rowOff>
    </xdr:from>
    <xdr:to>
      <xdr:col>5</xdr:col>
      <xdr:colOff>1685925</xdr:colOff>
      <xdr:row>2</xdr:row>
      <xdr:rowOff>1099820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14260" y="454660"/>
          <a:ext cx="1239520" cy="105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2</xdr:row>
      <xdr:rowOff>52705</xdr:rowOff>
    </xdr:from>
    <xdr:to>
      <xdr:col>6</xdr:col>
      <xdr:colOff>2263775</xdr:colOff>
      <xdr:row>2</xdr:row>
      <xdr:rowOff>1245235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50655" y="460375"/>
          <a:ext cx="2186940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401320</xdr:colOff>
      <xdr:row>2</xdr:row>
      <xdr:rowOff>61595</xdr:rowOff>
    </xdr:from>
    <xdr:to>
      <xdr:col>7</xdr:col>
      <xdr:colOff>2131060</xdr:colOff>
      <xdr:row>2</xdr:row>
      <xdr:rowOff>1180465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95760" y="469265"/>
          <a:ext cx="1729740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670560</xdr:colOff>
      <xdr:row>2</xdr:row>
      <xdr:rowOff>120015</xdr:rowOff>
    </xdr:from>
    <xdr:to>
      <xdr:col>8</xdr:col>
      <xdr:colOff>2108200</xdr:colOff>
      <xdr:row>2</xdr:row>
      <xdr:rowOff>1217930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19275" y="527685"/>
          <a:ext cx="143764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784860</xdr:colOff>
      <xdr:row>2</xdr:row>
      <xdr:rowOff>76835</xdr:rowOff>
    </xdr:from>
    <xdr:to>
      <xdr:col>9</xdr:col>
      <xdr:colOff>1931670</xdr:colOff>
      <xdr:row>2</xdr:row>
      <xdr:rowOff>1183640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457420" y="484505"/>
          <a:ext cx="1146810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520700</xdr:colOff>
      <xdr:row>2</xdr:row>
      <xdr:rowOff>80010</xdr:rowOff>
    </xdr:from>
    <xdr:to>
      <xdr:col>10</xdr:col>
      <xdr:colOff>1692910</xdr:colOff>
      <xdr:row>2</xdr:row>
      <xdr:rowOff>1146175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904710" y="487680"/>
          <a:ext cx="117221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356870</xdr:colOff>
      <xdr:row>2</xdr:row>
      <xdr:rowOff>120015</xdr:rowOff>
    </xdr:from>
    <xdr:to>
      <xdr:col>11</xdr:col>
      <xdr:colOff>1385570</xdr:colOff>
      <xdr:row>2</xdr:row>
      <xdr:rowOff>1102995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139275" y="527685"/>
          <a:ext cx="102870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88265</xdr:colOff>
      <xdr:row>2</xdr:row>
      <xdr:rowOff>77470</xdr:rowOff>
    </xdr:from>
    <xdr:to>
      <xdr:col>12</xdr:col>
      <xdr:colOff>1607185</xdr:colOff>
      <xdr:row>2</xdr:row>
      <xdr:rowOff>1181100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28020" y="485140"/>
          <a:ext cx="1518920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312420</xdr:colOff>
      <xdr:row>2</xdr:row>
      <xdr:rowOff>76200</xdr:rowOff>
    </xdr:from>
    <xdr:to>
      <xdr:col>13</xdr:col>
      <xdr:colOff>1101090</xdr:colOff>
      <xdr:row>2</xdr:row>
      <xdr:rowOff>1201420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400000" y="483870"/>
          <a:ext cx="788670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726440</xdr:colOff>
      <xdr:row>2</xdr:row>
      <xdr:rowOff>43180</xdr:rowOff>
    </xdr:from>
    <xdr:to>
      <xdr:col>14</xdr:col>
      <xdr:colOff>1946275</xdr:colOff>
      <xdr:row>2</xdr:row>
      <xdr:rowOff>1220470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7236420" y="450850"/>
          <a:ext cx="1219835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422910</xdr:colOff>
      <xdr:row>2</xdr:row>
      <xdr:rowOff>107950</xdr:rowOff>
    </xdr:from>
    <xdr:to>
      <xdr:col>15</xdr:col>
      <xdr:colOff>1984375</xdr:colOff>
      <xdr:row>2</xdr:row>
      <xdr:rowOff>1148080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5770" y="515620"/>
          <a:ext cx="1561465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395605</xdr:colOff>
      <xdr:row>2</xdr:row>
      <xdr:rowOff>70485</xdr:rowOff>
    </xdr:from>
    <xdr:to>
      <xdr:col>16</xdr:col>
      <xdr:colOff>1533525</xdr:colOff>
      <xdr:row>2</xdr:row>
      <xdr:rowOff>1155065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205930" y="478155"/>
          <a:ext cx="1137920" cy="108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8</xdr:row>
      <xdr:rowOff>76200</xdr:rowOff>
    </xdr:from>
    <xdr:to>
      <xdr:col>6</xdr:col>
      <xdr:colOff>274622</xdr:colOff>
      <xdr:row>21</xdr:row>
      <xdr:rowOff>94341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0500" y="1990725"/>
          <a:ext cx="7322820" cy="224663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</xdr:row>
      <xdr:rowOff>133351</xdr:rowOff>
    </xdr:from>
    <xdr:to>
      <xdr:col>6</xdr:col>
      <xdr:colOff>66675</xdr:colOff>
      <xdr:row>64</xdr:row>
      <xdr:rowOff>131028</xdr:rowOff>
    </xdr:to>
    <xdr:pic>
      <xdr:nvPicPr>
        <xdr:cNvPr id="8" name="图片 7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76200" y="10277475"/>
          <a:ext cx="7229475" cy="222631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104774</xdr:colOff>
      <xdr:row>31</xdr:row>
      <xdr:rowOff>9527</xdr:rowOff>
    </xdr:from>
    <xdr:to>
      <xdr:col>5</xdr:col>
      <xdr:colOff>1247775</xdr:colOff>
      <xdr:row>41</xdr:row>
      <xdr:rowOff>133351</xdr:rowOff>
    </xdr:to>
    <xdr:pic>
      <xdr:nvPicPr>
        <xdr:cNvPr id="10" name="图片 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04140" y="6296025"/>
          <a:ext cx="6953885" cy="1838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104775</xdr:colOff>
      <xdr:row>1</xdr:row>
      <xdr:rowOff>104775</xdr:rowOff>
    </xdr:from>
    <xdr:to>
      <xdr:col>7</xdr:col>
      <xdr:colOff>647700</xdr:colOff>
      <xdr:row>11</xdr:row>
      <xdr:rowOff>138277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895725" y="285750"/>
          <a:ext cx="2600325" cy="206184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13</xdr:row>
      <xdr:rowOff>28575</xdr:rowOff>
    </xdr:from>
    <xdr:to>
      <xdr:col>7</xdr:col>
      <xdr:colOff>647100</xdr:colOff>
      <xdr:row>26</xdr:row>
      <xdr:rowOff>118215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914775" y="2590800"/>
          <a:ext cx="2580640" cy="250888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47625</xdr:rowOff>
    </xdr:from>
    <xdr:to>
      <xdr:col>7</xdr:col>
      <xdr:colOff>590837</xdr:colOff>
      <xdr:row>42</xdr:row>
      <xdr:rowOff>83462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819525" y="5372100"/>
          <a:ext cx="2619375" cy="258826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45</xdr:row>
      <xdr:rowOff>85725</xdr:rowOff>
    </xdr:from>
    <xdr:to>
      <xdr:col>7</xdr:col>
      <xdr:colOff>571221</xdr:colOff>
      <xdr:row>59</xdr:row>
      <xdr:rowOff>18463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762375" y="8477250"/>
          <a:ext cx="2656840" cy="248539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60</xdr:row>
      <xdr:rowOff>114300</xdr:rowOff>
    </xdr:from>
    <xdr:to>
      <xdr:col>7</xdr:col>
      <xdr:colOff>672586</xdr:colOff>
      <xdr:row>75</xdr:row>
      <xdr:rowOff>66099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3886200" y="11229975"/>
          <a:ext cx="2634615" cy="274256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81</xdr:row>
      <xdr:rowOff>0</xdr:rowOff>
    </xdr:from>
    <xdr:to>
      <xdr:col>7</xdr:col>
      <xdr:colOff>583429</xdr:colOff>
      <xdr:row>94</xdr:row>
      <xdr:rowOff>123263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3838575" y="14935200"/>
          <a:ext cx="2592705" cy="239014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96</xdr:row>
      <xdr:rowOff>9525</xdr:rowOff>
    </xdr:from>
    <xdr:to>
      <xdr:col>7</xdr:col>
      <xdr:colOff>638176</xdr:colOff>
      <xdr:row>111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3914775" y="17554575"/>
          <a:ext cx="257175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1"/>
  <sheetViews>
    <sheetView workbookViewId="0">
      <selection activeCell="J25" sqref="J25:N40"/>
    </sheetView>
  </sheetViews>
  <sheetFormatPr defaultColWidth="9" defaultRowHeight="13.5"/>
  <cols>
    <col min="4" max="4" width="10" customWidth="1"/>
    <col min="15" max="15" width="9.25" customWidth="1"/>
  </cols>
  <sheetData>
    <row r="3" spans="5:14">
      <c r="E3" s="83" t="s">
        <v>0</v>
      </c>
      <c r="F3" s="83"/>
      <c r="G3" s="83"/>
      <c r="H3" s="83"/>
      <c r="I3" s="83"/>
      <c r="J3" s="83"/>
      <c r="K3" s="83"/>
      <c r="L3" s="83"/>
      <c r="M3" s="83"/>
      <c r="N3" s="83"/>
    </row>
    <row r="5" spans="5:14">
      <c r="E5" s="84"/>
      <c r="F5" s="85"/>
      <c r="G5" s="85"/>
      <c r="H5" s="85"/>
      <c r="I5" s="92"/>
      <c r="J5" s="84"/>
      <c r="K5" s="85"/>
      <c r="L5" s="85"/>
      <c r="M5" s="85"/>
      <c r="N5" s="92"/>
    </row>
    <row r="6" spans="5:14">
      <c r="E6" s="86"/>
      <c r="F6" s="87"/>
      <c r="G6" s="87"/>
      <c r="H6" s="87"/>
      <c r="I6" s="93"/>
      <c r="J6" s="86"/>
      <c r="K6" s="87"/>
      <c r="L6" s="87"/>
      <c r="M6" s="87"/>
      <c r="N6" s="93"/>
    </row>
    <row r="7" spans="5:14">
      <c r="E7" s="86"/>
      <c r="F7" s="87"/>
      <c r="G7" s="87"/>
      <c r="H7" s="87"/>
      <c r="I7" s="93"/>
      <c r="J7" s="86"/>
      <c r="K7" s="87"/>
      <c r="L7" s="87"/>
      <c r="M7" s="87"/>
      <c r="N7" s="93"/>
    </row>
    <row r="8" spans="5:14">
      <c r="E8" s="86"/>
      <c r="F8" s="87"/>
      <c r="G8" s="87"/>
      <c r="H8" s="87"/>
      <c r="I8" s="93"/>
      <c r="J8" s="86"/>
      <c r="K8" s="87"/>
      <c r="L8" s="87"/>
      <c r="M8" s="87"/>
      <c r="N8" s="93"/>
    </row>
    <row r="9" spans="4:14">
      <c r="D9" s="88" t="s">
        <v>1</v>
      </c>
      <c r="E9" s="86"/>
      <c r="F9" s="87"/>
      <c r="G9" s="87"/>
      <c r="H9" s="87"/>
      <c r="I9" s="93"/>
      <c r="J9" s="86"/>
      <c r="K9" s="87"/>
      <c r="L9" s="87"/>
      <c r="M9" s="87"/>
      <c r="N9" s="93"/>
    </row>
    <row r="10" spans="4:15">
      <c r="D10" s="89"/>
      <c r="E10" s="86"/>
      <c r="F10" s="87"/>
      <c r="G10" s="87"/>
      <c r="H10" s="87"/>
      <c r="I10" s="93"/>
      <c r="J10" s="86"/>
      <c r="K10" s="87"/>
      <c r="L10" s="87"/>
      <c r="M10" s="87"/>
      <c r="N10" s="93"/>
      <c r="O10" s="94" t="s">
        <v>2</v>
      </c>
    </row>
    <row r="11" spans="4:15">
      <c r="D11" s="89"/>
      <c r="E11" s="86"/>
      <c r="F11" s="87"/>
      <c r="G11" s="87"/>
      <c r="H11" s="87"/>
      <c r="I11" s="93"/>
      <c r="J11" s="86"/>
      <c r="K11" s="87"/>
      <c r="L11" s="87"/>
      <c r="M11" s="87"/>
      <c r="N11" s="93"/>
      <c r="O11" s="95"/>
    </row>
    <row r="12" spans="4:15">
      <c r="D12" s="89"/>
      <c r="E12" s="86"/>
      <c r="F12" s="87"/>
      <c r="G12" s="87"/>
      <c r="H12" s="87"/>
      <c r="I12" s="93"/>
      <c r="J12" s="86"/>
      <c r="K12" s="87"/>
      <c r="L12" s="87"/>
      <c r="M12" s="87"/>
      <c r="N12" s="93"/>
      <c r="O12" s="95"/>
    </row>
    <row r="13" spans="4:15">
      <c r="D13" s="89"/>
      <c r="E13" s="86"/>
      <c r="F13" s="87"/>
      <c r="G13" s="87"/>
      <c r="H13" s="87"/>
      <c r="I13" s="93"/>
      <c r="J13" s="86"/>
      <c r="K13" s="87"/>
      <c r="L13" s="87"/>
      <c r="M13" s="87"/>
      <c r="N13" s="93"/>
      <c r="O13" s="95"/>
    </row>
    <row r="14" spans="4:15">
      <c r="D14" s="89"/>
      <c r="E14" s="86"/>
      <c r="F14" s="87"/>
      <c r="G14" s="87"/>
      <c r="H14" s="87"/>
      <c r="I14" s="93"/>
      <c r="J14" s="86"/>
      <c r="K14" s="87"/>
      <c r="L14" s="87"/>
      <c r="M14" s="87"/>
      <c r="N14" s="93"/>
      <c r="O14" s="95"/>
    </row>
    <row r="15" spans="4:15">
      <c r="D15" s="89"/>
      <c r="E15" s="86"/>
      <c r="F15" s="87"/>
      <c r="G15" s="87"/>
      <c r="H15" s="87"/>
      <c r="I15" s="93"/>
      <c r="J15" s="86"/>
      <c r="K15" s="87"/>
      <c r="L15" s="87"/>
      <c r="M15" s="87"/>
      <c r="N15" s="93"/>
      <c r="O15" s="95"/>
    </row>
    <row r="16" spans="4:15">
      <c r="D16" s="89"/>
      <c r="E16" s="86"/>
      <c r="F16" s="87"/>
      <c r="G16" s="87"/>
      <c r="H16" s="87"/>
      <c r="I16" s="93"/>
      <c r="J16" s="86"/>
      <c r="K16" s="87"/>
      <c r="L16" s="87"/>
      <c r="M16" s="87"/>
      <c r="N16" s="93"/>
      <c r="O16" s="95"/>
    </row>
    <row r="17" spans="4:15">
      <c r="D17" s="89"/>
      <c r="E17" s="86"/>
      <c r="F17" s="87"/>
      <c r="G17" s="87"/>
      <c r="H17" s="87"/>
      <c r="I17" s="93"/>
      <c r="J17" s="86"/>
      <c r="K17" s="87"/>
      <c r="L17" s="87"/>
      <c r="M17" s="87"/>
      <c r="N17" s="93"/>
      <c r="O17" s="95"/>
    </row>
    <row r="18" spans="5:14">
      <c r="E18" s="86"/>
      <c r="F18" s="87"/>
      <c r="G18" s="87"/>
      <c r="H18" s="87"/>
      <c r="I18" s="93"/>
      <c r="J18" s="86"/>
      <c r="K18" s="87"/>
      <c r="L18" s="87"/>
      <c r="M18" s="87"/>
      <c r="N18" s="93"/>
    </row>
    <row r="19" spans="5:14">
      <c r="E19" s="86"/>
      <c r="F19" s="87"/>
      <c r="G19" s="87"/>
      <c r="H19" s="87"/>
      <c r="I19" s="93"/>
      <c r="J19" s="86"/>
      <c r="K19" s="87"/>
      <c r="L19" s="87"/>
      <c r="M19" s="87"/>
      <c r="N19" s="93"/>
    </row>
    <row r="20" spans="5:14">
      <c r="E20" s="86"/>
      <c r="F20" s="87"/>
      <c r="G20" s="87"/>
      <c r="H20" s="87"/>
      <c r="I20" s="93"/>
      <c r="J20" s="86"/>
      <c r="K20" s="87"/>
      <c r="L20" s="87"/>
      <c r="M20" s="87"/>
      <c r="N20" s="93"/>
    </row>
    <row r="21" spans="5:14">
      <c r="E21" s="86"/>
      <c r="F21" s="87"/>
      <c r="G21" s="87"/>
      <c r="H21" s="87"/>
      <c r="I21" s="93"/>
      <c r="J21" s="86"/>
      <c r="K21" s="87"/>
      <c r="L21" s="87"/>
      <c r="M21" s="87"/>
      <c r="N21" s="93"/>
    </row>
    <row r="22" spans="5:14">
      <c r="E22" s="86"/>
      <c r="F22" s="87"/>
      <c r="G22" s="87"/>
      <c r="H22" s="87"/>
      <c r="I22" s="93"/>
      <c r="J22" s="86"/>
      <c r="K22" s="87"/>
      <c r="L22" s="87"/>
      <c r="M22" s="87"/>
      <c r="N22" s="93"/>
    </row>
    <row r="23" spans="5:14">
      <c r="E23" s="86"/>
      <c r="F23" s="87"/>
      <c r="G23" s="87"/>
      <c r="H23" s="87"/>
      <c r="I23" s="93"/>
      <c r="J23" s="86"/>
      <c r="K23" s="87"/>
      <c r="L23" s="87"/>
      <c r="M23" s="87"/>
      <c r="N23" s="93"/>
    </row>
    <row r="24" spans="5:14">
      <c r="E24" s="90"/>
      <c r="F24" s="91"/>
      <c r="G24" s="91"/>
      <c r="H24" s="91"/>
      <c r="I24" s="96"/>
      <c r="J24" s="90"/>
      <c r="K24" s="91"/>
      <c r="L24" s="91"/>
      <c r="M24" s="91"/>
      <c r="N24" s="96"/>
    </row>
    <row r="25" spans="5:14">
      <c r="E25" s="84"/>
      <c r="F25" s="85"/>
      <c r="G25" s="85"/>
      <c r="H25" s="85"/>
      <c r="I25" s="92"/>
      <c r="J25" s="84"/>
      <c r="K25" s="85"/>
      <c r="L25" s="85"/>
      <c r="M25" s="85"/>
      <c r="N25" s="92"/>
    </row>
    <row r="26" spans="5:14">
      <c r="E26" s="86"/>
      <c r="F26" s="87"/>
      <c r="G26" s="87"/>
      <c r="H26" s="87"/>
      <c r="I26" s="93"/>
      <c r="J26" s="86"/>
      <c r="K26" s="87"/>
      <c r="L26" s="87"/>
      <c r="M26" s="87"/>
      <c r="N26" s="93"/>
    </row>
    <row r="27" spans="5:14">
      <c r="E27" s="86"/>
      <c r="F27" s="87"/>
      <c r="G27" s="87"/>
      <c r="H27" s="87"/>
      <c r="I27" s="93"/>
      <c r="J27" s="86"/>
      <c r="K27" s="87"/>
      <c r="L27" s="87"/>
      <c r="M27" s="87"/>
      <c r="N27" s="93"/>
    </row>
    <row r="28" spans="4:14">
      <c r="D28" s="88" t="s">
        <v>3</v>
      </c>
      <c r="E28" s="86"/>
      <c r="F28" s="87"/>
      <c r="G28" s="87"/>
      <c r="H28" s="87"/>
      <c r="I28" s="93"/>
      <c r="J28" s="86"/>
      <c r="K28" s="87"/>
      <c r="L28" s="87"/>
      <c r="M28" s="87"/>
      <c r="N28" s="93"/>
    </row>
    <row r="29" spans="4:14">
      <c r="D29" s="89"/>
      <c r="E29" s="86"/>
      <c r="F29" s="87"/>
      <c r="G29" s="87"/>
      <c r="H29" s="87"/>
      <c r="I29" s="93"/>
      <c r="J29" s="86"/>
      <c r="K29" s="87"/>
      <c r="L29" s="87"/>
      <c r="M29" s="87"/>
      <c r="N29" s="93"/>
    </row>
    <row r="30" spans="4:15">
      <c r="D30" s="89"/>
      <c r="E30" s="86"/>
      <c r="F30" s="87"/>
      <c r="G30" s="87"/>
      <c r="H30" s="87"/>
      <c r="I30" s="93"/>
      <c r="J30" s="86"/>
      <c r="K30" s="87"/>
      <c r="L30" s="87"/>
      <c r="M30" s="87"/>
      <c r="N30" s="93"/>
      <c r="O30" s="94" t="s">
        <v>4</v>
      </c>
    </row>
    <row r="31" spans="4:15">
      <c r="D31" s="89"/>
      <c r="E31" s="86"/>
      <c r="F31" s="87"/>
      <c r="G31" s="87"/>
      <c r="H31" s="87"/>
      <c r="I31" s="93"/>
      <c r="J31" s="86"/>
      <c r="K31" s="87"/>
      <c r="L31" s="87"/>
      <c r="M31" s="87"/>
      <c r="N31" s="93"/>
      <c r="O31" s="95"/>
    </row>
    <row r="32" spans="4:15">
      <c r="D32" s="89"/>
      <c r="E32" s="86"/>
      <c r="F32" s="87"/>
      <c r="G32" s="87"/>
      <c r="H32" s="87"/>
      <c r="I32" s="93"/>
      <c r="J32" s="86"/>
      <c r="K32" s="87"/>
      <c r="L32" s="87"/>
      <c r="M32" s="87"/>
      <c r="N32" s="93"/>
      <c r="O32" s="95"/>
    </row>
    <row r="33" spans="4:15">
      <c r="D33" s="89"/>
      <c r="E33" s="86"/>
      <c r="F33" s="87"/>
      <c r="G33" s="87"/>
      <c r="H33" s="87"/>
      <c r="I33" s="93"/>
      <c r="J33" s="86"/>
      <c r="K33" s="87"/>
      <c r="L33" s="87"/>
      <c r="M33" s="87"/>
      <c r="N33" s="93"/>
      <c r="O33" s="95"/>
    </row>
    <row r="34" spans="4:15">
      <c r="D34" s="89"/>
      <c r="E34" s="86"/>
      <c r="F34" s="87"/>
      <c r="G34" s="87"/>
      <c r="H34" s="87"/>
      <c r="I34" s="93"/>
      <c r="J34" s="86"/>
      <c r="K34" s="87"/>
      <c r="L34" s="87"/>
      <c r="M34" s="87"/>
      <c r="N34" s="93"/>
      <c r="O34" s="95"/>
    </row>
    <row r="35" spans="4:15">
      <c r="D35" s="89"/>
      <c r="E35" s="86"/>
      <c r="F35" s="87"/>
      <c r="G35" s="87"/>
      <c r="H35" s="87"/>
      <c r="I35" s="93"/>
      <c r="J35" s="86"/>
      <c r="K35" s="87"/>
      <c r="L35" s="87"/>
      <c r="M35" s="87"/>
      <c r="N35" s="93"/>
      <c r="O35" s="95"/>
    </row>
    <row r="36" spans="4:15">
      <c r="D36" s="89"/>
      <c r="E36" s="86"/>
      <c r="F36" s="87"/>
      <c r="G36" s="87"/>
      <c r="H36" s="87"/>
      <c r="I36" s="93"/>
      <c r="J36" s="86"/>
      <c r="K36" s="87"/>
      <c r="L36" s="87"/>
      <c r="M36" s="87"/>
      <c r="N36" s="93"/>
      <c r="O36" s="95"/>
    </row>
    <row r="37" spans="4:15">
      <c r="D37" s="89"/>
      <c r="E37" s="86"/>
      <c r="F37" s="87"/>
      <c r="G37" s="87"/>
      <c r="H37" s="87"/>
      <c r="I37" s="93"/>
      <c r="J37" s="86"/>
      <c r="K37" s="87"/>
      <c r="L37" s="87"/>
      <c r="M37" s="87"/>
      <c r="N37" s="93"/>
      <c r="O37" s="95"/>
    </row>
    <row r="38" spans="5:14">
      <c r="E38" s="86"/>
      <c r="F38" s="87"/>
      <c r="G38" s="87"/>
      <c r="H38" s="87"/>
      <c r="I38" s="93"/>
      <c r="J38" s="86"/>
      <c r="K38" s="87"/>
      <c r="L38" s="87"/>
      <c r="M38" s="87"/>
      <c r="N38" s="93"/>
    </row>
    <row r="39" spans="5:14">
      <c r="E39" s="86"/>
      <c r="F39" s="87"/>
      <c r="G39" s="87"/>
      <c r="H39" s="87"/>
      <c r="I39" s="93"/>
      <c r="J39" s="86"/>
      <c r="K39" s="87"/>
      <c r="L39" s="87"/>
      <c r="M39" s="87"/>
      <c r="N39" s="93"/>
    </row>
    <row r="40" spans="5:14">
      <c r="E40" s="90"/>
      <c r="F40" s="91"/>
      <c r="G40" s="91"/>
      <c r="H40" s="91"/>
      <c r="I40" s="96"/>
      <c r="J40" s="90"/>
      <c r="K40" s="91"/>
      <c r="L40" s="91"/>
      <c r="M40" s="91"/>
      <c r="N40" s="96"/>
    </row>
    <row r="44" spans="1:6">
      <c r="A44" s="11"/>
      <c r="F44" s="11"/>
    </row>
    <row r="46" spans="2:7">
      <c r="B46" s="11"/>
      <c r="G46" s="11"/>
    </row>
    <row r="47" spans="2:7">
      <c r="B47" s="11"/>
      <c r="G47" s="11"/>
    </row>
    <row r="48" spans="2:7">
      <c r="B48" s="11"/>
      <c r="G48" s="11"/>
    </row>
    <row r="49" spans="2:2">
      <c r="B49" s="11"/>
    </row>
    <row r="50" spans="2:2">
      <c r="B50" s="11"/>
    </row>
    <row r="51" spans="2:2">
      <c r="B51" s="11"/>
    </row>
  </sheetData>
  <mergeCells count="9">
    <mergeCell ref="E3:N3"/>
    <mergeCell ref="D9:D17"/>
    <mergeCell ref="D28:D37"/>
    <mergeCell ref="O10:O17"/>
    <mergeCell ref="O30:O37"/>
    <mergeCell ref="E5:I24"/>
    <mergeCell ref="J5:N24"/>
    <mergeCell ref="E25:I40"/>
    <mergeCell ref="J25:N4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opLeftCell="H1" workbookViewId="0">
      <selection activeCell="P2" sqref="P2"/>
    </sheetView>
  </sheetViews>
  <sheetFormatPr defaultColWidth="9" defaultRowHeight="13.5" outlineLevelRow="5"/>
  <cols>
    <col min="1" max="1" width="23.875" style="59" customWidth="1"/>
    <col min="2" max="2" width="33.875" style="59" customWidth="1"/>
    <col min="3" max="3" width="57.375" style="59" customWidth="1"/>
    <col min="4" max="4" width="45.75" style="59" customWidth="1"/>
    <col min="5" max="5" width="51" style="59" customWidth="1"/>
    <col min="6" max="7" width="15.75" style="59" customWidth="1"/>
    <col min="8" max="8" width="16.625" style="60" customWidth="1"/>
    <col min="9" max="9" width="48.875" style="60" customWidth="1"/>
    <col min="10" max="10" width="11.625" style="59" customWidth="1"/>
    <col min="11" max="11" width="20.75" style="59" customWidth="1"/>
    <col min="12" max="12" width="16.625" style="61" customWidth="1"/>
    <col min="13" max="13" width="16.625" style="59" customWidth="1"/>
    <col min="14" max="14" width="28.625" style="62" customWidth="1"/>
    <col min="15" max="15" width="19.875" style="59" customWidth="1"/>
    <col min="16" max="16" width="14.5" style="59" customWidth="1"/>
    <col min="17" max="17" width="17.625" style="60" customWidth="1"/>
    <col min="18" max="18" width="14.75" style="59" customWidth="1"/>
    <col min="19" max="16384" width="9" style="59"/>
  </cols>
  <sheetData>
    <row r="1" spans="1:17">
      <c r="A1" s="63" t="s">
        <v>5</v>
      </c>
      <c r="B1" s="63" t="s">
        <v>6</v>
      </c>
      <c r="C1" s="63" t="s">
        <v>7</v>
      </c>
      <c r="D1" s="63" t="s">
        <v>8</v>
      </c>
      <c r="E1" s="63" t="s">
        <v>9</v>
      </c>
      <c r="F1" s="64" t="s">
        <v>10</v>
      </c>
      <c r="G1" s="65" t="s">
        <v>11</v>
      </c>
      <c r="H1" s="64" t="s">
        <v>12</v>
      </c>
      <c r="I1" s="64" t="s">
        <v>13</v>
      </c>
      <c r="J1" s="64" t="s">
        <v>14</v>
      </c>
      <c r="K1" s="64" t="s">
        <v>15</v>
      </c>
      <c r="L1" s="73" t="s">
        <v>16</v>
      </c>
      <c r="M1" s="64" t="s">
        <v>17</v>
      </c>
      <c r="N1" s="74" t="s">
        <v>18</v>
      </c>
      <c r="O1" s="64" t="s">
        <v>19</v>
      </c>
      <c r="P1" s="64" t="s">
        <v>20</v>
      </c>
      <c r="Q1" s="65" t="s">
        <v>21</v>
      </c>
    </row>
    <row r="2" ht="167" customHeight="1" spans="1:17">
      <c r="A2" s="66" t="s">
        <v>22</v>
      </c>
      <c r="B2" s="67">
        <v>571200</v>
      </c>
      <c r="C2" s="60"/>
      <c r="F2" s="68">
        <v>0.56</v>
      </c>
      <c r="G2" s="69">
        <v>20190418</v>
      </c>
      <c r="H2" s="60" t="s">
        <v>23</v>
      </c>
      <c r="J2" s="60">
        <v>4.5</v>
      </c>
      <c r="K2" s="60">
        <v>1</v>
      </c>
      <c r="L2" s="75">
        <v>169.99</v>
      </c>
      <c r="M2" s="76"/>
      <c r="N2" s="77">
        <v>9.39</v>
      </c>
      <c r="O2" s="60"/>
      <c r="P2" s="60"/>
      <c r="Q2" s="80" t="s">
        <v>24</v>
      </c>
    </row>
    <row r="3" ht="92.25" customHeight="1" spans="6:17">
      <c r="F3" s="70"/>
      <c r="G3" s="70"/>
      <c r="J3" s="60"/>
      <c r="L3" s="75"/>
      <c r="N3" s="77"/>
      <c r="O3" s="70"/>
      <c r="P3" s="60"/>
      <c r="Q3" s="81"/>
    </row>
    <row r="4" ht="147.75" customHeight="1" spans="6:17">
      <c r="F4" s="60"/>
      <c r="G4" s="60"/>
      <c r="J4" s="60"/>
      <c r="L4" s="75"/>
      <c r="N4" s="77"/>
      <c r="O4" s="60"/>
      <c r="P4" s="60"/>
      <c r="Q4" s="80"/>
    </row>
    <row r="5" ht="105" customHeight="1" spans="10:17">
      <c r="J5" s="60"/>
      <c r="L5" s="75"/>
      <c r="N5" s="77"/>
      <c r="Q5" s="82"/>
    </row>
    <row r="6" ht="24" customHeight="1" spans="1:17">
      <c r="A6" s="71" t="s">
        <v>25</v>
      </c>
      <c r="B6" s="71"/>
      <c r="C6" s="71"/>
      <c r="D6" s="71"/>
      <c r="E6" s="71"/>
      <c r="F6" s="71"/>
      <c r="G6" s="71"/>
      <c r="H6" s="72"/>
      <c r="I6" s="72"/>
      <c r="J6" s="71"/>
      <c r="K6" s="71"/>
      <c r="L6" s="78"/>
      <c r="M6" s="71"/>
      <c r="N6" s="79"/>
      <c r="O6" s="71"/>
      <c r="P6" s="71"/>
      <c r="Q6" s="72"/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28"/>
  <sheetViews>
    <sheetView tabSelected="1" zoomScale="85" zoomScaleNormal="85" topLeftCell="J7" workbookViewId="0">
      <selection activeCell="N22" sqref="N22"/>
    </sheetView>
  </sheetViews>
  <sheetFormatPr defaultColWidth="9.375" defaultRowHeight="13.5"/>
  <cols>
    <col min="1" max="1" width="1.5" style="49" customWidth="1"/>
    <col min="2" max="2" width="10.875" style="49" customWidth="1"/>
    <col min="3" max="3" width="26.25" style="49" customWidth="1"/>
    <col min="4" max="4" width="24.875" style="49" customWidth="1"/>
    <col min="5" max="5" width="27.9416666666667" style="49" customWidth="1"/>
    <col min="6" max="6" width="26.325" style="49" customWidth="1"/>
    <col min="7" max="7" width="31.7666666666667" style="49" customWidth="1"/>
    <col min="8" max="8" width="32.2083333333333" style="50" customWidth="1"/>
    <col min="9" max="9" width="37.0583333333333" style="49" customWidth="1"/>
    <col min="10" max="10" width="35.5833333333333" style="49" customWidth="1"/>
    <col min="11" max="11" width="31.475" style="49" customWidth="1"/>
    <col min="12" max="12" width="21.75" style="49" customWidth="1"/>
    <col min="13" max="13" width="21.625" style="49" customWidth="1"/>
    <col min="14" max="14" width="18.6666666666667" style="49" customWidth="1"/>
    <col min="15" max="15" width="35.7333333333333" style="49" customWidth="1"/>
    <col min="16" max="16" width="33.825" style="49" customWidth="1"/>
    <col min="17" max="17" width="25.5833333333333" style="49" customWidth="1"/>
    <col min="18" max="18" width="9.375" style="49" customWidth="1"/>
    <col min="19" max="19" width="10" style="49" customWidth="1"/>
    <col min="20" max="20" width="9.375" style="49" customWidth="1"/>
    <col min="21" max="24" width="12.05" style="49" customWidth="1"/>
    <col min="25" max="25" width="9.5" style="49" customWidth="1"/>
    <col min="26" max="27" width="0.125" style="49" customWidth="1"/>
    <col min="28" max="28" width="13.5" style="49" customWidth="1"/>
    <col min="29" max="29" width="10.25" style="49" customWidth="1"/>
    <col min="30" max="30" width="11.625" style="49" customWidth="1"/>
    <col min="31" max="16355" width="9.375" style="49" customWidth="1"/>
    <col min="16356" max="16384" width="9.375" style="46"/>
  </cols>
  <sheetData>
    <row r="1" ht="2.1" customHeight="1"/>
    <row r="2" ht="30" customHeight="1" spans="2:30">
      <c r="B2" s="51" t="s">
        <v>26</v>
      </c>
      <c r="C2" s="51" t="s">
        <v>27</v>
      </c>
      <c r="D2" s="51" t="s">
        <v>28</v>
      </c>
      <c r="E2" s="51" t="s">
        <v>28</v>
      </c>
      <c r="F2" s="51" t="s">
        <v>28</v>
      </c>
      <c r="G2" s="51" t="s">
        <v>29</v>
      </c>
      <c r="H2" s="51" t="s">
        <v>30</v>
      </c>
      <c r="I2" s="51" t="s">
        <v>30</v>
      </c>
      <c r="J2" s="51" t="s">
        <v>30</v>
      </c>
      <c r="K2" s="51" t="s">
        <v>28</v>
      </c>
      <c r="L2" s="51" t="s">
        <v>30</v>
      </c>
      <c r="M2" s="51" t="s">
        <v>30</v>
      </c>
      <c r="N2" s="51" t="s">
        <v>31</v>
      </c>
      <c r="O2" s="51" t="s">
        <v>28</v>
      </c>
      <c r="P2" s="51" t="s">
        <v>30</v>
      </c>
      <c r="Q2" s="51" t="s">
        <v>32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99.75" customHeight="1" spans="2:30">
      <c r="B3" s="51" t="s">
        <v>13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ht="99.75" customHeight="1" spans="2:30">
      <c r="B4" s="51" t="s">
        <v>33</v>
      </c>
      <c r="C4" s="51" t="s">
        <v>34</v>
      </c>
      <c r="D4" s="51" t="s">
        <v>35</v>
      </c>
      <c r="E4" s="51" t="s">
        <v>36</v>
      </c>
      <c r="F4" s="51" t="s">
        <v>37</v>
      </c>
      <c r="G4" s="51" t="s">
        <v>38</v>
      </c>
      <c r="H4" s="51" t="s">
        <v>39</v>
      </c>
      <c r="I4" s="51" t="s">
        <v>40</v>
      </c>
      <c r="J4" s="51" t="s">
        <v>41</v>
      </c>
      <c r="K4" s="51" t="s">
        <v>42</v>
      </c>
      <c r="L4" s="51" t="s">
        <v>43</v>
      </c>
      <c r="M4" s="51" t="s">
        <v>44</v>
      </c>
      <c r="N4" s="51" t="s">
        <v>45</v>
      </c>
      <c r="O4" s="51" t="s">
        <v>46</v>
      </c>
      <c r="P4" s="51" t="s">
        <v>47</v>
      </c>
      <c r="Q4" s="51" t="s">
        <v>48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ht="28.5" customHeight="1" spans="2:30">
      <c r="B5" s="51" t="s">
        <v>12</v>
      </c>
      <c r="C5" s="51" t="s">
        <v>23</v>
      </c>
      <c r="D5" s="51" t="s">
        <v>49</v>
      </c>
      <c r="E5" s="51" t="s">
        <v>50</v>
      </c>
      <c r="F5" s="51" t="s">
        <v>51</v>
      </c>
      <c r="G5" s="51" t="s">
        <v>52</v>
      </c>
      <c r="H5" s="51" t="s">
        <v>53</v>
      </c>
      <c r="I5" s="51" t="s">
        <v>54</v>
      </c>
      <c r="J5" s="51" t="s">
        <v>55</v>
      </c>
      <c r="K5" s="51" t="s">
        <v>56</v>
      </c>
      <c r="L5" s="51" t="s">
        <v>57</v>
      </c>
      <c r="M5" s="51" t="s">
        <v>58</v>
      </c>
      <c r="N5" s="51" t="s">
        <v>59</v>
      </c>
      <c r="O5" s="51" t="s">
        <v>60</v>
      </c>
      <c r="P5" s="51" t="s">
        <v>61</v>
      </c>
      <c r="Q5" s="51" t="s">
        <v>62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</row>
    <row r="6" s="48" customFormat="1" ht="23.25" customHeight="1" spans="1:16382">
      <c r="A6" s="52"/>
      <c r="B6" s="51" t="s">
        <v>16</v>
      </c>
      <c r="C6" s="51">
        <v>169.99</v>
      </c>
      <c r="D6" s="51">
        <v>129.99</v>
      </c>
      <c r="E6" s="51">
        <v>67.5</v>
      </c>
      <c r="F6" s="51">
        <v>174.98</v>
      </c>
      <c r="G6" s="51">
        <v>99.99</v>
      </c>
      <c r="H6" s="51">
        <v>74</v>
      </c>
      <c r="I6" s="51">
        <v>249.37</v>
      </c>
      <c r="J6" s="51">
        <v>249.95</v>
      </c>
      <c r="K6" s="51">
        <v>85.03</v>
      </c>
      <c r="L6" s="51">
        <v>280</v>
      </c>
      <c r="M6" s="51">
        <v>914.95</v>
      </c>
      <c r="N6" s="51">
        <v>52.28</v>
      </c>
      <c r="O6" s="51">
        <v>279.99</v>
      </c>
      <c r="P6" s="56">
        <v>259.99</v>
      </c>
      <c r="Q6" s="51">
        <v>473.76</v>
      </c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</row>
    <row r="7" ht="28.5" customHeight="1" spans="2:47">
      <c r="B7" s="51" t="s">
        <v>63</v>
      </c>
      <c r="C7" s="51" t="s">
        <v>64</v>
      </c>
      <c r="D7" s="51" t="s">
        <v>65</v>
      </c>
      <c r="E7" s="51" t="s">
        <v>64</v>
      </c>
      <c r="F7" s="51" t="s">
        <v>66</v>
      </c>
      <c r="G7" s="51" t="s">
        <v>67</v>
      </c>
      <c r="H7" s="51" t="s">
        <v>64</v>
      </c>
      <c r="I7" s="51" t="s">
        <v>64</v>
      </c>
      <c r="J7" s="51" t="s">
        <v>64</v>
      </c>
      <c r="K7" s="51" t="s">
        <v>64</v>
      </c>
      <c r="L7" s="51" t="s">
        <v>64</v>
      </c>
      <c r="M7" s="51" t="s">
        <v>64</v>
      </c>
      <c r="N7" s="51" t="s">
        <v>64</v>
      </c>
      <c r="O7" s="51" t="s">
        <v>64</v>
      </c>
      <c r="P7" s="51" t="s">
        <v>64</v>
      </c>
      <c r="Q7" s="51" t="s">
        <v>64</v>
      </c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</row>
    <row r="8" ht="22.5" customHeight="1" spans="2:30">
      <c r="B8" s="51" t="s">
        <v>68</v>
      </c>
      <c r="C8" s="51">
        <v>4.5</v>
      </c>
      <c r="D8" s="51">
        <v>3.7</v>
      </c>
      <c r="E8" s="51">
        <v>3.9</v>
      </c>
      <c r="F8" s="51">
        <v>3.6</v>
      </c>
      <c r="G8" s="51">
        <v>4.2</v>
      </c>
      <c r="H8" s="51">
        <v>4.4</v>
      </c>
      <c r="I8" s="51">
        <v>4.3</v>
      </c>
      <c r="J8" s="51">
        <v>3.8</v>
      </c>
      <c r="K8" s="51">
        <v>4.1</v>
      </c>
      <c r="L8" s="51">
        <v>3.6</v>
      </c>
      <c r="M8" s="51">
        <v>3.7</v>
      </c>
      <c r="N8" s="51">
        <v>4.1</v>
      </c>
      <c r="O8" s="51">
        <v>4</v>
      </c>
      <c r="P8" s="51">
        <v>4.1</v>
      </c>
      <c r="Q8" s="51">
        <v>4.2</v>
      </c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ht="31.5" customHeight="1" spans="2:30">
      <c r="B9" s="51" t="s">
        <v>69</v>
      </c>
      <c r="C9" s="51" t="s">
        <v>70</v>
      </c>
      <c r="D9" s="51" t="s">
        <v>70</v>
      </c>
      <c r="E9" s="51" t="s">
        <v>70</v>
      </c>
      <c r="F9" s="51" t="s">
        <v>70</v>
      </c>
      <c r="G9" s="51" t="s">
        <v>70</v>
      </c>
      <c r="H9" s="51" t="s">
        <v>70</v>
      </c>
      <c r="I9" s="51" t="s">
        <v>70</v>
      </c>
      <c r="J9" s="51" t="s">
        <v>70</v>
      </c>
      <c r="K9" s="51" t="s">
        <v>70</v>
      </c>
      <c r="L9" s="51" t="s">
        <v>70</v>
      </c>
      <c r="M9" s="51" t="s">
        <v>70</v>
      </c>
      <c r="N9" s="51" t="s">
        <v>70</v>
      </c>
      <c r="O9" s="51" t="s">
        <v>70</v>
      </c>
      <c r="P9" s="51" t="s">
        <v>70</v>
      </c>
      <c r="Q9" s="51" t="s">
        <v>70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ht="31.5" customHeight="1" spans="2:30">
      <c r="B10" s="51" t="s">
        <v>71</v>
      </c>
      <c r="C10" s="51" t="s">
        <v>72</v>
      </c>
      <c r="D10" s="51" t="s">
        <v>73</v>
      </c>
      <c r="E10" s="51" t="s">
        <v>74</v>
      </c>
      <c r="F10" s="51" t="s">
        <v>75</v>
      </c>
      <c r="G10" s="51" t="s">
        <v>76</v>
      </c>
      <c r="H10" s="51" t="s">
        <v>77</v>
      </c>
      <c r="I10" s="51" t="s">
        <v>78</v>
      </c>
      <c r="J10" s="51" t="s">
        <v>79</v>
      </c>
      <c r="K10" s="51" t="s">
        <v>80</v>
      </c>
      <c r="L10" s="51" t="s">
        <v>81</v>
      </c>
      <c r="M10" s="51" t="s">
        <v>82</v>
      </c>
      <c r="N10" s="51" t="s">
        <v>83</v>
      </c>
      <c r="O10" s="51" t="s">
        <v>84</v>
      </c>
      <c r="P10" s="51" t="s">
        <v>85</v>
      </c>
      <c r="Q10" s="51" t="s">
        <v>86</v>
      </c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</row>
    <row r="11" ht="31.5" customHeight="1" spans="2:30">
      <c r="B11" s="51" t="s">
        <v>87</v>
      </c>
      <c r="C11" s="51" t="s">
        <v>88</v>
      </c>
      <c r="D11" s="51" t="s">
        <v>89</v>
      </c>
      <c r="E11" s="51" t="s">
        <v>88</v>
      </c>
      <c r="F11" s="51" t="s">
        <v>90</v>
      </c>
      <c r="G11" s="51" t="s">
        <v>88</v>
      </c>
      <c r="H11" s="51" t="s">
        <v>88</v>
      </c>
      <c r="I11" s="51" t="s">
        <v>88</v>
      </c>
      <c r="J11" s="51" t="s">
        <v>88</v>
      </c>
      <c r="K11" s="51" t="s">
        <v>88</v>
      </c>
      <c r="L11" s="51" t="s">
        <v>88</v>
      </c>
      <c r="M11" s="51" t="s">
        <v>91</v>
      </c>
      <c r="N11" s="51" t="s">
        <v>88</v>
      </c>
      <c r="O11" s="51" t="s">
        <v>92</v>
      </c>
      <c r="P11" s="51" t="s">
        <v>88</v>
      </c>
      <c r="Q11" s="51" t="s">
        <v>88</v>
      </c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</row>
    <row r="12" ht="31.5" customHeight="1" spans="2:30">
      <c r="B12" s="51" t="s">
        <v>93</v>
      </c>
      <c r="C12" s="51" t="s">
        <v>94</v>
      </c>
      <c r="D12" s="51" t="s">
        <v>95</v>
      </c>
      <c r="E12" s="51" t="s">
        <v>94</v>
      </c>
      <c r="F12" s="51" t="s">
        <v>94</v>
      </c>
      <c r="G12" s="51" t="s">
        <v>94</v>
      </c>
      <c r="H12" s="51" t="s">
        <v>94</v>
      </c>
      <c r="I12" s="51" t="s">
        <v>94</v>
      </c>
      <c r="J12" s="51" t="s">
        <v>94</v>
      </c>
      <c r="K12" s="51" t="s">
        <v>94</v>
      </c>
      <c r="L12" s="51" t="s">
        <v>94</v>
      </c>
      <c r="M12" s="51" t="s">
        <v>94</v>
      </c>
      <c r="N12" s="51" t="s">
        <v>94</v>
      </c>
      <c r="O12" s="51" t="s">
        <v>94</v>
      </c>
      <c r="P12" s="51" t="s">
        <v>94</v>
      </c>
      <c r="Q12" s="51" t="s">
        <v>94</v>
      </c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</row>
    <row r="13" ht="22.5" customHeight="1" spans="2:30">
      <c r="B13" s="51" t="s">
        <v>96</v>
      </c>
      <c r="C13" s="53" t="s">
        <v>97</v>
      </c>
      <c r="D13" s="53" t="s">
        <v>97</v>
      </c>
      <c r="E13" s="53" t="s">
        <v>97</v>
      </c>
      <c r="F13" s="53" t="s">
        <v>97</v>
      </c>
      <c r="G13" s="53" t="s">
        <v>97</v>
      </c>
      <c r="H13" s="53" t="s">
        <v>97</v>
      </c>
      <c r="I13" s="53" t="s">
        <v>97</v>
      </c>
      <c r="J13" s="53" t="s">
        <v>97</v>
      </c>
      <c r="K13" s="53" t="s">
        <v>97</v>
      </c>
      <c r="L13" s="53" t="s">
        <v>97</v>
      </c>
      <c r="M13" s="53" t="s">
        <v>98</v>
      </c>
      <c r="N13" s="53" t="s">
        <v>97</v>
      </c>
      <c r="O13" s="53" t="s">
        <v>97</v>
      </c>
      <c r="P13" s="53" t="s">
        <v>98</v>
      </c>
      <c r="Q13" s="51" t="s">
        <v>97</v>
      </c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</row>
    <row r="14" ht="23.25" customHeight="1" spans="2:35">
      <c r="B14" s="51" t="s">
        <v>99</v>
      </c>
      <c r="C14" s="51">
        <v>939</v>
      </c>
      <c r="D14" s="51">
        <v>416</v>
      </c>
      <c r="E14" s="51">
        <v>129</v>
      </c>
      <c r="F14" s="51">
        <v>199</v>
      </c>
      <c r="G14" s="51">
        <v>1916</v>
      </c>
      <c r="H14" s="51">
        <v>74</v>
      </c>
      <c r="I14" s="51">
        <v>22</v>
      </c>
      <c r="J14" s="51">
        <v>131</v>
      </c>
      <c r="K14" s="51">
        <v>779</v>
      </c>
      <c r="L14" s="51">
        <v>25</v>
      </c>
      <c r="M14" s="51">
        <v>15</v>
      </c>
      <c r="N14" s="51">
        <v>156</v>
      </c>
      <c r="O14" s="51">
        <v>32</v>
      </c>
      <c r="P14" s="51">
        <v>6</v>
      </c>
      <c r="Q14" s="51">
        <v>27</v>
      </c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8"/>
      <c r="AF14" s="58"/>
      <c r="AG14" s="58"/>
      <c r="AH14" s="58"/>
      <c r="AI14" s="58"/>
    </row>
    <row r="15" ht="23.25" customHeight="1" spans="2:30">
      <c r="B15" s="51" t="s">
        <v>100</v>
      </c>
      <c r="C15" s="51">
        <v>42656</v>
      </c>
      <c r="D15" s="51">
        <v>42707</v>
      </c>
      <c r="E15" s="51">
        <v>42707</v>
      </c>
      <c r="F15" s="51">
        <v>42712</v>
      </c>
      <c r="G15" s="51">
        <v>42415</v>
      </c>
      <c r="H15" s="51" t="s">
        <v>101</v>
      </c>
      <c r="I15" s="51" t="s">
        <v>101</v>
      </c>
      <c r="J15" s="51" t="s">
        <v>101</v>
      </c>
      <c r="K15" s="51" t="s">
        <v>101</v>
      </c>
      <c r="L15" s="51" t="s">
        <v>101</v>
      </c>
      <c r="M15" s="51" t="s">
        <v>101</v>
      </c>
      <c r="N15" s="51" t="s">
        <v>101</v>
      </c>
      <c r="O15" s="57">
        <v>43131</v>
      </c>
      <c r="P15" s="57">
        <v>43081</v>
      </c>
      <c r="Q15" s="57">
        <v>42352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 ht="29.25" customHeight="1" spans="2:30">
      <c r="B16" s="51" t="s">
        <v>102</v>
      </c>
      <c r="C16" s="51">
        <v>1</v>
      </c>
      <c r="D16" s="51">
        <v>2</v>
      </c>
      <c r="E16" s="51">
        <v>3</v>
      </c>
      <c r="F16" s="51">
        <v>4</v>
      </c>
      <c r="G16" s="51">
        <v>5</v>
      </c>
      <c r="H16" s="51">
        <v>6</v>
      </c>
      <c r="I16" s="51">
        <v>7</v>
      </c>
      <c r="J16" s="51">
        <v>8</v>
      </c>
      <c r="K16" s="51">
        <v>9</v>
      </c>
      <c r="L16" s="51">
        <v>10</v>
      </c>
      <c r="M16" s="51">
        <v>11</v>
      </c>
      <c r="N16" s="51">
        <v>12</v>
      </c>
      <c r="O16" s="51">
        <v>13</v>
      </c>
      <c r="P16" s="51">
        <v>14</v>
      </c>
      <c r="Q16" s="51">
        <v>15</v>
      </c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ht="29.25" customHeight="1" spans="2:30">
      <c r="B17" s="51" t="s">
        <v>103</v>
      </c>
      <c r="C17" s="51" t="s">
        <v>104</v>
      </c>
      <c r="D17" s="51" t="s">
        <v>104</v>
      </c>
      <c r="E17" s="51" t="s">
        <v>104</v>
      </c>
      <c r="F17" s="51" t="s">
        <v>104</v>
      </c>
      <c r="G17" s="51" t="s">
        <v>104</v>
      </c>
      <c r="H17" s="51" t="s">
        <v>104</v>
      </c>
      <c r="I17" s="51" t="s">
        <v>104</v>
      </c>
      <c r="J17" s="51" t="s">
        <v>104</v>
      </c>
      <c r="K17" s="51" t="s">
        <v>104</v>
      </c>
      <c r="L17" s="51" t="s">
        <v>104</v>
      </c>
      <c r="M17" s="51" t="s">
        <v>104</v>
      </c>
      <c r="N17" s="51" t="s">
        <v>104</v>
      </c>
      <c r="O17" s="51" t="s">
        <v>104</v>
      </c>
      <c r="P17" s="51" t="s">
        <v>104</v>
      </c>
      <c r="Q17" s="51" t="s">
        <v>104</v>
      </c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</row>
    <row r="18" ht="29.25" customHeight="1" spans="2:30">
      <c r="B18" s="51" t="s">
        <v>105</v>
      </c>
      <c r="C18" s="51"/>
      <c r="D18" s="51">
        <v>37.5</v>
      </c>
      <c r="E18" s="51">
        <v>31.9</v>
      </c>
      <c r="F18" s="51">
        <v>25.2</v>
      </c>
      <c r="G18" s="51"/>
      <c r="H18" s="51">
        <v>7.6</v>
      </c>
      <c r="I18" s="51">
        <v>6.9</v>
      </c>
      <c r="J18" s="51">
        <v>5.6</v>
      </c>
      <c r="K18" s="51">
        <v>4.7</v>
      </c>
      <c r="L18" s="51">
        <v>4.6</v>
      </c>
      <c r="M18" s="51">
        <v>3.7</v>
      </c>
      <c r="N18" s="51"/>
      <c r="O18" s="51">
        <v>3.7</v>
      </c>
      <c r="P18" s="51"/>
      <c r="Q18" s="51">
        <v>5.6</v>
      </c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</row>
    <row r="19" ht="29.25" customHeight="1" spans="2:30">
      <c r="B19" s="51" t="s">
        <v>106</v>
      </c>
      <c r="C19" s="51"/>
      <c r="D19" s="51">
        <v>1125</v>
      </c>
      <c r="E19" s="51">
        <v>958</v>
      </c>
      <c r="F19" s="51">
        <v>757</v>
      </c>
      <c r="G19" s="51"/>
      <c r="H19" s="51">
        <v>225</v>
      </c>
      <c r="I19" s="51">
        <v>208</v>
      </c>
      <c r="J19" s="51">
        <v>168</v>
      </c>
      <c r="K19" s="51">
        <v>145</v>
      </c>
      <c r="L19" s="51">
        <v>138</v>
      </c>
      <c r="M19" s="51">
        <v>113</v>
      </c>
      <c r="N19" s="51">
        <v>5</v>
      </c>
      <c r="O19" s="51">
        <v>115</v>
      </c>
      <c r="P19" s="51">
        <v>5</v>
      </c>
      <c r="Q19" s="51">
        <v>169</v>
      </c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 ht="29.25" customHeight="1" spans="2:30">
      <c r="B20" s="51" t="s">
        <v>107</v>
      </c>
      <c r="C20" s="51" t="s">
        <v>108</v>
      </c>
      <c r="D20" s="51" t="s">
        <v>109</v>
      </c>
      <c r="E20" s="51" t="s">
        <v>108</v>
      </c>
      <c r="F20" s="51" t="s">
        <v>109</v>
      </c>
      <c r="G20" s="51" t="s">
        <v>109</v>
      </c>
      <c r="H20" s="51" t="s">
        <v>108</v>
      </c>
      <c r="I20" s="51" t="s">
        <v>108</v>
      </c>
      <c r="J20" s="51" t="s">
        <v>108</v>
      </c>
      <c r="K20" s="51" t="s">
        <v>108</v>
      </c>
      <c r="L20" s="51" t="s">
        <v>108</v>
      </c>
      <c r="M20" s="51" t="s">
        <v>108</v>
      </c>
      <c r="N20" s="51" t="s">
        <v>109</v>
      </c>
      <c r="O20" s="51" t="s">
        <v>109</v>
      </c>
      <c r="P20" s="51" t="s">
        <v>108</v>
      </c>
      <c r="Q20" s="51" t="s">
        <v>108</v>
      </c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ht="37" customHeight="1" spans="2:30">
      <c r="B21" s="51" t="s">
        <v>110</v>
      </c>
      <c r="C21" s="51" t="s">
        <v>111</v>
      </c>
      <c r="D21" s="51" t="s">
        <v>112</v>
      </c>
      <c r="E21" s="51" t="s">
        <v>113</v>
      </c>
      <c r="F21" s="51" t="s">
        <v>75</v>
      </c>
      <c r="G21" s="51" t="s">
        <v>114</v>
      </c>
      <c r="H21" s="51" t="s">
        <v>77</v>
      </c>
      <c r="I21" s="51" t="s">
        <v>115</v>
      </c>
      <c r="J21" s="51" t="s">
        <v>116</v>
      </c>
      <c r="K21" s="51" t="s">
        <v>117</v>
      </c>
      <c r="L21" s="51" t="s">
        <v>81</v>
      </c>
      <c r="M21" s="51" t="s">
        <v>82</v>
      </c>
      <c r="N21" s="51" t="s">
        <v>83</v>
      </c>
      <c r="O21" s="51" t="s">
        <v>84</v>
      </c>
      <c r="P21" s="51" t="s">
        <v>85</v>
      </c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ht="52" customHeight="1" spans="2:30">
      <c r="B22" s="51"/>
      <c r="C22" s="51" t="s">
        <v>118</v>
      </c>
      <c r="D22" s="51" t="s">
        <v>119</v>
      </c>
      <c r="E22" s="51" t="s">
        <v>119</v>
      </c>
      <c r="F22" s="51" t="s">
        <v>119</v>
      </c>
      <c r="G22" s="51" t="s">
        <v>119</v>
      </c>
      <c r="H22" s="51" t="s">
        <v>119</v>
      </c>
      <c r="I22" s="51" t="s">
        <v>119</v>
      </c>
      <c r="J22" s="51" t="s">
        <v>119</v>
      </c>
      <c r="K22" s="51" t="s">
        <v>119</v>
      </c>
      <c r="L22" s="51" t="s">
        <v>119</v>
      </c>
      <c r="M22" s="51" t="s">
        <v>120</v>
      </c>
      <c r="N22" s="51" t="s">
        <v>121</v>
      </c>
      <c r="O22" s="51" t="s">
        <v>122</v>
      </c>
      <c r="P22" s="51" t="s">
        <v>121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ht="54" customHeight="1" spans="2:30">
      <c r="B23" s="51" t="s">
        <v>123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ht="54" customHeight="1" spans="2:30">
      <c r="B24" s="51" t="s">
        <v>124</v>
      </c>
      <c r="C24" s="51" t="s">
        <v>125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ht="55.5" customHeight="1" spans="2:30">
      <c r="B25" s="51" t="s">
        <v>126</v>
      </c>
      <c r="C25" s="51" t="s">
        <v>127</v>
      </c>
      <c r="D25" s="51" t="s">
        <v>128</v>
      </c>
      <c r="E25" s="51" t="s">
        <v>129</v>
      </c>
      <c r="F25" s="51" t="s">
        <v>130</v>
      </c>
      <c r="G25" s="51" t="s">
        <v>131</v>
      </c>
      <c r="H25" s="51" t="s">
        <v>132</v>
      </c>
      <c r="I25" s="51" t="s">
        <v>133</v>
      </c>
      <c r="J25" s="51" t="s">
        <v>134</v>
      </c>
      <c r="K25" s="51" t="s">
        <v>135</v>
      </c>
      <c r="L25" s="51" t="s">
        <v>136</v>
      </c>
      <c r="M25" s="51" t="s">
        <v>137</v>
      </c>
      <c r="N25" s="51" t="s">
        <v>138</v>
      </c>
      <c r="O25" s="51" t="s">
        <v>139</v>
      </c>
      <c r="P25" s="51" t="s">
        <v>140</v>
      </c>
      <c r="Q25" s="51" t="s">
        <v>141</v>
      </c>
      <c r="R25" s="51" t="s">
        <v>142</v>
      </c>
      <c r="S25" s="51" t="s">
        <v>143</v>
      </c>
      <c r="T25" s="51" t="s">
        <v>144</v>
      </c>
      <c r="U25" s="51" t="s">
        <v>145</v>
      </c>
      <c r="V25" s="51" t="s">
        <v>146</v>
      </c>
      <c r="W25" s="51" t="s">
        <v>147</v>
      </c>
      <c r="X25" s="51" t="s">
        <v>148</v>
      </c>
      <c r="Y25" s="51" t="s">
        <v>149</v>
      </c>
      <c r="Z25" s="51" t="s">
        <v>150</v>
      </c>
      <c r="AA25" s="51" t="s">
        <v>151</v>
      </c>
      <c r="AB25" s="51" t="s">
        <v>152</v>
      </c>
      <c r="AC25" s="51" t="s">
        <v>153</v>
      </c>
      <c r="AD25" s="51" t="s">
        <v>154</v>
      </c>
    </row>
    <row r="26" ht="85.5" customHeight="1" spans="2:30">
      <c r="B26" s="51"/>
      <c r="C26" s="51">
        <v>100</v>
      </c>
      <c r="D26" s="51" t="e">
        <f>#REF!*D28</f>
        <v>#REF!</v>
      </c>
      <c r="E26" s="51" t="e">
        <f>#REF!*D28</f>
        <v>#REF!</v>
      </c>
      <c r="F26" s="51" t="e">
        <f>#REF!*D28</f>
        <v>#REF!</v>
      </c>
      <c r="G26" s="51">
        <v>2.8</v>
      </c>
      <c r="H26" s="51">
        <v>621</v>
      </c>
      <c r="I26" s="51">
        <v>630</v>
      </c>
      <c r="J26" s="51">
        <v>630</v>
      </c>
      <c r="K26" s="51">
        <v>0.12</v>
      </c>
      <c r="L26" s="51" t="e">
        <f>#REF!*K26</f>
        <v>#REF!</v>
      </c>
      <c r="M26" s="51">
        <v>1</v>
      </c>
      <c r="N26" s="51" t="e">
        <f>MAX(L26,M26)</f>
        <v>#REF!</v>
      </c>
      <c r="O26" s="51" t="e">
        <f>#REF!-N26</f>
        <v>#REF!</v>
      </c>
      <c r="P26" s="51">
        <v>6.7</v>
      </c>
      <c r="Q26" s="51">
        <f>66*0.1+7.92</f>
        <v>14.52</v>
      </c>
      <c r="R26" s="51">
        <f>H26*0.069+10</f>
        <v>52.849</v>
      </c>
      <c r="S26" s="51">
        <f>MAX(Q26,R26)</f>
        <v>52.849</v>
      </c>
      <c r="T26" s="51" t="e">
        <f>((D26*E26*F26)/1728)*0.64</f>
        <v>#REF!</v>
      </c>
      <c r="U26" s="51" t="e">
        <f>O26*P26-C26-S26</f>
        <v>#REF!</v>
      </c>
      <c r="V26" s="51">
        <v>2.41</v>
      </c>
      <c r="W26" s="51">
        <f>IF(J26&lt;450,IF(G26&lt;8,IF(G26&lt;0.75,2.41,2.99),4.18),4.18)</f>
        <v>4.18</v>
      </c>
      <c r="X26" s="51">
        <f>IF(J26&gt;900,4.18+(J26-900)*0.0022*0.39,W26)</f>
        <v>4.18</v>
      </c>
      <c r="Y26" s="51">
        <f>J26*0.037</f>
        <v>23.31</v>
      </c>
      <c r="Z26" s="51">
        <f>J26*0.027</f>
        <v>17.01</v>
      </c>
      <c r="AA26" s="51">
        <f>J26*0.0295</f>
        <v>18.585</v>
      </c>
      <c r="AB26" s="51" t="e">
        <f>O26*P26-C26-(T26*P26)-(X26*P26)-Y26</f>
        <v>#REF!</v>
      </c>
      <c r="AC26" s="51" t="e">
        <f>AB26/(#REF!*P26)</f>
        <v>#REF!</v>
      </c>
      <c r="AD26" s="51" t="e">
        <f>U26/(#REF!*P26)</f>
        <v>#REF!</v>
      </c>
    </row>
    <row r="28" ht="21.75" customHeight="1" spans="3:6">
      <c r="C28" s="54"/>
      <c r="D28" s="55"/>
      <c r="E28" s="55"/>
      <c r="F28" s="55"/>
    </row>
  </sheetData>
  <mergeCells count="1">
    <mergeCell ref="B1:T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C25" sqref="C25"/>
    </sheetView>
  </sheetViews>
  <sheetFormatPr defaultColWidth="9" defaultRowHeight="13.5"/>
  <cols>
    <col min="1" max="1" width="18.125" customWidth="1"/>
    <col min="2" max="2" width="10.375" customWidth="1"/>
    <col min="3" max="3" width="18" customWidth="1"/>
    <col min="4" max="4" width="14.25" customWidth="1"/>
    <col min="5" max="5" width="15.5" customWidth="1"/>
    <col min="6" max="6" width="18.75" customWidth="1"/>
    <col min="10" max="10" width="10.625" customWidth="1"/>
    <col min="12" max="12" width="9.25" customWidth="1"/>
  </cols>
  <sheetData>
    <row r="1" ht="22.5" customHeight="1" spans="1:1">
      <c r="A1" s="11" t="s">
        <v>155</v>
      </c>
    </row>
    <row r="2" ht="27.75" spans="1:10">
      <c r="A2" s="11" t="s">
        <v>156</v>
      </c>
      <c r="B2" s="29" t="s">
        <v>157</v>
      </c>
      <c r="C2" s="29"/>
      <c r="D2" s="29"/>
      <c r="E2" s="29"/>
      <c r="F2" s="29"/>
      <c r="J2" s="11" t="s">
        <v>158</v>
      </c>
    </row>
    <row r="3" ht="33" spans="2:13">
      <c r="B3" s="30" t="s">
        <v>159</v>
      </c>
      <c r="C3" s="31" t="s">
        <v>160</v>
      </c>
      <c r="D3" s="32" t="s">
        <v>161</v>
      </c>
      <c r="E3" s="32" t="s">
        <v>162</v>
      </c>
      <c r="F3" s="32" t="s">
        <v>163</v>
      </c>
      <c r="G3" s="33" t="s">
        <v>164</v>
      </c>
      <c r="J3" s="45" t="s">
        <v>165</v>
      </c>
      <c r="M3" s="46"/>
    </row>
    <row r="4" spans="2:10">
      <c r="B4" s="34"/>
      <c r="C4" s="35"/>
      <c r="D4" s="35"/>
      <c r="E4" s="36"/>
      <c r="F4" s="37"/>
      <c r="G4" s="38"/>
      <c r="J4" s="45"/>
    </row>
    <row r="5" spans="2:10">
      <c r="B5" s="34"/>
      <c r="C5" s="35"/>
      <c r="D5" s="35"/>
      <c r="E5" s="37"/>
      <c r="F5" s="37"/>
      <c r="G5" s="39"/>
      <c r="J5" s="45"/>
    </row>
    <row r="6" spans="2:10">
      <c r="B6" s="40"/>
      <c r="C6" s="35"/>
      <c r="D6" s="35"/>
      <c r="E6" s="36"/>
      <c r="F6" s="37"/>
      <c r="G6" s="39"/>
      <c r="J6" s="47"/>
    </row>
    <row r="7" spans="2:10">
      <c r="B7" s="34"/>
      <c r="C7" s="35"/>
      <c r="D7" s="35"/>
      <c r="E7" s="37"/>
      <c r="F7" s="37"/>
      <c r="G7" s="39"/>
      <c r="J7" s="47"/>
    </row>
    <row r="8" spans="2:10">
      <c r="B8" s="34"/>
      <c r="C8" s="35"/>
      <c r="D8" s="35"/>
      <c r="E8" s="36"/>
      <c r="F8" s="37"/>
      <c r="G8" s="41"/>
      <c r="J8" s="45"/>
    </row>
    <row r="24" ht="27.75" spans="2:6">
      <c r="B24" s="29" t="s">
        <v>157</v>
      </c>
      <c r="C24" s="29"/>
      <c r="D24" s="29"/>
      <c r="E24" s="29"/>
      <c r="F24" s="29"/>
    </row>
    <row r="25" ht="33" spans="1:7">
      <c r="A25" s="11" t="s">
        <v>166</v>
      </c>
      <c r="B25" s="30" t="s">
        <v>159</v>
      </c>
      <c r="C25" s="31" t="s">
        <v>160</v>
      </c>
      <c r="D25" s="32" t="s">
        <v>161</v>
      </c>
      <c r="E25" s="32" t="s">
        <v>162</v>
      </c>
      <c r="F25" s="32" t="s">
        <v>163</v>
      </c>
      <c r="G25" s="33" t="s">
        <v>164</v>
      </c>
    </row>
    <row r="26" spans="2:7">
      <c r="B26" s="34"/>
      <c r="C26" s="35"/>
      <c r="D26" s="35"/>
      <c r="E26" s="42"/>
      <c r="F26" s="37"/>
      <c r="G26" s="38"/>
    </row>
    <row r="27" spans="2:7">
      <c r="B27" s="34"/>
      <c r="C27" s="35"/>
      <c r="D27" s="35"/>
      <c r="E27" s="37"/>
      <c r="F27" s="37"/>
      <c r="G27" s="39"/>
    </row>
    <row r="28" spans="2:7">
      <c r="B28" s="34"/>
      <c r="C28" s="35"/>
      <c r="D28" s="35"/>
      <c r="E28" s="36"/>
      <c r="F28" s="37"/>
      <c r="G28" s="39"/>
    </row>
    <row r="29" spans="2:7">
      <c r="B29" s="34"/>
      <c r="C29" s="35"/>
      <c r="D29" s="35"/>
      <c r="E29" s="36"/>
      <c r="F29" s="37"/>
      <c r="G29" s="39"/>
    </row>
    <row r="30" spans="2:7">
      <c r="B30" s="34"/>
      <c r="C30" s="35"/>
      <c r="D30" s="35"/>
      <c r="E30" s="36"/>
      <c r="F30" s="37"/>
      <c r="G30" s="41"/>
    </row>
    <row r="44" ht="27.75" spans="2:6">
      <c r="B44" s="29" t="s">
        <v>157</v>
      </c>
      <c r="C44" s="29"/>
      <c r="D44" s="29"/>
      <c r="E44" s="29"/>
      <c r="F44" s="29"/>
    </row>
    <row r="45" ht="33" spans="1:7">
      <c r="A45" s="11" t="s">
        <v>167</v>
      </c>
      <c r="B45" s="30" t="s">
        <v>159</v>
      </c>
      <c r="C45" s="31" t="s">
        <v>160</v>
      </c>
      <c r="D45" s="32" t="s">
        <v>161</v>
      </c>
      <c r="E45" s="32" t="s">
        <v>162</v>
      </c>
      <c r="F45" s="32" t="s">
        <v>163</v>
      </c>
      <c r="G45" s="33" t="s">
        <v>164</v>
      </c>
    </row>
    <row r="46" spans="2:7">
      <c r="B46" s="34"/>
      <c r="C46" s="35"/>
      <c r="D46" s="35"/>
      <c r="E46" s="43"/>
      <c r="F46" s="37"/>
      <c r="G46" s="38"/>
    </row>
    <row r="47" spans="2:7">
      <c r="B47" s="34"/>
      <c r="C47" s="35"/>
      <c r="D47" s="35"/>
      <c r="E47" s="44"/>
      <c r="F47" s="37"/>
      <c r="G47" s="39"/>
    </row>
    <row r="48" spans="2:7">
      <c r="B48" s="34"/>
      <c r="C48" s="35"/>
      <c r="D48" s="35"/>
      <c r="E48" s="42"/>
      <c r="F48" s="37"/>
      <c r="G48" s="39"/>
    </row>
    <row r="49" spans="2:7">
      <c r="B49" s="34"/>
      <c r="C49" s="35"/>
      <c r="D49" s="35"/>
      <c r="E49" s="42"/>
      <c r="F49" s="37"/>
      <c r="G49" s="39"/>
    </row>
    <row r="50" spans="2:7">
      <c r="B50" s="34"/>
      <c r="C50" s="35"/>
      <c r="D50" s="35"/>
      <c r="E50" s="42"/>
      <c r="F50" s="37"/>
      <c r="G50" s="41"/>
    </row>
  </sheetData>
  <mergeCells count="6">
    <mergeCell ref="B2:F2"/>
    <mergeCell ref="B24:F24"/>
    <mergeCell ref="B44:F44"/>
    <mergeCell ref="G4:G8"/>
    <mergeCell ref="G26:G30"/>
    <mergeCell ref="G46:G5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"/>
  <sheetViews>
    <sheetView topLeftCell="H13" workbookViewId="0">
      <selection activeCell="L25" sqref="L25"/>
    </sheetView>
  </sheetViews>
  <sheetFormatPr defaultColWidth="9" defaultRowHeight="13.5"/>
  <cols>
    <col min="3" max="3" width="22.75" customWidth="1"/>
  </cols>
  <sheetData>
    <row r="1" ht="14.25"/>
    <row r="2" ht="26.25" spans="1:20">
      <c r="A2" s="1" t="s">
        <v>168</v>
      </c>
      <c r="B2" s="2"/>
      <c r="C2" s="3"/>
      <c r="I2" s="10" t="s">
        <v>169</v>
      </c>
      <c r="T2" s="16" t="s">
        <v>170</v>
      </c>
    </row>
    <row r="3" spans="1:23">
      <c r="A3" s="4"/>
      <c r="B3" s="5"/>
      <c r="C3" s="6"/>
      <c r="T3" s="17"/>
      <c r="U3" s="18"/>
      <c r="V3" s="18"/>
      <c r="W3" s="19"/>
    </row>
    <row r="4" spans="1:23">
      <c r="A4" s="4"/>
      <c r="B4" s="5"/>
      <c r="C4" s="6"/>
      <c r="T4" s="20"/>
      <c r="U4" s="21"/>
      <c r="V4" s="21"/>
      <c r="W4" s="22"/>
    </row>
    <row r="5" spans="1:23">
      <c r="A5" s="4"/>
      <c r="B5" s="5"/>
      <c r="C5" s="6"/>
      <c r="T5" s="20"/>
      <c r="U5" s="21"/>
      <c r="V5" s="21"/>
      <c r="W5" s="22"/>
    </row>
    <row r="6" ht="25.5" spans="1:23">
      <c r="A6" s="4"/>
      <c r="B6" s="5"/>
      <c r="C6" s="6"/>
      <c r="I6" s="10" t="s">
        <v>171</v>
      </c>
      <c r="J6" s="11" t="s">
        <v>172</v>
      </c>
      <c r="M6" s="11"/>
      <c r="T6" s="20"/>
      <c r="U6" s="21"/>
      <c r="V6" s="21"/>
      <c r="W6" s="22"/>
    </row>
    <row r="7" spans="1:23">
      <c r="A7" s="4"/>
      <c r="B7" s="5"/>
      <c r="C7" s="6"/>
      <c r="T7" s="20"/>
      <c r="U7" s="21"/>
      <c r="V7" s="21"/>
      <c r="W7" s="22"/>
    </row>
    <row r="8" spans="1:23">
      <c r="A8" s="4"/>
      <c r="B8" s="5"/>
      <c r="C8" s="6"/>
      <c r="I8" s="11"/>
      <c r="J8" s="12" t="s">
        <v>173</v>
      </c>
      <c r="K8" s="12"/>
      <c r="L8" s="12"/>
      <c r="M8" s="12"/>
      <c r="N8" s="12"/>
      <c r="O8" s="12"/>
      <c r="T8" s="20"/>
      <c r="U8" s="21"/>
      <c r="V8" s="21"/>
      <c r="W8" s="22"/>
    </row>
    <row r="9" spans="1:23">
      <c r="A9" s="4"/>
      <c r="B9" s="5"/>
      <c r="C9" s="6"/>
      <c r="T9" s="20"/>
      <c r="U9" s="21"/>
      <c r="V9" s="21"/>
      <c r="W9" s="22"/>
    </row>
    <row r="10" spans="1:23">
      <c r="A10" s="4"/>
      <c r="B10" s="5"/>
      <c r="C10" s="6"/>
      <c r="T10" s="20"/>
      <c r="U10" s="21"/>
      <c r="V10" s="21"/>
      <c r="W10" s="22"/>
    </row>
    <row r="11" spans="1:23">
      <c r="A11" s="4"/>
      <c r="B11" s="5"/>
      <c r="C11" s="6"/>
      <c r="T11" s="20"/>
      <c r="U11" s="21"/>
      <c r="V11" s="21"/>
      <c r="W11" s="22"/>
    </row>
    <row r="12" spans="1:23">
      <c r="A12" s="4"/>
      <c r="B12" s="5"/>
      <c r="C12" s="6"/>
      <c r="T12" s="20"/>
      <c r="U12" s="21"/>
      <c r="V12" s="21"/>
      <c r="W12" s="22"/>
    </row>
    <row r="13" ht="14.25" spans="1:23">
      <c r="A13" s="4"/>
      <c r="B13" s="5"/>
      <c r="C13" s="6"/>
      <c r="T13" s="23"/>
      <c r="U13" s="24"/>
      <c r="V13" s="24"/>
      <c r="W13" s="25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ht="27.75" spans="1:10">
      <c r="A20" s="7"/>
      <c r="B20" s="8"/>
      <c r="C20" s="9"/>
      <c r="I20" s="13" t="s">
        <v>171</v>
      </c>
      <c r="J20" s="11" t="s">
        <v>174</v>
      </c>
    </row>
    <row r="21" spans="10:10">
      <c r="J21" s="11" t="s">
        <v>175</v>
      </c>
    </row>
    <row r="22" ht="14.25" spans="9:11">
      <c r="I22" s="11"/>
      <c r="J22" s="14" t="s">
        <v>176</v>
      </c>
      <c r="K22" s="14" t="s">
        <v>177</v>
      </c>
    </row>
    <row r="35" ht="25.5" spans="9:10">
      <c r="I35" s="15" t="s">
        <v>178</v>
      </c>
      <c r="J35" s="11" t="s">
        <v>179</v>
      </c>
    </row>
    <row r="37" spans="10:11">
      <c r="J37" s="11" t="s">
        <v>180</v>
      </c>
      <c r="K37" s="11" t="s">
        <v>181</v>
      </c>
    </row>
    <row r="54" ht="25.5" spans="9:11">
      <c r="I54" s="10" t="s">
        <v>171</v>
      </c>
      <c r="J54" s="11" t="s">
        <v>182</v>
      </c>
      <c r="K54" s="11" t="s">
        <v>183</v>
      </c>
    </row>
    <row r="69" ht="25.5" spans="9:10">
      <c r="I69" s="10" t="s">
        <v>171</v>
      </c>
      <c r="J69" s="11" t="s">
        <v>184</v>
      </c>
    </row>
    <row r="71" ht="18.75" spans="10:14">
      <c r="J71" s="26">
        <v>3.6</v>
      </c>
      <c r="K71" s="26"/>
      <c r="L71" s="26">
        <v>2.2</v>
      </c>
      <c r="M71" s="26"/>
      <c r="N71" s="26">
        <v>1</v>
      </c>
    </row>
    <row r="73" spans="10:10">
      <c r="J73" s="11" t="s">
        <v>185</v>
      </c>
    </row>
    <row r="86" spans="9:9">
      <c r="I86" s="11" t="s">
        <v>186</v>
      </c>
    </row>
    <row r="88" ht="14.25" spans="9:11">
      <c r="I88" s="27" t="s">
        <v>187</v>
      </c>
      <c r="J88" s="27"/>
      <c r="K88" s="27"/>
    </row>
    <row r="90" ht="14.25" spans="9:9">
      <c r="I90" s="28" t="s">
        <v>188</v>
      </c>
    </row>
    <row r="91" ht="14.25" spans="9:9">
      <c r="I91" s="28"/>
    </row>
    <row r="92" ht="14.25" spans="9:9">
      <c r="I92" s="28" t="s">
        <v>189</v>
      </c>
    </row>
    <row r="103" spans="9:9">
      <c r="I103" s="11" t="s">
        <v>190</v>
      </c>
    </row>
  </sheetData>
  <mergeCells count="1">
    <mergeCell ref="A2:C2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BSG矩形</vt:lpstr>
      <vt:lpstr>市场+竞品跟踪调查</vt:lpstr>
      <vt:lpstr>产品竞品分析</vt:lpstr>
      <vt:lpstr>Reviews analysis （多变体参数适用）</vt:lpstr>
      <vt:lpstr>竞品图片对比分析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Toshiba-i5</dc:creator>
  <cp:lastModifiedBy>亚马逊运营-商行</cp:lastModifiedBy>
  <dcterms:created xsi:type="dcterms:W3CDTF">2016-11-24T01:44:00Z</dcterms:created>
  <dcterms:modified xsi:type="dcterms:W3CDTF">2019-04-19T02:54:54Z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