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8_{C430D401-7700-4918-BDC6-B49075BB2D39}" xr6:coauthVersionLast="43" xr6:coauthVersionMax="43" xr10:uidLastSave="{00000000-0000-0000-0000-000000000000}"/>
  <bookViews>
    <workbookView xWindow="2520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3" i="1"/>
  <c r="L12" i="1"/>
  <c r="L4" i="1"/>
  <c r="L5" i="1"/>
  <c r="L6" i="1"/>
  <c r="L7" i="1"/>
  <c r="L8" i="1"/>
  <c r="L9" i="1"/>
  <c r="L10" i="1"/>
  <c r="L27" i="1" l="1"/>
  <c r="L23" i="1"/>
  <c r="L24" i="1"/>
  <c r="L25" i="1"/>
  <c r="L26" i="1"/>
  <c r="L22" i="1"/>
  <c r="H3" i="1" l="1"/>
  <c r="L3" i="1" s="1"/>
</calcChain>
</file>

<file path=xl/sharedStrings.xml><?xml version="1.0" encoding="utf-8"?>
<sst xmlns="http://schemas.openxmlformats.org/spreadsheetml/2006/main" count="149" uniqueCount="86">
  <si>
    <t>Data Number</t>
    <phoneticPr fontId="1" type="noConversion"/>
  </si>
  <si>
    <t>Date</t>
    <phoneticPr fontId="1" type="noConversion"/>
  </si>
  <si>
    <t>Time</t>
    <phoneticPr fontId="1" type="noConversion"/>
  </si>
  <si>
    <t>Material</t>
    <phoneticPr fontId="1" type="noConversion"/>
  </si>
  <si>
    <t>Deep</t>
    <phoneticPr fontId="1" type="noConversion"/>
  </si>
  <si>
    <t>F</t>
    <phoneticPr fontId="1" type="noConversion"/>
  </si>
  <si>
    <t>V</t>
    <phoneticPr fontId="1" type="noConversion"/>
  </si>
  <si>
    <t>Z before</t>
    <phoneticPr fontId="1" type="noConversion"/>
  </si>
  <si>
    <t>Z after</t>
    <phoneticPr fontId="1" type="noConversion"/>
  </si>
  <si>
    <t>Rotate Speed</t>
    <phoneticPr fontId="1" type="noConversion"/>
  </si>
  <si>
    <t>Stop Times</t>
    <phoneticPr fontId="1" type="noConversion"/>
  </si>
  <si>
    <t>Is broken?</t>
    <phoneticPr fontId="1" type="noConversion"/>
  </si>
  <si>
    <t>No.</t>
    <phoneticPr fontId="1" type="noConversion"/>
  </si>
  <si>
    <t>Knife No.</t>
    <phoneticPr fontId="1" type="noConversion"/>
  </si>
  <si>
    <t>备注</t>
    <phoneticPr fontId="1" type="noConversion"/>
  </si>
  <si>
    <t>Y</t>
    <phoneticPr fontId="1" type="noConversion"/>
  </si>
  <si>
    <t>N</t>
    <phoneticPr fontId="1" type="noConversion"/>
  </si>
  <si>
    <t>1-1</t>
    <phoneticPr fontId="1" type="noConversion"/>
  </si>
  <si>
    <t>1-2</t>
  </si>
  <si>
    <t>1-2</t>
    <phoneticPr fontId="1" type="noConversion"/>
  </si>
  <si>
    <t>TITAN</t>
    <phoneticPr fontId="1" type="noConversion"/>
  </si>
  <si>
    <t>新参数。走2刀。1刀末端有上次崩残余，取切屑一次。2刀取切屑2次</t>
    <phoneticPr fontId="1" type="noConversion"/>
  </si>
  <si>
    <t>切屑1</t>
    <phoneticPr fontId="1" type="noConversion"/>
  </si>
  <si>
    <t>漏掉开始部分记录。切屑1</t>
    <phoneticPr fontId="1" type="noConversion"/>
  </si>
  <si>
    <t>Start Z</t>
    <phoneticPr fontId="1" type="noConversion"/>
  </si>
  <si>
    <t>Stop Z</t>
    <phoneticPr fontId="1" type="noConversion"/>
  </si>
  <si>
    <t>Tips</t>
    <phoneticPr fontId="1" type="noConversion"/>
  </si>
  <si>
    <t>Cut Distance</t>
    <phoneticPr fontId="1" type="noConversion"/>
  </si>
  <si>
    <t>Cut Times</t>
    <phoneticPr fontId="1" type="noConversion"/>
  </si>
  <si>
    <t>1-2</t>
    <phoneticPr fontId="1" type="noConversion"/>
  </si>
  <si>
    <t>n</t>
    <phoneticPr fontId="1" type="noConversion"/>
  </si>
  <si>
    <t>力传感器量程过大，没有计数</t>
    <phoneticPr fontId="1" type="noConversion"/>
  </si>
  <si>
    <t>切屑1，切削力为0</t>
    <phoneticPr fontId="1" type="noConversion"/>
  </si>
  <si>
    <t>00</t>
    <phoneticPr fontId="1" type="noConversion"/>
  </si>
  <si>
    <t>n</t>
    <phoneticPr fontId="1" type="noConversion"/>
  </si>
  <si>
    <t>01</t>
    <phoneticPr fontId="1" type="noConversion"/>
  </si>
  <si>
    <t>02</t>
    <phoneticPr fontId="1" type="noConversion"/>
  </si>
  <si>
    <t>3-1</t>
    <phoneticPr fontId="1" type="noConversion"/>
  </si>
  <si>
    <t>03</t>
    <phoneticPr fontId="1" type="noConversion"/>
  </si>
  <si>
    <t>前期经常需要清理</t>
    <phoneticPr fontId="1" type="noConversion"/>
  </si>
  <si>
    <t>后期不断屑</t>
    <phoneticPr fontId="1" type="noConversion"/>
  </si>
  <si>
    <t>04</t>
    <phoneticPr fontId="1" type="noConversion"/>
  </si>
  <si>
    <t>11</t>
    <phoneticPr fontId="1" type="noConversion"/>
  </si>
  <si>
    <t>y</t>
    <phoneticPr fontId="1" type="noConversion"/>
  </si>
  <si>
    <t>破了，Data is not correct&lt; the calibration was wrong, still the time of the broken tool can be seen</t>
    <phoneticPr fontId="1" type="noConversion"/>
  </si>
  <si>
    <t>12</t>
    <phoneticPr fontId="1" type="noConversion"/>
  </si>
  <si>
    <t xml:space="preserve">                                                                                                                                    </t>
    <phoneticPr fontId="1" type="noConversion"/>
  </si>
  <si>
    <t>破刀走一刀</t>
    <phoneticPr fontId="1" type="noConversion"/>
  </si>
  <si>
    <t>3-1</t>
  </si>
  <si>
    <t>n</t>
    <phoneticPr fontId="1" type="noConversion"/>
  </si>
  <si>
    <t>重新加工一遍，之后换新刀.刀具崩坏</t>
    <phoneticPr fontId="1" type="noConversion"/>
  </si>
  <si>
    <t>13</t>
    <phoneticPr fontId="1" type="noConversion"/>
  </si>
  <si>
    <t>21</t>
    <phoneticPr fontId="1" type="noConversion"/>
  </si>
  <si>
    <t>3-2</t>
    <phoneticPr fontId="1" type="noConversion"/>
  </si>
  <si>
    <t>Y</t>
    <phoneticPr fontId="1" type="noConversion"/>
  </si>
  <si>
    <t>刀具破损</t>
    <phoneticPr fontId="1" type="noConversion"/>
  </si>
  <si>
    <t>4-1</t>
    <phoneticPr fontId="1" type="noConversion"/>
  </si>
  <si>
    <t>31</t>
    <phoneticPr fontId="1" type="noConversion"/>
  </si>
  <si>
    <t>rpm</t>
  </si>
  <si>
    <t>mm</t>
  </si>
  <si>
    <t>m/min</t>
  </si>
  <si>
    <t>mm/rev</t>
  </si>
  <si>
    <t>3-2</t>
  </si>
  <si>
    <t>16:57-17:10</t>
  </si>
  <si>
    <t>18:54-19:06</t>
  </si>
  <si>
    <t>12:16-12:17</t>
  </si>
  <si>
    <t>11.20-11:25</t>
  </si>
  <si>
    <t>11:40-11:45</t>
  </si>
  <si>
    <t>11:52-11:57</t>
  </si>
  <si>
    <t>10:06-10:08</t>
  </si>
  <si>
    <t>10:56:00-11:00</t>
  </si>
  <si>
    <t>11:36-12:04</t>
  </si>
  <si>
    <t>18:55-19:12</t>
  </si>
  <si>
    <t>19:33:00-19:50</t>
  </si>
  <si>
    <t>19:57:00-20:09</t>
  </si>
  <si>
    <t>21:55:00:21:56</t>
  </si>
  <si>
    <t>RA</t>
  </si>
  <si>
    <t>Rz</t>
  </si>
  <si>
    <t>N</t>
  </si>
  <si>
    <t>Temp</t>
  </si>
  <si>
    <t>celsius</t>
  </si>
  <si>
    <t>后期自动断屑</t>
  </si>
  <si>
    <t>有一阵频繁包裹刀片</t>
  </si>
  <si>
    <t>Tool wear</t>
  </si>
  <si>
    <t>Crater wear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</si>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</sst>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14" fontId="2" fillId="1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10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170" fontId="0" fillId="0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49" fontId="0" fillId="13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0" fontId="6" fillId="17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left"/>
    </xf>
    <xf numFmtId="0" fontId="0" fillId="1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workbookViewId="0">
      <selection activeCell="U2" sqref="U2"/>
    </sheetView>
  </sheetViews>
  <sheetFormatPr baseColWidth="10" defaultColWidth="8.86328125" defaultRowHeight="14.25"/>
  <cols>
    <col min="1" max="1" width="9.6640625" style="1" bestFit="1" customWidth="1"/>
    <col min="2" max="2" width="12.9296875" style="1" bestFit="1" customWidth="1"/>
    <col min="3" max="3" width="5.53125" style="5" bestFit="1" customWidth="1"/>
    <col min="4" max="4" width="11.796875" style="5" bestFit="1" customWidth="1"/>
    <col min="5" max="5" width="9.53125" style="1" bestFit="1" customWidth="1"/>
    <col min="6" max="6" width="9.53125" style="1" customWidth="1"/>
    <col min="7" max="7" width="7" style="1" bestFit="1" customWidth="1"/>
    <col min="8" max="8" width="5.53125" style="1" bestFit="1" customWidth="1"/>
    <col min="9" max="9" width="6" style="5" bestFit="1" customWidth="1"/>
    <col min="10" max="11" width="9.53125" style="1" bestFit="1" customWidth="1"/>
    <col min="12" max="12" width="13.1328125" style="1" bestFit="1" customWidth="1"/>
    <col min="13" max="13" width="11" style="1" bestFit="1" customWidth="1"/>
    <col min="14" max="14" width="13.86328125" style="1" bestFit="1" customWidth="1"/>
    <col min="15" max="15" width="10" style="1" bestFit="1" customWidth="1"/>
    <col min="16" max="16" width="12.53125" style="1" bestFit="1" customWidth="1"/>
    <col min="17" max="17" width="7.19921875" style="1" bestFit="1" customWidth="1"/>
    <col min="18" max="18" width="7.1328125" style="1" bestFit="1" customWidth="1"/>
    <col min="19" max="20" width="7.1328125" style="1" customWidth="1"/>
    <col min="21" max="21" width="9.9296875" style="1" bestFit="1" customWidth="1"/>
    <col min="22" max="25" width="7.1328125" style="1" customWidth="1"/>
    <col min="26" max="26" width="106.86328125" style="9" customWidth="1"/>
    <col min="27" max="16384" width="8.86328125" style="1"/>
  </cols>
  <sheetData>
    <row r="1" spans="1:26" s="4" customFormat="1" ht="15.75">
      <c r="G1" s="4" t="s">
        <v>61</v>
      </c>
      <c r="H1" s="4" t="s">
        <v>60</v>
      </c>
      <c r="I1" s="4" t="s">
        <v>59</v>
      </c>
      <c r="J1" s="4" t="s">
        <v>59</v>
      </c>
      <c r="K1" s="4" t="s">
        <v>59</v>
      </c>
      <c r="L1" s="4" t="s">
        <v>58</v>
      </c>
      <c r="P1" s="4" t="s">
        <v>59</v>
      </c>
      <c r="R1" s="4" t="s">
        <v>59</v>
      </c>
      <c r="S1" s="31" t="s">
        <v>59</v>
      </c>
      <c r="T1" s="4" t="s">
        <v>59</v>
      </c>
      <c r="U1" s="26" t="s">
        <v>83</v>
      </c>
      <c r="Y1" s="4" t="s">
        <v>80</v>
      </c>
      <c r="Z1" s="8" t="s">
        <v>14</v>
      </c>
    </row>
    <row r="2" spans="1:26" s="4" customFormat="1" ht="15.75">
      <c r="A2" s="4" t="s">
        <v>1</v>
      </c>
      <c r="B2" s="4" t="s">
        <v>2</v>
      </c>
      <c r="C2" s="4" t="s">
        <v>12</v>
      </c>
      <c r="D2" s="4" t="s">
        <v>0</v>
      </c>
      <c r="E2" s="4" t="s">
        <v>13</v>
      </c>
      <c r="F2" s="4" t="s">
        <v>3</v>
      </c>
      <c r="G2" s="4" t="s">
        <v>5</v>
      </c>
      <c r="H2" s="4" t="s">
        <v>6</v>
      </c>
      <c r="I2" s="4" t="s">
        <v>4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28</v>
      </c>
      <c r="P2" s="4" t="s">
        <v>27</v>
      </c>
      <c r="Q2" s="4" t="s">
        <v>24</v>
      </c>
      <c r="R2" s="4" t="s">
        <v>25</v>
      </c>
      <c r="S2" s="26" t="s">
        <v>76</v>
      </c>
      <c r="T2" s="26" t="s">
        <v>77</v>
      </c>
      <c r="U2" s="4" t="s">
        <v>84</v>
      </c>
      <c r="V2" s="26" t="s">
        <v>85</v>
      </c>
      <c r="W2" s="26"/>
      <c r="X2" s="26"/>
      <c r="Y2" s="4" t="s">
        <v>79</v>
      </c>
      <c r="Z2" s="8" t="s">
        <v>26</v>
      </c>
    </row>
    <row r="3" spans="1:26" s="11" customFormat="1">
      <c r="A3" s="19">
        <v>43593</v>
      </c>
      <c r="B3" s="23" t="s">
        <v>63</v>
      </c>
      <c r="C3" s="36">
        <v>1</v>
      </c>
      <c r="D3" s="36"/>
      <c r="E3" s="58" t="s">
        <v>17</v>
      </c>
      <c r="F3" s="36" t="s">
        <v>20</v>
      </c>
      <c r="G3" s="11">
        <v>0.1</v>
      </c>
      <c r="H3" s="11">
        <f>60*0.65</f>
        <v>39</v>
      </c>
      <c r="I3" s="12">
        <v>0.8</v>
      </c>
      <c r="J3" s="36">
        <v>100</v>
      </c>
      <c r="K3" s="36">
        <v>98.4</v>
      </c>
      <c r="L3" s="47">
        <f>H3*1000/(PI()*((J3+K3)/2))</f>
        <v>125.14199154403062</v>
      </c>
      <c r="M3" s="36"/>
      <c r="N3" s="36" t="s">
        <v>16</v>
      </c>
      <c r="O3" s="36">
        <v>1</v>
      </c>
      <c r="P3" s="36">
        <v>63</v>
      </c>
      <c r="Q3" s="36">
        <v>0</v>
      </c>
      <c r="R3" s="36">
        <v>-64</v>
      </c>
      <c r="S3" s="39"/>
      <c r="T3" s="39"/>
      <c r="U3" s="39"/>
      <c r="V3" s="39"/>
      <c r="W3" s="39"/>
      <c r="X3" s="39"/>
      <c r="Y3" s="40"/>
      <c r="Z3" s="13"/>
    </row>
    <row r="4" spans="1:26" s="11" customFormat="1">
      <c r="A4" s="19">
        <v>43593</v>
      </c>
      <c r="B4" s="23" t="s">
        <v>64</v>
      </c>
      <c r="C4" s="36">
        <v>2</v>
      </c>
      <c r="D4" s="36"/>
      <c r="E4" s="58" t="s">
        <v>17</v>
      </c>
      <c r="F4" s="36" t="s">
        <v>20</v>
      </c>
      <c r="G4" s="11">
        <v>0.1</v>
      </c>
      <c r="H4" s="11">
        <v>60</v>
      </c>
      <c r="I4" s="12">
        <v>0.8</v>
      </c>
      <c r="J4" s="36">
        <v>98.4</v>
      </c>
      <c r="K4" s="36">
        <v>96.8</v>
      </c>
      <c r="L4" s="47">
        <f t="shared" ref="L4:L10" si="0">H4*1000/(PI()*((J4+K4)/2))</f>
        <v>195.68230708019922</v>
      </c>
      <c r="M4" s="36"/>
      <c r="N4" s="36" t="s">
        <v>15</v>
      </c>
      <c r="O4" s="36">
        <v>1</v>
      </c>
      <c r="P4" s="36">
        <v>63</v>
      </c>
      <c r="Q4" s="36">
        <v>0</v>
      </c>
      <c r="R4" s="36">
        <v>-65</v>
      </c>
      <c r="S4" s="39"/>
      <c r="T4" s="39"/>
      <c r="U4" s="62"/>
      <c r="V4" s="39"/>
      <c r="W4" s="39"/>
      <c r="X4" s="39"/>
      <c r="Y4" s="40"/>
      <c r="Z4" s="13"/>
    </row>
    <row r="5" spans="1:26" s="11" customFormat="1">
      <c r="A5" s="18">
        <v>43594</v>
      </c>
      <c r="B5" s="24">
        <v>0.50277777777777777</v>
      </c>
      <c r="C5" s="36">
        <v>3</v>
      </c>
      <c r="D5" s="36"/>
      <c r="E5" s="56" t="s">
        <v>19</v>
      </c>
      <c r="F5" s="36" t="s">
        <v>20</v>
      </c>
      <c r="G5" s="43">
        <v>0.1</v>
      </c>
      <c r="H5" s="43">
        <v>40</v>
      </c>
      <c r="I5" s="44">
        <v>0.2</v>
      </c>
      <c r="J5" s="36">
        <v>96.8</v>
      </c>
      <c r="K5" s="36">
        <v>96</v>
      </c>
      <c r="L5" s="47">
        <f t="shared" si="0"/>
        <v>132.07879094763098</v>
      </c>
      <c r="M5" s="36">
        <v>3</v>
      </c>
      <c r="N5" s="36" t="s">
        <v>16</v>
      </c>
      <c r="O5" s="36">
        <v>2</v>
      </c>
      <c r="P5" s="36">
        <v>63</v>
      </c>
      <c r="Q5" s="36">
        <v>0</v>
      </c>
      <c r="R5" s="36">
        <v>-65</v>
      </c>
      <c r="S5" s="41">
        <v>2.2439999999999999E-3</v>
      </c>
      <c r="T5" s="42">
        <v>8.7139999999999995E-3</v>
      </c>
      <c r="U5" s="42"/>
      <c r="V5" s="42"/>
      <c r="W5" s="42"/>
      <c r="X5" s="42"/>
      <c r="Y5" s="40"/>
      <c r="Z5" s="13" t="s">
        <v>21</v>
      </c>
    </row>
    <row r="6" spans="1:26">
      <c r="A6" s="18">
        <v>43594</v>
      </c>
      <c r="B6" s="23" t="s">
        <v>65</v>
      </c>
      <c r="C6" s="36"/>
      <c r="D6" s="36"/>
      <c r="E6" s="56" t="s">
        <v>19</v>
      </c>
      <c r="F6" s="36" t="s">
        <v>20</v>
      </c>
      <c r="G6" s="36">
        <v>0.1</v>
      </c>
      <c r="H6" s="36">
        <v>40</v>
      </c>
      <c r="I6" s="38">
        <v>0.2</v>
      </c>
      <c r="J6" s="36">
        <v>96</v>
      </c>
      <c r="K6" s="36">
        <v>95.6</v>
      </c>
      <c r="L6" s="47">
        <f t="shared" si="0"/>
        <v>132.90600675732389</v>
      </c>
      <c r="M6" s="36">
        <v>1</v>
      </c>
      <c r="N6" s="36" t="s">
        <v>16</v>
      </c>
      <c r="O6" s="36">
        <v>1</v>
      </c>
      <c r="P6" s="36">
        <v>63</v>
      </c>
      <c r="Q6" s="36">
        <v>0</v>
      </c>
      <c r="R6" s="36">
        <v>-65</v>
      </c>
      <c r="S6" s="42">
        <v>1.3389999999999999E-3</v>
      </c>
      <c r="T6" s="41">
        <v>6.6689999999999996E-3</v>
      </c>
      <c r="U6" s="41"/>
      <c r="V6" s="41"/>
      <c r="W6" s="41"/>
      <c r="X6" s="41"/>
      <c r="Y6" s="40"/>
      <c r="Z6" s="9" t="s">
        <v>22</v>
      </c>
    </row>
    <row r="7" spans="1:26">
      <c r="A7" s="18">
        <v>43594</v>
      </c>
      <c r="B7" s="24">
        <v>0.55763888888888891</v>
      </c>
      <c r="C7" s="36"/>
      <c r="D7" s="36"/>
      <c r="E7" s="56" t="s">
        <v>18</v>
      </c>
      <c r="F7" s="36" t="s">
        <v>20</v>
      </c>
      <c r="G7" s="36">
        <v>0.1</v>
      </c>
      <c r="H7" s="36">
        <v>40</v>
      </c>
      <c r="I7" s="38">
        <v>0.2</v>
      </c>
      <c r="J7" s="36">
        <v>95.6</v>
      </c>
      <c r="K7" s="36">
        <v>95.2</v>
      </c>
      <c r="L7" s="47">
        <f t="shared" si="0"/>
        <v>133.46326464729168</v>
      </c>
      <c r="M7" s="36"/>
      <c r="N7" s="36" t="s">
        <v>16</v>
      </c>
      <c r="O7" s="36">
        <v>1</v>
      </c>
      <c r="P7" s="36">
        <v>63</v>
      </c>
      <c r="Q7" s="36">
        <v>0</v>
      </c>
      <c r="R7" s="36">
        <v>-65</v>
      </c>
      <c r="S7" s="41">
        <v>1.41E-3</v>
      </c>
      <c r="T7" s="42">
        <v>7.6319999999999999E-3</v>
      </c>
      <c r="U7" s="42"/>
      <c r="V7" s="42"/>
      <c r="W7" s="42"/>
      <c r="X7" s="42"/>
      <c r="Y7" s="40"/>
      <c r="Z7" s="9" t="s">
        <v>23</v>
      </c>
    </row>
    <row r="8" spans="1:26">
      <c r="A8" s="18">
        <v>43594</v>
      </c>
      <c r="B8" s="24">
        <v>0.56180555555555556</v>
      </c>
      <c r="C8" s="36"/>
      <c r="D8" s="36"/>
      <c r="E8" s="56" t="s">
        <v>18</v>
      </c>
      <c r="F8" s="36" t="s">
        <v>20</v>
      </c>
      <c r="G8" s="45">
        <v>0.1</v>
      </c>
      <c r="H8" s="45">
        <v>40</v>
      </c>
      <c r="I8" s="46">
        <v>0.2</v>
      </c>
      <c r="J8" s="36">
        <v>95.2</v>
      </c>
      <c r="K8" s="36">
        <v>94.8</v>
      </c>
      <c r="L8" s="47">
        <f t="shared" si="0"/>
        <v>134.02521523528029</v>
      </c>
      <c r="M8" s="36"/>
      <c r="N8" s="36" t="s">
        <v>16</v>
      </c>
      <c r="O8" s="36">
        <v>1</v>
      </c>
      <c r="P8" s="36">
        <v>63</v>
      </c>
      <c r="Q8" s="36">
        <v>0</v>
      </c>
      <c r="R8" s="36">
        <v>-65</v>
      </c>
      <c r="S8" s="41"/>
      <c r="T8" s="41"/>
      <c r="U8" s="41"/>
      <c r="V8" s="41"/>
      <c r="W8" s="41"/>
      <c r="X8" s="41"/>
      <c r="Y8" s="40"/>
    </row>
    <row r="9" spans="1:26" ht="13.5" customHeight="1">
      <c r="A9" s="18">
        <v>43594</v>
      </c>
      <c r="B9" s="24">
        <v>0.56944444444444442</v>
      </c>
      <c r="C9" s="36"/>
      <c r="D9" s="36"/>
      <c r="E9" s="56" t="s">
        <v>18</v>
      </c>
      <c r="F9" s="36" t="s">
        <v>20</v>
      </c>
      <c r="G9" s="36">
        <v>0.1</v>
      </c>
      <c r="H9" s="36">
        <v>40</v>
      </c>
      <c r="I9" s="38">
        <v>0.2</v>
      </c>
      <c r="J9" s="36">
        <v>94.8</v>
      </c>
      <c r="K9" s="36">
        <v>94.4</v>
      </c>
      <c r="L9" s="47">
        <f t="shared" si="0"/>
        <v>134.59191804811445</v>
      </c>
      <c r="M9" s="36"/>
      <c r="N9" s="36" t="s">
        <v>16</v>
      </c>
      <c r="O9" s="36">
        <v>1</v>
      </c>
      <c r="P9" s="36">
        <v>63</v>
      </c>
      <c r="Q9" s="36">
        <v>0</v>
      </c>
      <c r="R9" s="36">
        <v>-65</v>
      </c>
      <c r="S9" s="41">
        <v>1.395E-3</v>
      </c>
      <c r="T9" s="42">
        <v>7.0439999999999999E-3</v>
      </c>
      <c r="U9" s="42"/>
      <c r="V9" s="42"/>
      <c r="W9" s="42"/>
      <c r="X9" s="42"/>
      <c r="Y9" s="40"/>
    </row>
    <row r="10" spans="1:26" s="11" customFormat="1">
      <c r="A10" s="20">
        <v>43597</v>
      </c>
      <c r="B10" s="25" t="s">
        <v>66</v>
      </c>
      <c r="C10" s="36">
        <v>1</v>
      </c>
      <c r="D10" s="36">
        <v>1</v>
      </c>
      <c r="E10" s="56" t="s">
        <v>29</v>
      </c>
      <c r="F10" s="36" t="s">
        <v>20</v>
      </c>
      <c r="G10" s="36">
        <v>0.1</v>
      </c>
      <c r="H10" s="36">
        <v>40</v>
      </c>
      <c r="I10" s="38">
        <v>0.1</v>
      </c>
      <c r="J10" s="36">
        <v>94.4</v>
      </c>
      <c r="K10" s="36">
        <v>94.2</v>
      </c>
      <c r="L10" s="47">
        <f t="shared" si="0"/>
        <v>135.02010018400452</v>
      </c>
      <c r="M10" s="36">
        <v>0</v>
      </c>
      <c r="N10" s="36" t="s">
        <v>30</v>
      </c>
      <c r="O10" s="36">
        <v>1</v>
      </c>
      <c r="P10" s="36">
        <v>63</v>
      </c>
      <c r="Q10" s="36">
        <v>0</v>
      </c>
      <c r="R10" s="36">
        <v>-65</v>
      </c>
      <c r="S10" s="39"/>
      <c r="T10" s="39"/>
      <c r="U10" s="39"/>
      <c r="V10" s="39"/>
      <c r="W10" s="39"/>
      <c r="X10" s="39"/>
      <c r="Y10" s="40"/>
      <c r="Z10" s="13" t="s">
        <v>31</v>
      </c>
    </row>
    <row r="11" spans="1:26">
      <c r="A11" s="20">
        <v>43597</v>
      </c>
      <c r="B11" s="23" t="s">
        <v>67</v>
      </c>
      <c r="C11" s="36">
        <v>2</v>
      </c>
      <c r="D11" s="36">
        <v>2</v>
      </c>
      <c r="E11" s="56" t="s">
        <v>29</v>
      </c>
      <c r="F11" s="36" t="s">
        <v>20</v>
      </c>
      <c r="G11" s="36">
        <v>0.1</v>
      </c>
      <c r="H11" s="36">
        <v>40</v>
      </c>
      <c r="I11" s="38">
        <v>0.1</v>
      </c>
      <c r="J11" s="36">
        <v>94.2</v>
      </c>
      <c r="K11" s="36">
        <v>94</v>
      </c>
      <c r="L11" s="47">
        <v>135.4</v>
      </c>
      <c r="M11" s="36">
        <v>1</v>
      </c>
      <c r="N11" s="36" t="s">
        <v>30</v>
      </c>
      <c r="O11" s="36">
        <v>1</v>
      </c>
      <c r="P11" s="36">
        <v>63</v>
      </c>
      <c r="Q11" s="36">
        <v>0</v>
      </c>
      <c r="R11" s="36">
        <v>-65</v>
      </c>
      <c r="S11" s="39"/>
      <c r="T11" s="39"/>
      <c r="U11" s="39"/>
      <c r="V11" s="39"/>
      <c r="W11" s="39"/>
      <c r="X11" s="39"/>
      <c r="Y11" s="40"/>
      <c r="Z11" s="9" t="s">
        <v>32</v>
      </c>
    </row>
    <row r="12" spans="1:26">
      <c r="A12" s="20">
        <v>43597</v>
      </c>
      <c r="B12" s="23" t="s">
        <v>68</v>
      </c>
      <c r="C12" s="36">
        <v>3</v>
      </c>
      <c r="D12" s="38">
        <v>3</v>
      </c>
      <c r="E12" s="56" t="s">
        <v>29</v>
      </c>
      <c r="F12" s="36" t="s">
        <v>20</v>
      </c>
      <c r="G12" s="1">
        <v>0.1</v>
      </c>
      <c r="H12" s="1">
        <v>40</v>
      </c>
      <c r="I12" s="5">
        <v>0.1</v>
      </c>
      <c r="J12" s="1">
        <v>94</v>
      </c>
      <c r="K12" s="1">
        <v>93.8</v>
      </c>
      <c r="L12" s="48">
        <f>(H12*1000)/(PI()*(J12+K12)/2)</f>
        <v>135.595265679996</v>
      </c>
      <c r="S12"/>
      <c r="T12"/>
      <c r="U12"/>
      <c r="V12"/>
      <c r="W12"/>
      <c r="X12"/>
      <c r="Y12" s="32"/>
    </row>
    <row r="13" spans="1:26">
      <c r="A13" s="21">
        <v>43597</v>
      </c>
      <c r="B13" s="24">
        <v>0.51458333333333328</v>
      </c>
      <c r="C13" s="49" t="s">
        <v>33</v>
      </c>
      <c r="D13" s="49" t="s">
        <v>33</v>
      </c>
      <c r="E13" s="56" t="s">
        <v>29</v>
      </c>
      <c r="F13" s="36" t="s">
        <v>20</v>
      </c>
      <c r="G13" s="43">
        <v>0.1</v>
      </c>
      <c r="H13" s="43">
        <v>40</v>
      </c>
      <c r="I13" s="44">
        <v>0.1</v>
      </c>
      <c r="J13" s="36">
        <v>93.8</v>
      </c>
      <c r="K13" s="36">
        <v>93.6</v>
      </c>
      <c r="L13" s="48">
        <f>(H13*1000)/(PI()*(J13+K13)/2)</f>
        <v>135.88468993971856</v>
      </c>
      <c r="M13" s="36">
        <v>0</v>
      </c>
      <c r="N13" s="14" t="s">
        <v>30</v>
      </c>
      <c r="O13" s="36">
        <v>1</v>
      </c>
      <c r="P13" s="1">
        <v>63</v>
      </c>
      <c r="Q13" s="1">
        <v>0</v>
      </c>
      <c r="R13" s="1">
        <v>-65</v>
      </c>
      <c r="S13"/>
      <c r="T13"/>
      <c r="U13"/>
      <c r="V13"/>
      <c r="W13"/>
      <c r="X13"/>
      <c r="Y13" s="32"/>
      <c r="Z13" s="9" t="s">
        <v>39</v>
      </c>
    </row>
    <row r="14" spans="1:26" s="7" customFormat="1">
      <c r="A14" s="22">
        <v>43597</v>
      </c>
      <c r="B14" s="24">
        <v>0.6069444444444444</v>
      </c>
      <c r="C14" s="50">
        <v>1</v>
      </c>
      <c r="D14" s="51">
        <v>1</v>
      </c>
      <c r="E14" s="57" t="s">
        <v>29</v>
      </c>
      <c r="F14" s="52" t="s">
        <v>20</v>
      </c>
      <c r="G14" s="52">
        <v>0.1</v>
      </c>
      <c r="H14" s="52">
        <v>40</v>
      </c>
      <c r="I14" s="53">
        <v>0.1</v>
      </c>
      <c r="J14" s="52">
        <v>93.6</v>
      </c>
      <c r="K14" s="52">
        <v>92.5</v>
      </c>
      <c r="L14" s="48">
        <f t="shared" ref="L14:L18" si="1">(H14*1000)/(PI()*(J14+K14)/2)</f>
        <v>136.83391130952853</v>
      </c>
      <c r="M14" s="52">
        <v>1</v>
      </c>
      <c r="N14" s="16" t="s">
        <v>30</v>
      </c>
      <c r="O14" s="52">
        <v>2</v>
      </c>
      <c r="P14" s="1">
        <v>63</v>
      </c>
      <c r="Q14" s="1">
        <v>0</v>
      </c>
      <c r="R14" s="1">
        <v>-65</v>
      </c>
      <c r="S14"/>
      <c r="T14"/>
      <c r="U14"/>
      <c r="V14"/>
      <c r="W14"/>
      <c r="X14"/>
      <c r="Y14" s="33"/>
      <c r="Z14" s="10"/>
    </row>
    <row r="15" spans="1:26" s="7" customFormat="1">
      <c r="A15" s="22">
        <v>43597</v>
      </c>
      <c r="B15" s="24">
        <v>0.62013888888888891</v>
      </c>
      <c r="C15" s="50">
        <v>2</v>
      </c>
      <c r="D15" s="50">
        <v>2</v>
      </c>
      <c r="E15" s="57" t="s">
        <v>18</v>
      </c>
      <c r="F15" s="52" t="s">
        <v>20</v>
      </c>
      <c r="G15" s="52">
        <v>0.1</v>
      </c>
      <c r="H15" s="52">
        <v>40</v>
      </c>
      <c r="I15" s="53">
        <v>0.1</v>
      </c>
      <c r="J15" s="52">
        <v>93.6</v>
      </c>
      <c r="K15" s="52">
        <v>92.6</v>
      </c>
      <c r="L15" s="48">
        <f t="shared" si="1"/>
        <v>136.76042370946971</v>
      </c>
      <c r="M15" s="52"/>
      <c r="N15" s="16" t="s">
        <v>30</v>
      </c>
      <c r="O15" s="52">
        <v>3</v>
      </c>
      <c r="P15" s="1">
        <v>63</v>
      </c>
      <c r="Q15" s="1">
        <v>0</v>
      </c>
      <c r="R15" s="1">
        <v>-65</v>
      </c>
      <c r="S15"/>
      <c r="T15"/>
      <c r="U15"/>
      <c r="V15"/>
      <c r="W15"/>
      <c r="X15"/>
      <c r="Y15" s="33"/>
      <c r="Z15" s="10"/>
    </row>
    <row r="16" spans="1:26">
      <c r="A16" s="21">
        <v>43597</v>
      </c>
      <c r="B16" s="24">
        <v>0.64861111111111114</v>
      </c>
      <c r="C16" s="37">
        <v>3</v>
      </c>
      <c r="D16" s="49">
        <v>3</v>
      </c>
      <c r="E16" s="56" t="s">
        <v>18</v>
      </c>
      <c r="F16" s="36" t="s">
        <v>20</v>
      </c>
      <c r="G16" s="45">
        <v>0.1</v>
      </c>
      <c r="H16" s="45">
        <v>40</v>
      </c>
      <c r="I16" s="46">
        <v>0.1</v>
      </c>
      <c r="J16" s="1">
        <v>92.6</v>
      </c>
      <c r="K16" s="1">
        <v>91.6</v>
      </c>
      <c r="L16" s="48">
        <f t="shared" si="1"/>
        <v>138.24533601901877</v>
      </c>
      <c r="M16" s="36"/>
      <c r="N16" s="14" t="s">
        <v>30</v>
      </c>
      <c r="O16" s="36">
        <v>5</v>
      </c>
      <c r="P16" s="1">
        <v>63</v>
      </c>
      <c r="Q16" s="1">
        <v>0</v>
      </c>
      <c r="R16" s="1">
        <v>-65</v>
      </c>
      <c r="S16"/>
      <c r="T16"/>
      <c r="U16"/>
      <c r="V16"/>
      <c r="W16"/>
      <c r="X16"/>
      <c r="Y16" s="32"/>
      <c r="Z16" s="9" t="s">
        <v>81</v>
      </c>
    </row>
    <row r="17" spans="1:26">
      <c r="A17" s="21">
        <v>43597</v>
      </c>
      <c r="B17" s="24">
        <v>0.6875</v>
      </c>
      <c r="C17" s="37">
        <v>4</v>
      </c>
      <c r="D17" s="37">
        <v>4</v>
      </c>
      <c r="E17" s="56" t="s">
        <v>18</v>
      </c>
      <c r="F17" s="36" t="s">
        <v>20</v>
      </c>
      <c r="G17" s="1">
        <v>0.1</v>
      </c>
      <c r="H17" s="1">
        <v>40</v>
      </c>
      <c r="I17" s="5">
        <v>0.1</v>
      </c>
      <c r="J17" s="1">
        <v>91.6</v>
      </c>
      <c r="K17" s="1">
        <v>89.6</v>
      </c>
      <c r="L17" s="48">
        <f t="shared" si="1"/>
        <v>140.53416608555881</v>
      </c>
      <c r="N17" s="14" t="s">
        <v>30</v>
      </c>
      <c r="O17" s="1">
        <v>10</v>
      </c>
      <c r="P17" s="1">
        <v>63</v>
      </c>
      <c r="Q17" s="1">
        <v>0</v>
      </c>
      <c r="R17" s="1">
        <v>-65</v>
      </c>
      <c r="S17"/>
      <c r="T17"/>
      <c r="U17"/>
      <c r="V17"/>
      <c r="W17"/>
      <c r="X17"/>
      <c r="Y17" s="32"/>
    </row>
    <row r="18" spans="1:26">
      <c r="A18" s="21">
        <v>43597</v>
      </c>
      <c r="B18" s="24">
        <v>0.70833333333333337</v>
      </c>
      <c r="C18" s="37">
        <v>5</v>
      </c>
      <c r="D18" s="49">
        <v>5</v>
      </c>
      <c r="E18" s="56" t="s">
        <v>18</v>
      </c>
      <c r="F18" s="36" t="s">
        <v>20</v>
      </c>
      <c r="G18" s="1">
        <v>0.1</v>
      </c>
      <c r="H18" s="1">
        <v>40</v>
      </c>
      <c r="I18" s="5">
        <v>0.1</v>
      </c>
      <c r="J18" s="1">
        <v>89.6</v>
      </c>
      <c r="K18" s="1">
        <v>88.6</v>
      </c>
      <c r="L18" s="48">
        <f t="shared" si="1"/>
        <v>142.90006113750422</v>
      </c>
      <c r="N18" s="14" t="s">
        <v>30</v>
      </c>
      <c r="O18" s="1">
        <v>5</v>
      </c>
      <c r="P18" s="1">
        <v>63</v>
      </c>
      <c r="Q18" s="1">
        <v>0</v>
      </c>
      <c r="R18" s="1">
        <v>-65</v>
      </c>
      <c r="S18"/>
      <c r="T18"/>
      <c r="U18" s="62"/>
      <c r="V18"/>
      <c r="W18"/>
      <c r="X18"/>
      <c r="Y18" s="32"/>
    </row>
    <row r="19" spans="1:26">
      <c r="A19" s="2">
        <v>43598</v>
      </c>
      <c r="B19" s="23" t="s">
        <v>69</v>
      </c>
      <c r="C19" s="38"/>
      <c r="D19" s="49" t="s">
        <v>35</v>
      </c>
      <c r="E19" s="55" t="s">
        <v>37</v>
      </c>
      <c r="F19" s="1" t="s">
        <v>20</v>
      </c>
      <c r="G19" s="43">
        <v>0.1</v>
      </c>
      <c r="H19" s="43">
        <v>60</v>
      </c>
      <c r="I19" s="44">
        <v>0.2</v>
      </c>
      <c r="J19" s="1">
        <v>88.6</v>
      </c>
      <c r="K19" s="1">
        <v>88.2</v>
      </c>
      <c r="L19" s="48">
        <v>216.5</v>
      </c>
      <c r="M19" s="1">
        <v>0</v>
      </c>
      <c r="N19" s="14" t="s">
        <v>34</v>
      </c>
      <c r="O19" s="1">
        <v>1</v>
      </c>
      <c r="P19" s="1">
        <v>63</v>
      </c>
      <c r="Q19" s="1">
        <v>0</v>
      </c>
      <c r="R19" s="1">
        <v>-65</v>
      </c>
      <c r="S19"/>
      <c r="T19"/>
      <c r="U19"/>
      <c r="V19"/>
      <c r="W19"/>
      <c r="X19"/>
      <c r="Y19" s="34">
        <v>40.25</v>
      </c>
      <c r="Z19" s="9" t="s">
        <v>82</v>
      </c>
    </row>
    <row r="20" spans="1:26">
      <c r="A20" s="2">
        <v>43598</v>
      </c>
      <c r="B20" s="24" t="s">
        <v>70</v>
      </c>
      <c r="C20" s="38"/>
      <c r="D20" s="49" t="s">
        <v>36</v>
      </c>
      <c r="E20" s="55" t="s">
        <v>37</v>
      </c>
      <c r="F20" s="1" t="s">
        <v>20</v>
      </c>
      <c r="G20" s="1">
        <v>0.1</v>
      </c>
      <c r="H20" s="1">
        <v>60</v>
      </c>
      <c r="I20" s="5">
        <v>0.2</v>
      </c>
      <c r="J20" s="1">
        <v>88.2</v>
      </c>
      <c r="K20" s="1">
        <v>84.2</v>
      </c>
      <c r="L20" s="48">
        <v>217.4</v>
      </c>
      <c r="N20" s="14" t="s">
        <v>34</v>
      </c>
      <c r="O20" s="1">
        <v>10</v>
      </c>
      <c r="P20" s="1">
        <v>63</v>
      </c>
      <c r="Q20" s="1">
        <v>0</v>
      </c>
      <c r="R20" s="1">
        <v>-65</v>
      </c>
      <c r="S20"/>
      <c r="T20"/>
      <c r="U20"/>
      <c r="V20"/>
      <c r="W20"/>
      <c r="X20"/>
      <c r="Y20" s="29">
        <v>43.85</v>
      </c>
    </row>
    <row r="21" spans="1:26">
      <c r="A21" s="2">
        <v>43598</v>
      </c>
      <c r="B21" s="24">
        <v>0.48055555555555557</v>
      </c>
      <c r="C21" s="38"/>
      <c r="D21" s="49" t="s">
        <v>38</v>
      </c>
      <c r="E21" s="55" t="s">
        <v>37</v>
      </c>
      <c r="F21" s="1" t="s">
        <v>20</v>
      </c>
      <c r="G21" s="45">
        <v>0.1</v>
      </c>
      <c r="H21" s="45">
        <v>60</v>
      </c>
      <c r="I21" s="46">
        <v>0.2</v>
      </c>
      <c r="J21" s="1">
        <v>84.2</v>
      </c>
      <c r="K21" s="1">
        <v>80.2</v>
      </c>
      <c r="L21" s="48">
        <v>231</v>
      </c>
      <c r="N21" s="14" t="s">
        <v>34</v>
      </c>
      <c r="O21" s="1">
        <v>10</v>
      </c>
      <c r="P21" s="1">
        <v>63</v>
      </c>
      <c r="Q21" s="1">
        <v>0</v>
      </c>
      <c r="R21" s="1">
        <v>-65</v>
      </c>
      <c r="S21"/>
      <c r="T21"/>
      <c r="U21"/>
      <c r="V21"/>
      <c r="W21"/>
      <c r="X21"/>
      <c r="Y21" s="35">
        <v>23</v>
      </c>
      <c r="Z21" s="9" t="s">
        <v>40</v>
      </c>
    </row>
    <row r="22" spans="1:26">
      <c r="A22" s="2">
        <v>43598</v>
      </c>
      <c r="B22" s="23" t="s">
        <v>71</v>
      </c>
      <c r="D22" s="6" t="s">
        <v>41</v>
      </c>
      <c r="E22" s="55" t="s">
        <v>48</v>
      </c>
      <c r="F22" s="1" t="s">
        <v>20</v>
      </c>
      <c r="G22" s="15">
        <v>0.1</v>
      </c>
      <c r="H22" s="15">
        <v>60</v>
      </c>
      <c r="I22" s="54">
        <v>0.2</v>
      </c>
      <c r="J22" s="1">
        <v>80.2</v>
      </c>
      <c r="K22" s="1">
        <v>76.2</v>
      </c>
      <c r="L22" s="48">
        <f>H22*1000/(PI()*(J22+K22)/2)</f>
        <v>244.22753415636114</v>
      </c>
      <c r="N22" s="17" t="s">
        <v>43</v>
      </c>
      <c r="P22" s="1">
        <v>63</v>
      </c>
      <c r="Q22" s="1">
        <v>0</v>
      </c>
      <c r="R22" s="1">
        <v>-65</v>
      </c>
      <c r="S22" s="29"/>
      <c r="T22" s="29"/>
      <c r="U22" s="29"/>
      <c r="V22" s="29"/>
      <c r="W22" s="29"/>
      <c r="X22" s="29"/>
      <c r="Y22" s="34">
        <v>49.42</v>
      </c>
    </row>
    <row r="23" spans="1:26">
      <c r="A23" s="2">
        <v>43598</v>
      </c>
      <c r="B23" s="23" t="s">
        <v>72</v>
      </c>
      <c r="D23" s="6" t="s">
        <v>42</v>
      </c>
      <c r="E23" s="55" t="s">
        <v>48</v>
      </c>
      <c r="F23" s="1" t="s">
        <v>20</v>
      </c>
      <c r="G23" s="1">
        <v>0.1</v>
      </c>
      <c r="H23" s="1">
        <v>60</v>
      </c>
      <c r="I23" s="5">
        <v>0.2</v>
      </c>
      <c r="J23" s="1">
        <v>76.2</v>
      </c>
      <c r="K23" s="1">
        <v>72.2</v>
      </c>
      <c r="L23" s="48">
        <f t="shared" ref="L23:L27" si="2">H23*1000/(PI()*(J23+K23)/2)</f>
        <v>257.39343896263398</v>
      </c>
      <c r="N23" s="17" t="s">
        <v>43</v>
      </c>
      <c r="P23" s="1">
        <v>63</v>
      </c>
      <c r="Q23" s="1">
        <v>0</v>
      </c>
      <c r="R23" s="1">
        <v>-65</v>
      </c>
      <c r="S23" s="29"/>
      <c r="T23" s="29"/>
      <c r="U23" s="29"/>
      <c r="V23" s="29"/>
      <c r="W23" s="29"/>
      <c r="X23" s="29"/>
      <c r="Y23" s="34">
        <v>72.22</v>
      </c>
      <c r="Z23" s="9" t="s">
        <v>44</v>
      </c>
    </row>
    <row r="24" spans="1:26">
      <c r="A24" s="2">
        <v>43598</v>
      </c>
      <c r="B24" s="24" t="s">
        <v>73</v>
      </c>
      <c r="D24" s="6" t="s">
        <v>45</v>
      </c>
      <c r="E24" s="55" t="s">
        <v>48</v>
      </c>
      <c r="F24" s="1" t="s">
        <v>20</v>
      </c>
      <c r="G24" s="1">
        <v>0.1</v>
      </c>
      <c r="H24" s="1">
        <v>60</v>
      </c>
      <c r="I24" s="5">
        <v>0.2</v>
      </c>
      <c r="J24" s="1">
        <v>74.2</v>
      </c>
      <c r="K24" s="1">
        <v>73.8</v>
      </c>
      <c r="L24" s="48">
        <f t="shared" si="2"/>
        <v>258.08909690577622</v>
      </c>
      <c r="N24" s="17" t="s">
        <v>43</v>
      </c>
      <c r="O24" s="1">
        <v>1</v>
      </c>
      <c r="P24" s="1">
        <v>63</v>
      </c>
      <c r="Q24" s="1">
        <v>0</v>
      </c>
      <c r="R24" s="1">
        <v>-65</v>
      </c>
      <c r="S24" s="27">
        <v>1.101E-3</v>
      </c>
      <c r="T24" s="27">
        <v>5.3870000000000003E-3</v>
      </c>
      <c r="U24" s="27"/>
      <c r="V24" s="27"/>
      <c r="W24" s="27"/>
      <c r="X24" s="27"/>
      <c r="Y24" s="29"/>
      <c r="Z24" s="9" t="s">
        <v>47</v>
      </c>
    </row>
    <row r="25" spans="1:26">
      <c r="A25" s="2">
        <v>43598</v>
      </c>
      <c r="B25" s="24" t="s">
        <v>74</v>
      </c>
      <c r="D25" s="6" t="s">
        <v>51</v>
      </c>
      <c r="E25" s="56" t="s">
        <v>62</v>
      </c>
      <c r="F25" s="1" t="s">
        <v>20</v>
      </c>
      <c r="G25" s="43">
        <v>0.1</v>
      </c>
      <c r="H25" s="43">
        <v>60</v>
      </c>
      <c r="I25" s="44">
        <v>0.2</v>
      </c>
      <c r="J25" s="1">
        <v>74.2</v>
      </c>
      <c r="K25" s="1">
        <v>73.8</v>
      </c>
      <c r="L25" s="48">
        <f t="shared" si="2"/>
        <v>258.08909690577622</v>
      </c>
      <c r="N25" s="14" t="s">
        <v>49</v>
      </c>
      <c r="O25" s="1">
        <v>1</v>
      </c>
      <c r="P25" s="1">
        <v>63</v>
      </c>
      <c r="Q25" s="1">
        <v>0</v>
      </c>
      <c r="R25" s="1">
        <v>-100</v>
      </c>
      <c r="S25" s="29"/>
      <c r="T25" s="29"/>
      <c r="U25" s="61"/>
      <c r="V25" s="29"/>
      <c r="W25" s="29"/>
      <c r="X25" s="29"/>
      <c r="Y25" s="29"/>
      <c r="Z25" s="9" t="s">
        <v>50</v>
      </c>
    </row>
    <row r="26" spans="1:26">
      <c r="A26" s="2">
        <v>43598</v>
      </c>
      <c r="B26" s="24">
        <v>0.88680555555555562</v>
      </c>
      <c r="D26" s="6" t="s">
        <v>52</v>
      </c>
      <c r="E26" s="56" t="s">
        <v>53</v>
      </c>
      <c r="F26" s="1" t="s">
        <v>20</v>
      </c>
      <c r="G26" s="15">
        <v>0.1</v>
      </c>
      <c r="H26" s="15">
        <v>60</v>
      </c>
      <c r="I26" s="54">
        <v>0.3</v>
      </c>
      <c r="J26" s="1">
        <v>73</v>
      </c>
      <c r="K26" s="1">
        <v>71.2</v>
      </c>
      <c r="L26" s="48">
        <f t="shared" si="2"/>
        <v>264.89033524309906</v>
      </c>
      <c r="N26" s="17" t="s">
        <v>54</v>
      </c>
      <c r="O26" s="1">
        <v>3</v>
      </c>
      <c r="P26" s="1">
        <v>84</v>
      </c>
      <c r="Q26" s="1">
        <v>0</v>
      </c>
      <c r="R26" s="1">
        <v>-84</v>
      </c>
      <c r="S26" s="27">
        <v>1.1429999999999999E-3</v>
      </c>
      <c r="T26" s="27">
        <v>7.8059999999999996E-3</v>
      </c>
      <c r="U26" s="60"/>
      <c r="V26" s="27"/>
      <c r="W26" s="27"/>
      <c r="X26" s="27"/>
      <c r="Y26" s="29">
        <v>63.55</v>
      </c>
      <c r="Z26" s="9" t="s">
        <v>55</v>
      </c>
    </row>
    <row r="27" spans="1:26">
      <c r="A27" s="2">
        <v>43598</v>
      </c>
      <c r="B27" s="24" t="s">
        <v>75</v>
      </c>
      <c r="D27" s="6" t="s">
        <v>57</v>
      </c>
      <c r="E27" s="59" t="s">
        <v>56</v>
      </c>
      <c r="F27" s="1" t="s">
        <v>20</v>
      </c>
      <c r="G27" s="43">
        <v>0.1</v>
      </c>
      <c r="H27" s="43">
        <v>60</v>
      </c>
      <c r="I27" s="44">
        <v>0.25</v>
      </c>
      <c r="J27" s="1">
        <v>71.2</v>
      </c>
      <c r="K27" s="1">
        <v>66.2</v>
      </c>
      <c r="L27" s="48">
        <f t="shared" si="2"/>
        <v>277.9999005971971</v>
      </c>
      <c r="N27" s="30" t="s">
        <v>78</v>
      </c>
      <c r="S27" s="28">
        <v>9.3800000000000003E-4</v>
      </c>
      <c r="T27" s="27">
        <v>5.202E-3</v>
      </c>
      <c r="U27" s="60"/>
      <c r="V27" s="27"/>
      <c r="W27" s="27"/>
      <c r="X27" s="27"/>
      <c r="Y27" s="34">
        <v>92.27</v>
      </c>
    </row>
    <row r="28" spans="1:26">
      <c r="D28" s="6"/>
      <c r="E28" s="3"/>
    </row>
    <row r="29" spans="1:26">
      <c r="D29" s="6"/>
      <c r="E29" s="3"/>
    </row>
    <row r="30" spans="1:26">
      <c r="D30" s="6"/>
    </row>
    <row r="31" spans="1:26">
      <c r="D31" s="6"/>
    </row>
    <row r="32" spans="1:26">
      <c r="D32" s="6"/>
    </row>
    <row r="34" spans="6:6">
      <c r="F34" s="1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2019-06-18T12:36:32Z</dcterms:modified>
</cp:coreProperties>
</file>